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C:\DEER\Dev1718\Msc\Resolution\2019\SupportingDocs1\"/>
    </mc:Choice>
  </mc:AlternateContent>
  <xr:revisionPtr revIDLastSave="0" documentId="13_ncr:1_{DFB103D0-2119-4004-9038-35F606AD4FB7}" xr6:coauthVersionLast="34" xr6:coauthVersionMax="34" xr10:uidLastSave="{00000000-0000-0000-0000-000000000000}"/>
  <bookViews>
    <workbookView xWindow="120" yWindow="105" windowWidth="12330" windowHeight="9930" activeTab="3" xr2:uid="{00000000-000D-0000-FFFF-FFFF00000000}"/>
  </bookViews>
  <sheets>
    <sheet name="Sheet_1" sheetId="6" r:id="rId1"/>
    <sheet name="ResidentialShell" sheetId="8" r:id="rId2"/>
    <sheet name="CoolingTowerFan" sheetId="7" r:id="rId3"/>
    <sheet name="ComExhaust" sheetId="5" r:id="rId4"/>
    <sheet name="ComLighting" sheetId="9" r:id="rId5"/>
  </sheets>
  <calcPr calcId="179017"/>
</workbook>
</file>

<file path=xl/calcChain.xml><?xml version="1.0" encoding="utf-8"?>
<calcChain xmlns="http://schemas.openxmlformats.org/spreadsheetml/2006/main">
  <c r="G10" i="5" l="1"/>
  <c r="G11" i="5"/>
  <c r="G12" i="5"/>
  <c r="G13" i="5"/>
  <c r="G14" i="5"/>
  <c r="G15" i="5"/>
  <c r="G17" i="5"/>
  <c r="G16" i="5" s="1"/>
  <c r="G9" i="5"/>
  <c r="E54" i="9" l="1"/>
  <c r="E53" i="9"/>
  <c r="E52" i="9"/>
  <c r="D51" i="9"/>
  <c r="E51" i="9" s="1"/>
  <c r="E50" i="9"/>
  <c r="E49" i="9"/>
  <c r="C44" i="9"/>
  <c r="E44" i="9" s="1"/>
  <c r="D43" i="9"/>
  <c r="E43" i="9" s="1"/>
  <c r="E42" i="9"/>
  <c r="D40" i="9"/>
  <c r="E40" i="9" s="1"/>
  <c r="E39" i="9"/>
  <c r="D38" i="9"/>
  <c r="E38" i="9" s="1"/>
  <c r="E37" i="9"/>
  <c r="E36" i="9"/>
  <c r="E35" i="9"/>
  <c r="E34" i="9"/>
  <c r="E33" i="9"/>
  <c r="E32" i="9"/>
  <c r="E31" i="9"/>
  <c r="E30" i="9"/>
  <c r="E29" i="9"/>
  <c r="E28" i="9"/>
  <c r="C28" i="9"/>
  <c r="C41" i="9" s="1"/>
  <c r="E41" i="9" s="1"/>
  <c r="C27" i="9"/>
  <c r="E27" i="9" s="1"/>
  <c r="E26" i="9"/>
  <c r="E25" i="9"/>
  <c r="E24" i="9"/>
  <c r="E23" i="9"/>
  <c r="E22" i="9"/>
  <c r="E21" i="9"/>
  <c r="E20" i="9"/>
  <c r="E19" i="9"/>
  <c r="E18" i="9"/>
  <c r="E17" i="9"/>
  <c r="E16" i="9"/>
  <c r="E15" i="9"/>
  <c r="D14" i="9"/>
  <c r="E14" i="9" s="1"/>
  <c r="E13" i="9"/>
  <c r="E12" i="9"/>
  <c r="E11" i="9"/>
  <c r="E10" i="9"/>
  <c r="E9" i="9"/>
  <c r="E8" i="9"/>
  <c r="E7" i="9"/>
  <c r="E6" i="9"/>
  <c r="E5" i="9"/>
  <c r="E4" i="9"/>
  <c r="C45" i="9" l="1"/>
  <c r="C46" i="9" l="1"/>
  <c r="E45" i="9"/>
  <c r="E46" i="9" l="1"/>
  <c r="C47" i="9"/>
  <c r="E47" i="9" l="1"/>
  <c r="C48" i="9"/>
  <c r="E48" i="9" s="1"/>
  <c r="D24" i="8"/>
  <c r="E24" i="8"/>
  <c r="G25" i="8"/>
  <c r="C25" i="8"/>
  <c r="G24" i="8"/>
  <c r="F24" i="8"/>
  <c r="C24" i="8"/>
  <c r="B24" i="8"/>
  <c r="E25" i="8" l="1"/>
  <c r="G5" i="7" l="1"/>
  <c r="H5" i="7" s="1"/>
  <c r="I5" i="7" s="1"/>
  <c r="G8" i="7"/>
  <c r="H8" i="7" s="1"/>
  <c r="I8" i="7" s="1"/>
  <c r="G9" i="7"/>
  <c r="H9" i="7" s="1"/>
  <c r="I9" i="7" s="1"/>
  <c r="G6" i="7"/>
  <c r="H6" i="7" s="1"/>
  <c r="I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Doug Maddox</author>
  </authors>
  <commentList>
    <comment ref="C42" authorId="0" shapeId="0" xr:uid="{12338725-E8C4-4C55-BC99-83ABF6788A50}">
      <text>
        <r>
          <rPr>
            <sz val="9"/>
            <color indexed="81"/>
            <rFont val="Tahoma"/>
            <family val="2"/>
          </rPr>
          <t>Unrated in T24-2016</t>
        </r>
      </text>
    </comment>
  </commentList>
</comments>
</file>

<file path=xl/sharedStrings.xml><?xml version="1.0" encoding="utf-8"?>
<sst xmlns="http://schemas.openxmlformats.org/spreadsheetml/2006/main" count="183" uniqueCount="103">
  <si>
    <t>BldgType</t>
  </si>
  <si>
    <t>ActArea</t>
  </si>
  <si>
    <t>Any</t>
  </si>
  <si>
    <t>Shop</t>
  </si>
  <si>
    <t>EUn</t>
  </si>
  <si>
    <t>IndLowBay</t>
  </si>
  <si>
    <t>ESe</t>
  </si>
  <si>
    <t>LockerRoom</t>
  </si>
  <si>
    <t>RSD</t>
  </si>
  <si>
    <t>Kitchen</t>
  </si>
  <si>
    <t>HSP</t>
  </si>
  <si>
    <t>Htl</t>
  </si>
  <si>
    <t>EPr</t>
  </si>
  <si>
    <t>RFF</t>
  </si>
  <si>
    <t>Nrs</t>
  </si>
  <si>
    <t>ECC</t>
  </si>
  <si>
    <t>RtL</t>
  </si>
  <si>
    <t>Laundry</t>
  </si>
  <si>
    <t>cfm/sf</t>
  </si>
  <si>
    <t>NA</t>
  </si>
  <si>
    <t>DEER2020</t>
  </si>
  <si>
    <t>Previous DEER</t>
  </si>
  <si>
    <t>Title 24-2019 Minimum</t>
  </si>
  <si>
    <t>DEER2020 Basis</t>
  </si>
  <si>
    <t>T24-2019</t>
  </si>
  <si>
    <t>gpm/ton</t>
  </si>
  <si>
    <t>gpm/hp</t>
  </si>
  <si>
    <t>hp/ton</t>
  </si>
  <si>
    <t>kW/ton</t>
  </si>
  <si>
    <t>closed-circuit</t>
  </si>
  <si>
    <t>axial fan</t>
  </si>
  <si>
    <t>open tower</t>
  </si>
  <si>
    <t>Pre 2020</t>
  </si>
  <si>
    <t>Tower Type</t>
  </si>
  <si>
    <t>fan type</t>
  </si>
  <si>
    <t>Tower EIR</t>
  </si>
  <si>
    <t>DEER Vintage</t>
  </si>
  <si>
    <t>Window U-Factor</t>
  </si>
  <si>
    <t>DEER2017</t>
  </si>
  <si>
    <t>Window SHGC</t>
  </si>
  <si>
    <t>Wall Overall U-Value</t>
  </si>
  <si>
    <t>Radiant Barrier</t>
  </si>
  <si>
    <t>Not Req'd</t>
  </si>
  <si>
    <t>Required</t>
  </si>
  <si>
    <t>Insulation at Roof Deck</t>
  </si>
  <si>
    <t>R-8 Continuous</t>
  </si>
  <si>
    <t>R-19 Between Rafters</t>
  </si>
  <si>
    <t>Averages:</t>
  </si>
  <si>
    <t>Change</t>
  </si>
  <si>
    <t>Change:</t>
  </si>
  <si>
    <t>T24-2016</t>
  </si>
  <si>
    <t>Other</t>
  </si>
  <si>
    <t>Auditorium</t>
  </si>
  <si>
    <t>AutoRepair</t>
  </si>
  <si>
    <t>Classroom</t>
  </si>
  <si>
    <t>Conference</t>
  </si>
  <si>
    <t>Corridor</t>
  </si>
  <si>
    <t>Stairway</t>
  </si>
  <si>
    <t>Dining</t>
  </si>
  <si>
    <t>GrocSales</t>
  </si>
  <si>
    <t>Gymnasium</t>
  </si>
  <si>
    <t>HotelLobby</t>
  </si>
  <si>
    <t>IndHighBay</t>
  </si>
  <si>
    <t>IndPrecision</t>
  </si>
  <si>
    <t>Laboratory</t>
  </si>
  <si>
    <t>LibraryReading</t>
  </si>
  <si>
    <t>LibraryStacks</t>
  </si>
  <si>
    <t>Lobby</t>
  </si>
  <si>
    <t>Mall_Atria</t>
  </si>
  <si>
    <t>MechElecRoom</t>
  </si>
  <si>
    <t>OfficeOpen</t>
  </si>
  <si>
    <t>OfficeSmall</t>
  </si>
  <si>
    <t>RefWalkInCool</t>
  </si>
  <si>
    <t>RefWalkInFreeze</t>
  </si>
  <si>
    <t>RelWorship</t>
  </si>
  <si>
    <t>Restroom</t>
  </si>
  <si>
    <t>RetailSales</t>
  </si>
  <si>
    <t>StorageSmlCond</t>
  </si>
  <si>
    <t>StorageUncond</t>
  </si>
  <si>
    <t>TheaterMovie</t>
  </si>
  <si>
    <t>TheaterPerform</t>
  </si>
  <si>
    <t>ConventionLarge</t>
  </si>
  <si>
    <t>Cafeteria</t>
  </si>
  <si>
    <t>ConventionSmall</t>
  </si>
  <si>
    <t>CopyRoom</t>
  </si>
  <si>
    <t>PatientRoom</t>
  </si>
  <si>
    <t>MedClinicalCare</t>
  </si>
  <si>
    <t>Hsp Intensive care/ICU</t>
  </si>
  <si>
    <t>HspNursing</t>
  </si>
  <si>
    <t>HspOutPatient</t>
  </si>
  <si>
    <t>HspSurgery</t>
  </si>
  <si>
    <t>HspSurgOutptLab</t>
  </si>
  <si>
    <t>CivicMtgPlace</t>
  </si>
  <si>
    <t>HotelFunction</t>
  </si>
  <si>
    <t>LabEquipmentRoom</t>
  </si>
  <si>
    <t>LoungeArea</t>
  </si>
  <si>
    <t>VideoConfStudio</t>
  </si>
  <si>
    <t>WaitingArea</t>
  </si>
  <si>
    <t>These changes can imply a fraction of LED lighting in the baseline for many areas</t>
  </si>
  <si>
    <t>Lighting Power Density, W/sq ft</t>
  </si>
  <si>
    <t>2019 Title-24 Updates for Residential Building Shell</t>
  </si>
  <si>
    <t>Note: R-19 between rafters is equivalent to about R-16 continuous</t>
  </si>
  <si>
    <t>Based on previous DEER. Kitchen exhaust in the DEER prototypes is based on general exhaust. Hood exhaust is assumed to be handled by dedicated makeup air units, which are excluded from the simulations.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</si>
</sst>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00\ "/>
    <numFmt numFmtId="166" formatCode="#,##0.000\ "/>
    <numFmt numFmtId="167" formatCode="#,##0.0000\ "/>
  </numFmts>
  <fonts count="4" x14ac:knownFonts="1">
    <font>
      <sz val="11"/>
      <color theme="1"/>
      <name val="Calibri"/>
      <family val="2"/>
      <scheme val="minor"/>
    </font>
    <font>
      <sz val="9"/>
      <color indexed="81"/>
      <name val="Tahoma"/>
      <family val="2"/>
    </font>
    <font>
      <sz val="11"/>
      <color theme="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28">
    <xf numFmtId="0" fontId="0" fillId="0" borderId="0" xfId="0"/>
    <xf numFmtId="0" fontId="0" fillId="0" borderId="0" xfId="0" applyAlignment="1">
      <alignment vertical="center" wrapText="1"/>
    </xf>
    <xf numFmtId="164" fontId="0" fillId="0" borderId="0" xfId="0" applyNumberFormat="1"/>
    <xf numFmtId="0" fontId="0" fillId="0" borderId="1" xfId="0" applyBorder="1"/>
    <xf numFmtId="165" fontId="0" fillId="0" borderId="1" xfId="0" applyNumberFormat="1" applyBorder="1" applyAlignment="1">
      <alignment horizontal="right"/>
    </xf>
    <xf numFmtId="165" fontId="0" fillId="0" borderId="1" xfId="0" applyNumberFormat="1" applyBorder="1" applyAlignment="1">
      <alignment horizontal="left"/>
    </xf>
    <xf numFmtId="0" fontId="0" fillId="0" borderId="1" xfId="0" applyBorder="1" applyAlignment="1">
      <alignment horizontal="right"/>
    </xf>
    <xf numFmtId="0" fontId="0" fillId="0" borderId="1" xfId="0" applyBorder="1" applyAlignment="1">
      <alignment horizontal="center" vertical="center" wrapText="1"/>
    </xf>
    <xf numFmtId="0" fontId="0" fillId="0" borderId="1" xfId="0" applyBorder="1" applyAlignment="1">
      <alignment horizontal="center"/>
    </xf>
    <xf numFmtId="166" fontId="0" fillId="0" borderId="0" xfId="0" applyNumberFormat="1"/>
    <xf numFmtId="167" fontId="0" fillId="0" borderId="0" xfId="0" applyNumberFormat="1"/>
    <xf numFmtId="0" fontId="0" fillId="0" borderId="1" xfId="0" applyBorder="1" applyAlignment="1">
      <alignment horizontal="left"/>
    </xf>
    <xf numFmtId="166" fontId="0" fillId="0" borderId="1" xfId="0" applyNumberFormat="1" applyBorder="1"/>
    <xf numFmtId="167" fontId="0" fillId="0" borderId="1" xfId="0" applyNumberFormat="1" applyBorder="1"/>
    <xf numFmtId="165" fontId="0" fillId="0" borderId="0" xfId="0" applyNumberFormat="1"/>
    <xf numFmtId="165" fontId="3" fillId="0" borderId="0" xfId="0" applyNumberFormat="1" applyFont="1"/>
    <xf numFmtId="9" fontId="0" fillId="0" borderId="1" xfId="1" applyFont="1" applyBorder="1"/>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65" fontId="0" fillId="0" borderId="4" xfId="0" applyNumberFormat="1" applyBorder="1" applyAlignment="1">
      <alignment horizontal="left" vertical="center" wrapText="1"/>
    </xf>
    <xf numFmtId="165" fontId="0" fillId="0" borderId="5" xfId="0" applyNumberFormat="1" applyBorder="1" applyAlignment="1">
      <alignment horizontal="left" vertical="center" wrapText="1"/>
    </xf>
    <xf numFmtId="165" fontId="0" fillId="0" borderId="6" xfId="0" applyNumberFormat="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workbookViewId="0"/>
  </sheetViews>
  <sheetFormatPr defaultRowHeight="15" x14ac:dyDescent="0.25"/>
  <sheetData/>
  <pageMargins left="0.7" right="0.7" top="0.75" bottom="0.75" header="0.3" footer="0.3"/>
  <pageSetup orientation="portrait" horizontalDpi="0" verticalDpi="0" r:id="rId1"/>
  <headerFooter>
    <oddFooter>&amp;L&amp;Z&amp;F &amp;A&amp;C&amp;P&amp;R&amp;D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9447-874B-437C-A2E0-F4413DC3BCEE}">
  <sheetPr codeName="Sheet4">
    <pageSetUpPr fitToPage="1"/>
  </sheetPr>
  <dimension ref="B2:K25"/>
  <sheetViews>
    <sheetView showGridLines="0" topLeftCell="A2" workbookViewId="0">
      <selection activeCell="G22" sqref="G22"/>
    </sheetView>
  </sheetViews>
  <sheetFormatPr defaultRowHeight="15" x14ac:dyDescent="0.25"/>
  <cols>
    <col min="1" max="1" width="3.42578125" customWidth="1"/>
    <col min="2" max="7" width="9.42578125" customWidth="1"/>
    <col min="8" max="9" width="10.7109375" customWidth="1"/>
    <col min="10" max="10" width="15.140625" customWidth="1"/>
    <col min="11" max="11" width="20.5703125" customWidth="1"/>
  </cols>
  <sheetData>
    <row r="2" spans="2:11" x14ac:dyDescent="0.25">
      <c r="B2" t="s">
        <v>100</v>
      </c>
    </row>
    <row r="4" spans="2:11" ht="30" customHeight="1" x14ac:dyDescent="0.25">
      <c r="B4" s="20" t="s">
        <v>37</v>
      </c>
      <c r="C4" s="20"/>
      <c r="D4" s="20" t="s">
        <v>39</v>
      </c>
      <c r="E4" s="20"/>
      <c r="F4" s="19" t="s">
        <v>40</v>
      </c>
      <c r="G4" s="19"/>
      <c r="H4" s="20" t="s">
        <v>41</v>
      </c>
      <c r="I4" s="20"/>
      <c r="J4" s="19" t="s">
        <v>44</v>
      </c>
      <c r="K4" s="19"/>
    </row>
    <row r="5" spans="2:11" x14ac:dyDescent="0.25">
      <c r="B5" s="3" t="s">
        <v>38</v>
      </c>
      <c r="C5" s="3" t="s">
        <v>20</v>
      </c>
      <c r="D5" s="3" t="s">
        <v>38</v>
      </c>
      <c r="E5" s="3" t="s">
        <v>20</v>
      </c>
      <c r="F5" s="3" t="s">
        <v>38</v>
      </c>
      <c r="G5" s="3" t="s">
        <v>20</v>
      </c>
      <c r="H5" s="3" t="s">
        <v>38</v>
      </c>
      <c r="I5" s="3" t="s">
        <v>20</v>
      </c>
      <c r="J5" s="3" t="s">
        <v>38</v>
      </c>
      <c r="K5" s="3" t="s">
        <v>20</v>
      </c>
    </row>
    <row r="6" spans="2:11" x14ac:dyDescent="0.25">
      <c r="B6" s="3">
        <v>0.32</v>
      </c>
      <c r="C6" s="3">
        <v>0.3</v>
      </c>
      <c r="D6" s="3">
        <v>0.79</v>
      </c>
      <c r="E6" s="3">
        <v>0.79</v>
      </c>
      <c r="F6" s="3">
        <v>5.0999999999999997E-2</v>
      </c>
      <c r="G6" s="3">
        <v>4.8000000000000001E-2</v>
      </c>
      <c r="H6" s="3" t="s">
        <v>42</v>
      </c>
      <c r="I6" s="3" t="s">
        <v>42</v>
      </c>
      <c r="J6" s="3">
        <v>0</v>
      </c>
      <c r="K6" s="3">
        <v>0</v>
      </c>
    </row>
    <row r="7" spans="2:11" x14ac:dyDescent="0.25">
      <c r="B7" s="3">
        <v>0.32</v>
      </c>
      <c r="C7" s="3">
        <v>0.3</v>
      </c>
      <c r="D7" s="3">
        <v>0.25</v>
      </c>
      <c r="E7" s="3">
        <v>0.23</v>
      </c>
      <c r="F7" s="3">
        <v>5.0999999999999997E-2</v>
      </c>
      <c r="G7" s="3">
        <v>4.8000000000000001E-2</v>
      </c>
      <c r="H7" s="3" t="s">
        <v>43</v>
      </c>
      <c r="I7" s="3" t="s">
        <v>43</v>
      </c>
      <c r="J7" s="3">
        <v>0</v>
      </c>
      <c r="K7" s="3">
        <v>0</v>
      </c>
    </row>
    <row r="8" spans="2:11" x14ac:dyDescent="0.25">
      <c r="B8" s="3">
        <v>0.32</v>
      </c>
      <c r="C8" s="3">
        <v>0.3</v>
      </c>
      <c r="D8" s="3">
        <v>0.79</v>
      </c>
      <c r="E8" s="3">
        <v>0.79</v>
      </c>
      <c r="F8" s="3">
        <v>5.0999999999999997E-2</v>
      </c>
      <c r="G8" s="3">
        <v>4.8000000000000001E-2</v>
      </c>
      <c r="H8" s="3" t="s">
        <v>43</v>
      </c>
      <c r="I8" s="3" t="s">
        <v>43</v>
      </c>
      <c r="J8" s="3">
        <v>0</v>
      </c>
      <c r="K8" s="3">
        <v>0</v>
      </c>
    </row>
    <row r="9" spans="2:11" x14ac:dyDescent="0.25">
      <c r="B9" s="3">
        <v>0.32</v>
      </c>
      <c r="C9" s="3">
        <v>0.3</v>
      </c>
      <c r="D9" s="3">
        <v>0.25</v>
      </c>
      <c r="E9" s="3">
        <v>0.23</v>
      </c>
      <c r="F9" s="3">
        <v>5.0999999999999997E-2</v>
      </c>
      <c r="G9" s="3">
        <v>4.8000000000000001E-2</v>
      </c>
      <c r="H9" s="3" t="s">
        <v>43</v>
      </c>
      <c r="I9" s="3" t="s">
        <v>42</v>
      </c>
      <c r="J9" s="3" t="s">
        <v>45</v>
      </c>
      <c r="K9" s="3" t="s">
        <v>46</v>
      </c>
    </row>
    <row r="10" spans="2:11" x14ac:dyDescent="0.25">
      <c r="B10" s="3">
        <v>0.32</v>
      </c>
      <c r="C10" s="3">
        <v>0.3</v>
      </c>
      <c r="D10" s="3">
        <v>0.79</v>
      </c>
      <c r="E10" s="3">
        <v>0.79</v>
      </c>
      <c r="F10" s="3">
        <v>5.0999999999999997E-2</v>
      </c>
      <c r="G10" s="3">
        <v>4.8000000000000001E-2</v>
      </c>
      <c r="H10" s="3" t="s">
        <v>43</v>
      </c>
      <c r="I10" s="3" t="s">
        <v>43</v>
      </c>
      <c r="J10" s="3">
        <v>0</v>
      </c>
      <c r="K10" s="3">
        <v>0</v>
      </c>
    </row>
    <row r="11" spans="2:11" x14ac:dyDescent="0.25">
      <c r="B11" s="3">
        <v>0.32</v>
      </c>
      <c r="C11" s="3">
        <v>0.3</v>
      </c>
      <c r="D11" s="3">
        <v>0.25</v>
      </c>
      <c r="E11" s="3">
        <v>0.23</v>
      </c>
      <c r="F11" s="3">
        <v>6.5000000000000002E-2</v>
      </c>
      <c r="G11" s="3">
        <v>5.6000000000000001E-2</v>
      </c>
      <c r="H11" s="3" t="s">
        <v>43</v>
      </c>
      <c r="I11" s="3" t="s">
        <v>43</v>
      </c>
      <c r="J11" s="3">
        <v>0</v>
      </c>
      <c r="K11" s="3">
        <v>0</v>
      </c>
    </row>
    <row r="12" spans="2:11" x14ac:dyDescent="0.25">
      <c r="B12" s="3">
        <v>0.32</v>
      </c>
      <c r="C12" s="3">
        <v>0.3</v>
      </c>
      <c r="D12" s="3">
        <v>0.25</v>
      </c>
      <c r="E12" s="3">
        <v>0.23</v>
      </c>
      <c r="F12" s="3">
        <v>6.5000000000000002E-2</v>
      </c>
      <c r="G12" s="3">
        <v>5.6000000000000001E-2</v>
      </c>
      <c r="H12" s="3" t="s">
        <v>43</v>
      </c>
      <c r="I12" s="3" t="s">
        <v>43</v>
      </c>
      <c r="J12" s="3">
        <v>0</v>
      </c>
      <c r="K12" s="3">
        <v>0</v>
      </c>
    </row>
    <row r="13" spans="2:11" x14ac:dyDescent="0.25">
      <c r="B13" s="3">
        <v>0.32</v>
      </c>
      <c r="C13" s="3">
        <v>0.3</v>
      </c>
      <c r="D13" s="3">
        <v>0.25</v>
      </c>
      <c r="E13" s="3">
        <v>0.23</v>
      </c>
      <c r="F13" s="3">
        <v>5.0999999999999997E-2</v>
      </c>
      <c r="G13" s="3">
        <v>4.8000000000000001E-2</v>
      </c>
      <c r="H13" s="3" t="s">
        <v>43</v>
      </c>
      <c r="I13" s="3" t="s">
        <v>42</v>
      </c>
      <c r="J13" s="3" t="s">
        <v>45</v>
      </c>
      <c r="K13" s="3" t="s">
        <v>46</v>
      </c>
    </row>
    <row r="14" spans="2:11" x14ac:dyDescent="0.25">
      <c r="B14" s="3">
        <v>0.32</v>
      </c>
      <c r="C14" s="3">
        <v>0.3</v>
      </c>
      <c r="D14" s="3">
        <v>0.25</v>
      </c>
      <c r="E14" s="3">
        <v>0.23</v>
      </c>
      <c r="F14" s="3">
        <v>5.0999999999999997E-2</v>
      </c>
      <c r="G14" s="3">
        <v>4.8000000000000001E-2</v>
      </c>
      <c r="H14" s="3" t="s">
        <v>43</v>
      </c>
      <c r="I14" s="3" t="s">
        <v>42</v>
      </c>
      <c r="J14" s="3" t="s">
        <v>45</v>
      </c>
      <c r="K14" s="3" t="s">
        <v>46</v>
      </c>
    </row>
    <row r="15" spans="2:11" x14ac:dyDescent="0.25">
      <c r="B15" s="3">
        <v>0.32</v>
      </c>
      <c r="C15" s="3">
        <v>0.3</v>
      </c>
      <c r="D15" s="3">
        <v>0.25</v>
      </c>
      <c r="E15" s="3">
        <v>0.23</v>
      </c>
      <c r="F15" s="3">
        <v>5.0999999999999997E-2</v>
      </c>
      <c r="G15" s="3">
        <v>4.8000000000000001E-2</v>
      </c>
      <c r="H15" s="3" t="s">
        <v>43</v>
      </c>
      <c r="I15" s="3" t="s">
        <v>42</v>
      </c>
      <c r="J15" s="3" t="s">
        <v>45</v>
      </c>
      <c r="K15" s="3" t="s">
        <v>46</v>
      </c>
    </row>
    <row r="16" spans="2:11" x14ac:dyDescent="0.25">
      <c r="B16" s="3">
        <v>0.32</v>
      </c>
      <c r="C16" s="3">
        <v>0.3</v>
      </c>
      <c r="D16" s="3">
        <v>0.25</v>
      </c>
      <c r="E16" s="3">
        <v>0.23</v>
      </c>
      <c r="F16" s="3">
        <v>5.0999999999999997E-2</v>
      </c>
      <c r="G16" s="3">
        <v>4.8000000000000001E-2</v>
      </c>
      <c r="H16" s="3" t="s">
        <v>43</v>
      </c>
      <c r="I16" s="3" t="s">
        <v>42</v>
      </c>
      <c r="J16" s="3" t="s">
        <v>45</v>
      </c>
      <c r="K16" s="3" t="s">
        <v>46</v>
      </c>
    </row>
    <row r="17" spans="2:11" x14ac:dyDescent="0.25">
      <c r="B17" s="3">
        <v>0.32</v>
      </c>
      <c r="C17" s="3">
        <v>0.3</v>
      </c>
      <c r="D17" s="3">
        <v>0.25</v>
      </c>
      <c r="E17" s="3">
        <v>0.23</v>
      </c>
      <c r="F17" s="3">
        <v>5.0999999999999997E-2</v>
      </c>
      <c r="G17" s="3">
        <v>4.8000000000000001E-2</v>
      </c>
      <c r="H17" s="3" t="s">
        <v>43</v>
      </c>
      <c r="I17" s="3" t="s">
        <v>42</v>
      </c>
      <c r="J17" s="3" t="s">
        <v>45</v>
      </c>
      <c r="K17" s="3" t="s">
        <v>46</v>
      </c>
    </row>
    <row r="18" spans="2:11" x14ac:dyDescent="0.25">
      <c r="B18" s="3">
        <v>0.32</v>
      </c>
      <c r="C18" s="3">
        <v>0.3</v>
      </c>
      <c r="D18" s="3">
        <v>0.25</v>
      </c>
      <c r="E18" s="3">
        <v>0.23</v>
      </c>
      <c r="F18" s="3">
        <v>5.0999999999999997E-2</v>
      </c>
      <c r="G18" s="3">
        <v>4.8000000000000001E-2</v>
      </c>
      <c r="H18" s="3" t="s">
        <v>43</v>
      </c>
      <c r="I18" s="3" t="s">
        <v>42</v>
      </c>
      <c r="J18" s="3" t="s">
        <v>45</v>
      </c>
      <c r="K18" s="3" t="s">
        <v>46</v>
      </c>
    </row>
    <row r="19" spans="2:11" x14ac:dyDescent="0.25">
      <c r="B19" s="3">
        <v>0.32</v>
      </c>
      <c r="C19" s="3">
        <v>0.3</v>
      </c>
      <c r="D19" s="3">
        <v>0.25</v>
      </c>
      <c r="E19" s="3">
        <v>0.23</v>
      </c>
      <c r="F19" s="3">
        <v>5.0999999999999997E-2</v>
      </c>
      <c r="G19" s="3">
        <v>4.8000000000000001E-2</v>
      </c>
      <c r="H19" s="3" t="s">
        <v>43</v>
      </c>
      <c r="I19" s="3" t="s">
        <v>42</v>
      </c>
      <c r="J19" s="3" t="s">
        <v>45</v>
      </c>
      <c r="K19" s="3" t="s">
        <v>46</v>
      </c>
    </row>
    <row r="20" spans="2:11" x14ac:dyDescent="0.25">
      <c r="B20" s="3">
        <v>0.32</v>
      </c>
      <c r="C20" s="3">
        <v>0.3</v>
      </c>
      <c r="D20" s="3">
        <v>0.25</v>
      </c>
      <c r="E20" s="3">
        <v>0.23</v>
      </c>
      <c r="F20" s="3">
        <v>5.0999999999999997E-2</v>
      </c>
      <c r="G20" s="3">
        <v>4.8000000000000001E-2</v>
      </c>
      <c r="H20" s="3" t="s">
        <v>43</v>
      </c>
      <c r="I20" s="3" t="s">
        <v>42</v>
      </c>
      <c r="J20" s="3" t="s">
        <v>45</v>
      </c>
      <c r="K20" s="3" t="s">
        <v>46</v>
      </c>
    </row>
    <row r="21" spans="2:11" x14ac:dyDescent="0.25">
      <c r="B21" s="3">
        <v>0.32</v>
      </c>
      <c r="C21" s="3">
        <v>0.3</v>
      </c>
      <c r="D21" s="3">
        <v>0.25</v>
      </c>
      <c r="E21" s="3">
        <v>0.79</v>
      </c>
      <c r="F21" s="3">
        <v>5.0999999999999997E-2</v>
      </c>
      <c r="G21" s="3">
        <v>4.8000000000000001E-2</v>
      </c>
      <c r="H21" s="3" t="s">
        <v>42</v>
      </c>
      <c r="I21" s="3" t="s">
        <v>42</v>
      </c>
      <c r="J21" s="3" t="s">
        <v>45</v>
      </c>
      <c r="K21" s="3" t="s">
        <v>46</v>
      </c>
    </row>
    <row r="22" spans="2:11" ht="33.75" customHeight="1" x14ac:dyDescent="0.25">
      <c r="J22" s="17" t="s">
        <v>101</v>
      </c>
      <c r="K22" s="18"/>
    </row>
    <row r="23" spans="2:11" x14ac:dyDescent="0.25">
      <c r="B23" t="s">
        <v>47</v>
      </c>
    </row>
    <row r="24" spans="2:11" x14ac:dyDescent="0.25">
      <c r="B24" s="3">
        <f>AVERAGE(B6:B21)</f>
        <v>0.32</v>
      </c>
      <c r="C24" s="3">
        <f>AVERAGE(C6:C21)</f>
        <v>0.29999999999999993</v>
      </c>
      <c r="D24" s="3">
        <f>AVERAGE(D6:D20)</f>
        <v>0.35799999999999998</v>
      </c>
      <c r="E24" s="3">
        <f>AVERAGE(E6:E20)</f>
        <v>0.34200000000000014</v>
      </c>
      <c r="F24" s="3">
        <f>AVERAGE(F6:F21)</f>
        <v>5.2750000000000019E-2</v>
      </c>
      <c r="G24" s="3">
        <f>AVERAGE(G6:G21)</f>
        <v>4.9000000000000009E-2</v>
      </c>
    </row>
    <row r="25" spans="2:11" x14ac:dyDescent="0.25">
      <c r="B25" t="s">
        <v>49</v>
      </c>
      <c r="C25" s="16">
        <f>(C24-B24)/B24</f>
        <v>-6.2500000000000222E-2</v>
      </c>
      <c r="E25" s="16">
        <f>(E24-D24)/D24</f>
        <v>-4.4692737430167176E-2</v>
      </c>
      <c r="G25" s="16">
        <f>(G24-F24)/F24</f>
        <v>-7.1090047393365094E-2</v>
      </c>
    </row>
  </sheetData>
  <mergeCells count="6">
    <mergeCell ref="J22:K22"/>
    <mergeCell ref="F4:G4"/>
    <mergeCell ref="B4:C4"/>
    <mergeCell ref="D4:E4"/>
    <mergeCell ref="H4:I4"/>
    <mergeCell ref="J4:K4"/>
  </mergeCells>
  <pageMargins left="0.7" right="0.7" top="0.75" bottom="0.75" header="0.3" footer="0.3"/>
  <pageSetup orientation="portrait" horizontalDpi="0" verticalDpi="0" r:id="rId1"/>
  <headerFooter>
    <oddFooter>&amp;L&amp;Z&amp;F &amp;A&amp;C&amp;P&amp;R&amp;D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4:I11"/>
  <sheetViews>
    <sheetView workbookViewId="0">
      <selection activeCell="C14" sqref="C14"/>
    </sheetView>
  </sheetViews>
  <sheetFormatPr defaultRowHeight="15" x14ac:dyDescent="0.25"/>
  <cols>
    <col min="2" max="2" width="12.85546875" customWidth="1"/>
    <col min="3" max="3" width="12.85546875" bestFit="1" customWidth="1"/>
    <col min="9" max="9" width="9.5703125" customWidth="1"/>
  </cols>
  <sheetData>
    <row r="4" spans="2:9" x14ac:dyDescent="0.25">
      <c r="B4" s="11" t="s">
        <v>36</v>
      </c>
      <c r="C4" s="3" t="s">
        <v>33</v>
      </c>
      <c r="D4" s="3" t="s">
        <v>34</v>
      </c>
      <c r="E4" s="3" t="s">
        <v>25</v>
      </c>
      <c r="F4" s="3" t="s">
        <v>26</v>
      </c>
      <c r="G4" s="3" t="s">
        <v>27</v>
      </c>
      <c r="H4" s="3" t="s">
        <v>28</v>
      </c>
      <c r="I4" s="3" t="s">
        <v>35</v>
      </c>
    </row>
    <row r="5" spans="2:9" x14ac:dyDescent="0.25">
      <c r="B5" s="11" t="s">
        <v>32</v>
      </c>
      <c r="C5" s="3" t="s">
        <v>29</v>
      </c>
      <c r="D5" s="3" t="s">
        <v>30</v>
      </c>
      <c r="E5" s="3">
        <v>2</v>
      </c>
      <c r="F5" s="3">
        <v>14</v>
      </c>
      <c r="G5" s="3">
        <f>E5/F5</f>
        <v>0.14285714285714285</v>
      </c>
      <c r="H5" s="12">
        <f t="shared" ref="H5" si="0">0.746*G5/0.92</f>
        <v>0.11583850931677017</v>
      </c>
      <c r="I5" s="13">
        <f>3.413*H5/12</f>
        <v>3.2946402691511383E-2</v>
      </c>
    </row>
    <row r="6" spans="2:9" x14ac:dyDescent="0.25">
      <c r="B6" s="11">
        <v>2020</v>
      </c>
      <c r="C6" s="3" t="s">
        <v>29</v>
      </c>
      <c r="D6" s="3" t="s">
        <v>30</v>
      </c>
      <c r="E6" s="3">
        <v>2</v>
      </c>
      <c r="F6" s="3">
        <v>16.100000000000001</v>
      </c>
      <c r="G6" s="3">
        <f>E6/F6</f>
        <v>0.12422360248447203</v>
      </c>
      <c r="H6" s="12">
        <f t="shared" ref="H6:H9" si="1">0.746*G6/0.92</f>
        <v>0.10072913853632187</v>
      </c>
      <c r="I6" s="13">
        <f>3.413*H6/12</f>
        <v>2.8649045818705546E-2</v>
      </c>
    </row>
    <row r="7" spans="2:9" x14ac:dyDescent="0.25">
      <c r="B7" s="11"/>
      <c r="C7" s="3"/>
      <c r="D7" s="3"/>
      <c r="E7" s="3"/>
      <c r="F7" s="3"/>
      <c r="G7" s="3"/>
      <c r="H7" s="12"/>
      <c r="I7" s="13"/>
    </row>
    <row r="8" spans="2:9" x14ac:dyDescent="0.25">
      <c r="B8" s="11" t="s">
        <v>32</v>
      </c>
      <c r="C8" s="3" t="s">
        <v>31</v>
      </c>
      <c r="D8" s="3" t="s">
        <v>30</v>
      </c>
      <c r="E8" s="3">
        <v>2</v>
      </c>
      <c r="F8" s="3">
        <v>42.1</v>
      </c>
      <c r="G8" s="3">
        <f>E8/F8</f>
        <v>4.7505938242280284E-2</v>
      </c>
      <c r="H8" s="12">
        <f>0.746*G8/0.92</f>
        <v>3.8521119487762052E-2</v>
      </c>
      <c r="I8" s="13">
        <f>3.413*H8/12</f>
        <v>1.0956048400977657E-2</v>
      </c>
    </row>
    <row r="9" spans="2:9" x14ac:dyDescent="0.25">
      <c r="B9" s="11">
        <v>2020</v>
      </c>
      <c r="C9" s="3" t="s">
        <v>31</v>
      </c>
      <c r="D9" s="3" t="s">
        <v>30</v>
      </c>
      <c r="E9" s="3">
        <v>2</v>
      </c>
      <c r="F9" s="3">
        <v>60</v>
      </c>
      <c r="G9" s="3">
        <f>E9/F9</f>
        <v>3.3333333333333333E-2</v>
      </c>
      <c r="H9" s="12">
        <f t="shared" si="1"/>
        <v>2.7028985507246375E-2</v>
      </c>
      <c r="I9" s="13">
        <f>3.413*H9/12</f>
        <v>7.6874939613526564E-3</v>
      </c>
    </row>
    <row r="10" spans="2:9" x14ac:dyDescent="0.25">
      <c r="H10" s="9"/>
      <c r="I10" s="10"/>
    </row>
    <row r="11" spans="2:9" x14ac:dyDescent="0.25">
      <c r="H11" s="9"/>
      <c r="I11" s="10"/>
    </row>
  </sheetData>
  <pageMargins left="0.7" right="0.7" top="0.75" bottom="0.75" header="0.3" footer="0.3"/>
  <pageSetup orientation="portrait" horizontalDpi="0" verticalDpi="0" r:id="rId1"/>
  <headerFooter>
    <oddFooter>&amp;L&amp;Z&amp;F &amp;A&amp;C&amp;P&amp;R&amp;D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C3:P18"/>
  <sheetViews>
    <sheetView tabSelected="1" workbookViewId="0">
      <selection activeCell="E20" sqref="E20"/>
    </sheetView>
  </sheetViews>
  <sheetFormatPr defaultRowHeight="15" x14ac:dyDescent="0.25"/>
  <cols>
    <col min="3" max="3" width="11.85546875" bestFit="1" customWidth="1"/>
    <col min="6" max="6" width="12.28515625" customWidth="1"/>
    <col min="8" max="8" width="23" customWidth="1"/>
    <col min="9" max="9" width="3.85546875" customWidth="1"/>
    <col min="10" max="10" width="5.5703125" customWidth="1"/>
  </cols>
  <sheetData>
    <row r="3" spans="3:16" ht="30" x14ac:dyDescent="0.25">
      <c r="E3" s="7" t="s">
        <v>21</v>
      </c>
      <c r="F3" s="7" t="s">
        <v>22</v>
      </c>
      <c r="G3" s="7" t="s">
        <v>20</v>
      </c>
      <c r="K3" s="1"/>
      <c r="L3" s="1"/>
      <c r="M3" s="1"/>
      <c r="N3" s="1"/>
      <c r="O3" s="1"/>
    </row>
    <row r="4" spans="3:16" x14ac:dyDescent="0.25">
      <c r="C4" s="8" t="s">
        <v>1</v>
      </c>
      <c r="D4" s="8" t="s">
        <v>0</v>
      </c>
      <c r="E4" s="8" t="s">
        <v>18</v>
      </c>
      <c r="F4" s="8" t="s">
        <v>18</v>
      </c>
      <c r="G4" s="8" t="s">
        <v>18</v>
      </c>
      <c r="H4" s="7" t="s">
        <v>23</v>
      </c>
    </row>
    <row r="5" spans="3:16" x14ac:dyDescent="0.25">
      <c r="C5" s="3" t="s">
        <v>3</v>
      </c>
      <c r="D5" s="3" t="s">
        <v>2</v>
      </c>
      <c r="E5" s="4">
        <v>0.2</v>
      </c>
      <c r="F5" s="4">
        <v>0.5</v>
      </c>
      <c r="G5" s="4">
        <v>0.5</v>
      </c>
      <c r="H5" s="5" t="s">
        <v>24</v>
      </c>
    </row>
    <row r="6" spans="3:16" x14ac:dyDescent="0.25">
      <c r="C6" s="3" t="s">
        <v>7</v>
      </c>
      <c r="D6" s="3" t="s">
        <v>6</v>
      </c>
      <c r="E6" s="4">
        <v>0.3</v>
      </c>
      <c r="F6" s="4">
        <v>0.25</v>
      </c>
      <c r="G6" s="4">
        <v>0.25</v>
      </c>
      <c r="H6" s="5" t="s">
        <v>24</v>
      </c>
    </row>
    <row r="7" spans="3:16" x14ac:dyDescent="0.25">
      <c r="C7" s="3" t="s">
        <v>5</v>
      </c>
      <c r="D7" s="3" t="s">
        <v>4</v>
      </c>
      <c r="E7" s="4">
        <v>0.25</v>
      </c>
      <c r="F7" s="4" t="s">
        <v>19</v>
      </c>
      <c r="G7" s="4">
        <v>0.25</v>
      </c>
      <c r="H7" s="5" t="s">
        <v>21</v>
      </c>
    </row>
    <row r="8" spans="3:16" x14ac:dyDescent="0.25">
      <c r="C8" s="3" t="s">
        <v>17</v>
      </c>
      <c r="D8" s="3" t="s">
        <v>11</v>
      </c>
      <c r="E8" s="4">
        <v>0.5</v>
      </c>
      <c r="F8" s="6" t="s">
        <v>19</v>
      </c>
      <c r="G8" s="4">
        <v>0.5</v>
      </c>
      <c r="H8" s="5" t="s">
        <v>21</v>
      </c>
    </row>
    <row r="9" spans="3:16" x14ac:dyDescent="0.25">
      <c r="C9" s="22" t="s">
        <v>9</v>
      </c>
      <c r="D9" s="3" t="s">
        <v>8</v>
      </c>
      <c r="E9" s="4">
        <v>0.33</v>
      </c>
      <c r="F9" s="4">
        <v>0.7</v>
      </c>
      <c r="G9" s="4">
        <f>E9</f>
        <v>0.33</v>
      </c>
      <c r="H9" s="25" t="s">
        <v>102</v>
      </c>
      <c r="L9" s="2"/>
      <c r="M9" s="2"/>
      <c r="N9" s="2"/>
      <c r="O9" s="2"/>
      <c r="P9" s="2"/>
    </row>
    <row r="10" spans="3:16" x14ac:dyDescent="0.25">
      <c r="C10" s="23"/>
      <c r="D10" s="3" t="s">
        <v>10</v>
      </c>
      <c r="E10" s="4">
        <v>1</v>
      </c>
      <c r="F10" s="4">
        <v>0.7</v>
      </c>
      <c r="G10" s="4">
        <f t="shared" ref="G10:G17" si="0">E10</f>
        <v>1</v>
      </c>
      <c r="H10" s="26"/>
      <c r="K10" s="2"/>
      <c r="L10" s="2"/>
      <c r="M10" s="2"/>
      <c r="N10" s="2"/>
      <c r="O10" s="2"/>
      <c r="P10" s="2"/>
    </row>
    <row r="11" spans="3:16" x14ac:dyDescent="0.25">
      <c r="C11" s="23"/>
      <c r="D11" s="3" t="s">
        <v>11</v>
      </c>
      <c r="E11" s="4">
        <v>1</v>
      </c>
      <c r="F11" s="4">
        <v>0.7</v>
      </c>
      <c r="G11" s="4">
        <f t="shared" si="0"/>
        <v>1</v>
      </c>
      <c r="H11" s="26"/>
      <c r="K11" s="2"/>
      <c r="L11" s="2"/>
      <c r="M11" s="2"/>
      <c r="N11" s="2"/>
      <c r="O11" s="2"/>
      <c r="P11" s="2"/>
    </row>
    <row r="12" spans="3:16" x14ac:dyDescent="0.25">
      <c r="C12" s="23"/>
      <c r="D12" s="3" t="s">
        <v>12</v>
      </c>
      <c r="E12" s="4">
        <v>1</v>
      </c>
      <c r="F12" s="4">
        <v>0.7</v>
      </c>
      <c r="G12" s="4">
        <f t="shared" si="0"/>
        <v>1</v>
      </c>
      <c r="H12" s="26"/>
      <c r="K12" s="2"/>
      <c r="L12" s="2"/>
      <c r="M12" s="2"/>
      <c r="N12" s="2"/>
      <c r="O12" s="2"/>
      <c r="P12" s="2"/>
    </row>
    <row r="13" spans="3:16" x14ac:dyDescent="0.25">
      <c r="C13" s="23"/>
      <c r="D13" s="3" t="s">
        <v>13</v>
      </c>
      <c r="E13" s="4">
        <v>0.33</v>
      </c>
      <c r="F13" s="4">
        <v>0.7</v>
      </c>
      <c r="G13" s="4">
        <f t="shared" si="0"/>
        <v>0.33</v>
      </c>
      <c r="H13" s="26"/>
      <c r="K13" s="2"/>
      <c r="L13" s="2"/>
      <c r="M13" s="2"/>
      <c r="N13" s="2"/>
      <c r="O13" s="2"/>
      <c r="P13" s="2"/>
    </row>
    <row r="14" spans="3:16" x14ac:dyDescent="0.25">
      <c r="C14" s="23"/>
      <c r="D14" s="3" t="s">
        <v>6</v>
      </c>
      <c r="E14" s="4">
        <v>0.5</v>
      </c>
      <c r="F14" s="4">
        <v>0.7</v>
      </c>
      <c r="G14" s="4">
        <f t="shared" si="0"/>
        <v>0.5</v>
      </c>
      <c r="H14" s="26"/>
      <c r="K14" s="2"/>
      <c r="L14" s="2"/>
      <c r="M14" s="2"/>
      <c r="N14" s="2"/>
      <c r="O14" s="2"/>
      <c r="P14" s="2"/>
    </row>
    <row r="15" spans="3:16" x14ac:dyDescent="0.25">
      <c r="C15" s="23"/>
      <c r="D15" s="3" t="s">
        <v>14</v>
      </c>
      <c r="E15" s="4">
        <v>1</v>
      </c>
      <c r="F15" s="4">
        <v>0.7</v>
      </c>
      <c r="G15" s="4">
        <f t="shared" si="0"/>
        <v>1</v>
      </c>
      <c r="H15" s="26"/>
      <c r="L15" s="2"/>
      <c r="M15" s="2"/>
      <c r="N15" s="2"/>
      <c r="O15" s="2"/>
      <c r="P15" s="2"/>
    </row>
    <row r="16" spans="3:16" x14ac:dyDescent="0.25">
      <c r="C16" s="23"/>
      <c r="D16" s="3" t="s">
        <v>15</v>
      </c>
      <c r="E16" s="4" t="s">
        <v>19</v>
      </c>
      <c r="F16" s="4">
        <v>0.7</v>
      </c>
      <c r="G16" s="4">
        <f>G17</f>
        <v>0.5</v>
      </c>
      <c r="H16" s="26"/>
      <c r="L16" s="2"/>
      <c r="M16" s="2"/>
      <c r="N16" s="2"/>
      <c r="O16" s="2"/>
      <c r="P16" s="2"/>
    </row>
    <row r="17" spans="3:16" x14ac:dyDescent="0.25">
      <c r="C17" s="23"/>
      <c r="D17" s="3" t="s">
        <v>4</v>
      </c>
      <c r="E17" s="4">
        <v>0.5</v>
      </c>
      <c r="F17" s="4">
        <v>0.7</v>
      </c>
      <c r="G17" s="4">
        <f t="shared" si="0"/>
        <v>0.5</v>
      </c>
      <c r="H17" s="26"/>
      <c r="L17" s="2"/>
      <c r="M17" s="2"/>
      <c r="N17" s="2"/>
      <c r="O17" s="2"/>
      <c r="P17" s="2"/>
    </row>
    <row r="18" spans="3:16" x14ac:dyDescent="0.25">
      <c r="C18" s="24"/>
      <c r="D18" s="3" t="s">
        <v>16</v>
      </c>
      <c r="E18" s="4">
        <v>0.33</v>
      </c>
      <c r="F18" s="4">
        <v>0.7</v>
      </c>
      <c r="G18" s="4" t="s">
        <v>19</v>
      </c>
      <c r="H18" s="27"/>
      <c r="L18" s="2"/>
      <c r="M18" s="2"/>
      <c r="N18" s="2"/>
      <c r="O18" s="2"/>
      <c r="P18" s="2"/>
    </row>
  </sheetData>
  <mergeCells count="2">
    <mergeCell ref="C9:C18"/>
    <mergeCell ref="H9:H18"/>
  </mergeCells>
  <pageMargins left="0.7" right="0.7" top="0.75" bottom="0.75" header="0.3" footer="0.3"/>
  <pageSetup orientation="portrait" horizontalDpi="0" verticalDpi="0" r:id="rId1"/>
  <headerFooter>
    <oddFooter>&amp;L&amp;Z&amp;F &amp;A&amp;C&amp;P&amp;R&amp;D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E7645-E1F1-43C9-87E8-0F24E857CCC0}">
  <sheetPr codeName="Sheet5">
    <pageSetUpPr fitToPage="1"/>
  </sheetPr>
  <dimension ref="B1:E84"/>
  <sheetViews>
    <sheetView workbookViewId="0">
      <selection activeCell="B4" sqref="B4"/>
    </sheetView>
  </sheetViews>
  <sheetFormatPr defaultRowHeight="15" x14ac:dyDescent="0.25"/>
  <cols>
    <col min="1" max="1" width="3" customWidth="1"/>
    <col min="2" max="2" width="19.140625" bestFit="1" customWidth="1"/>
    <col min="3" max="4" width="8.7109375" bestFit="1" customWidth="1"/>
    <col min="6" max="8" width="9.42578125" customWidth="1"/>
  </cols>
  <sheetData>
    <row r="1" spans="2:5" x14ac:dyDescent="0.25">
      <c r="B1" t="s">
        <v>98</v>
      </c>
    </row>
    <row r="2" spans="2:5" ht="31.5" customHeight="1" x14ac:dyDescent="0.25">
      <c r="C2" s="21" t="s">
        <v>99</v>
      </c>
      <c r="D2" s="21"/>
      <c r="E2" s="21"/>
    </row>
    <row r="3" spans="2:5" x14ac:dyDescent="0.25">
      <c r="B3" t="s">
        <v>1</v>
      </c>
      <c r="C3" t="s">
        <v>50</v>
      </c>
      <c r="D3" t="s">
        <v>24</v>
      </c>
      <c r="E3" t="s">
        <v>48</v>
      </c>
    </row>
    <row r="4" spans="2:5" x14ac:dyDescent="0.25">
      <c r="B4" t="s">
        <v>51</v>
      </c>
      <c r="C4" s="14">
        <v>0.5</v>
      </c>
      <c r="D4" s="14">
        <v>0.4</v>
      </c>
      <c r="E4" s="15">
        <f>D4-C4</f>
        <v>-9.9999999999999978E-2</v>
      </c>
    </row>
    <row r="5" spans="2:5" x14ac:dyDescent="0.25">
      <c r="B5" t="s">
        <v>52</v>
      </c>
      <c r="C5" s="14">
        <v>1.4</v>
      </c>
      <c r="D5" s="14">
        <v>0.7</v>
      </c>
      <c r="E5" s="15">
        <f t="shared" ref="E5:E54" si="0">D5-C5</f>
        <v>-0.7</v>
      </c>
    </row>
    <row r="6" spans="2:5" x14ac:dyDescent="0.25">
      <c r="B6" t="s">
        <v>53</v>
      </c>
      <c r="C6" s="14">
        <v>0.9</v>
      </c>
      <c r="D6" s="14">
        <v>0.55000000000000004</v>
      </c>
      <c r="E6" s="15">
        <f t="shared" si="0"/>
        <v>-0.35</v>
      </c>
    </row>
    <row r="7" spans="2:5" x14ac:dyDescent="0.25">
      <c r="B7" t="s">
        <v>54</v>
      </c>
      <c r="C7" s="14">
        <v>1.2</v>
      </c>
      <c r="D7" s="14">
        <v>0.7</v>
      </c>
      <c r="E7" s="15">
        <f t="shared" si="0"/>
        <v>-0.5</v>
      </c>
    </row>
    <row r="8" spans="2:5" x14ac:dyDescent="0.25">
      <c r="B8" t="s">
        <v>55</v>
      </c>
      <c r="C8" s="14">
        <v>1.2</v>
      </c>
      <c r="D8" s="14">
        <v>0.85</v>
      </c>
      <c r="E8" s="15">
        <f t="shared" si="0"/>
        <v>-0.35</v>
      </c>
    </row>
    <row r="9" spans="2:5" x14ac:dyDescent="0.25">
      <c r="B9" t="s">
        <v>56</v>
      </c>
      <c r="C9" s="14">
        <v>0.6</v>
      </c>
      <c r="D9" s="14">
        <v>0.6</v>
      </c>
      <c r="E9" s="15">
        <f t="shared" si="0"/>
        <v>0</v>
      </c>
    </row>
    <row r="10" spans="2:5" x14ac:dyDescent="0.25">
      <c r="B10" t="s">
        <v>57</v>
      </c>
      <c r="C10" s="14">
        <v>0.6</v>
      </c>
      <c r="D10" s="14">
        <v>0.5</v>
      </c>
      <c r="E10" s="15">
        <f t="shared" si="0"/>
        <v>-9.9999999999999978E-2</v>
      </c>
    </row>
    <row r="11" spans="2:5" x14ac:dyDescent="0.25">
      <c r="B11" t="s">
        <v>58</v>
      </c>
      <c r="C11" s="14">
        <v>1</v>
      </c>
      <c r="D11" s="14">
        <v>0.55000000000000004</v>
      </c>
      <c r="E11" s="15">
        <f t="shared" si="0"/>
        <v>-0.44999999999999996</v>
      </c>
    </row>
    <row r="12" spans="2:5" x14ac:dyDescent="0.25">
      <c r="B12" t="s">
        <v>59</v>
      </c>
      <c r="C12" s="14">
        <v>1.2</v>
      </c>
      <c r="D12" s="14">
        <v>1.05</v>
      </c>
      <c r="E12" s="15">
        <f t="shared" si="0"/>
        <v>-0.14999999999999991</v>
      </c>
    </row>
    <row r="13" spans="2:5" x14ac:dyDescent="0.25">
      <c r="B13" t="s">
        <v>60</v>
      </c>
      <c r="C13" s="14">
        <v>1</v>
      </c>
      <c r="D13" s="14">
        <v>0.5</v>
      </c>
      <c r="E13" s="15">
        <f t="shared" si="0"/>
        <v>-0.5</v>
      </c>
    </row>
    <row r="14" spans="2:5" x14ac:dyDescent="0.25">
      <c r="B14" t="s">
        <v>61</v>
      </c>
      <c r="C14" s="14">
        <v>0.95</v>
      </c>
      <c r="D14" s="14">
        <f>D23</f>
        <v>0.85</v>
      </c>
      <c r="E14" s="15">
        <f t="shared" si="0"/>
        <v>-9.9999999999999978E-2</v>
      </c>
    </row>
    <row r="15" spans="2:5" x14ac:dyDescent="0.25">
      <c r="B15" t="s">
        <v>62</v>
      </c>
      <c r="C15" s="14">
        <v>1</v>
      </c>
      <c r="D15" s="14">
        <v>0.65</v>
      </c>
      <c r="E15" s="15">
        <f t="shared" si="0"/>
        <v>-0.35</v>
      </c>
    </row>
    <row r="16" spans="2:5" x14ac:dyDescent="0.25">
      <c r="B16" t="s">
        <v>5</v>
      </c>
      <c r="C16" s="14">
        <v>0.9</v>
      </c>
      <c r="D16" s="14">
        <v>0.6</v>
      </c>
      <c r="E16" s="15">
        <f t="shared" si="0"/>
        <v>-0.30000000000000004</v>
      </c>
    </row>
    <row r="17" spans="2:5" x14ac:dyDescent="0.25">
      <c r="B17" t="s">
        <v>63</v>
      </c>
      <c r="C17" s="14">
        <v>1.2</v>
      </c>
      <c r="D17" s="14">
        <v>0.85</v>
      </c>
      <c r="E17" s="15">
        <f t="shared" si="0"/>
        <v>-0.35</v>
      </c>
    </row>
    <row r="18" spans="2:5" x14ac:dyDescent="0.25">
      <c r="B18" t="s">
        <v>9</v>
      </c>
      <c r="C18" s="14">
        <v>1.2</v>
      </c>
      <c r="D18" s="14">
        <v>0.95</v>
      </c>
      <c r="E18" s="15">
        <f t="shared" si="0"/>
        <v>-0.25</v>
      </c>
    </row>
    <row r="19" spans="2:5" x14ac:dyDescent="0.25">
      <c r="B19" t="s">
        <v>64</v>
      </c>
      <c r="C19" s="14">
        <v>1.4</v>
      </c>
      <c r="D19" s="14">
        <v>1</v>
      </c>
      <c r="E19" s="15">
        <f t="shared" si="0"/>
        <v>-0.39999999999999991</v>
      </c>
    </row>
    <row r="20" spans="2:5" x14ac:dyDescent="0.25">
      <c r="B20" t="s">
        <v>17</v>
      </c>
      <c r="C20" s="14">
        <v>0.7</v>
      </c>
      <c r="D20" s="14">
        <v>0.45</v>
      </c>
      <c r="E20" s="15">
        <f t="shared" si="0"/>
        <v>-0.24999999999999994</v>
      </c>
    </row>
    <row r="21" spans="2:5" x14ac:dyDescent="0.25">
      <c r="B21" t="s">
        <v>65</v>
      </c>
      <c r="C21" s="14">
        <v>1.1000000000000001</v>
      </c>
      <c r="D21" s="14">
        <v>0.8</v>
      </c>
      <c r="E21" s="15">
        <f t="shared" si="0"/>
        <v>-0.30000000000000004</v>
      </c>
    </row>
    <row r="22" spans="2:5" x14ac:dyDescent="0.25">
      <c r="B22" t="s">
        <v>66</v>
      </c>
      <c r="C22" s="14">
        <v>1.5</v>
      </c>
      <c r="D22" s="14">
        <v>1.1000000000000001</v>
      </c>
      <c r="E22" s="15">
        <f t="shared" si="0"/>
        <v>-0.39999999999999991</v>
      </c>
    </row>
    <row r="23" spans="2:5" x14ac:dyDescent="0.25">
      <c r="B23" t="s">
        <v>67</v>
      </c>
      <c r="C23" s="14">
        <v>0.95</v>
      </c>
      <c r="D23" s="14">
        <v>0.85</v>
      </c>
      <c r="E23" s="15">
        <f t="shared" si="0"/>
        <v>-9.9999999999999978E-2</v>
      </c>
    </row>
    <row r="24" spans="2:5" x14ac:dyDescent="0.25">
      <c r="B24" t="s">
        <v>7</v>
      </c>
      <c r="C24" s="14">
        <v>0.7</v>
      </c>
      <c r="D24" s="14">
        <v>0.45</v>
      </c>
      <c r="E24" s="15">
        <f t="shared" si="0"/>
        <v>-0.24999999999999994</v>
      </c>
    </row>
    <row r="25" spans="2:5" x14ac:dyDescent="0.25">
      <c r="B25" t="s">
        <v>68</v>
      </c>
      <c r="C25" s="14">
        <v>0.95</v>
      </c>
      <c r="D25" s="14">
        <v>0.9</v>
      </c>
      <c r="E25" s="15">
        <f t="shared" si="0"/>
        <v>-4.9999999999999933E-2</v>
      </c>
    </row>
    <row r="26" spans="2:5" x14ac:dyDescent="0.25">
      <c r="B26" t="s">
        <v>69</v>
      </c>
      <c r="C26" s="14">
        <v>0.55000000000000004</v>
      </c>
      <c r="D26" s="14">
        <v>0.4</v>
      </c>
      <c r="E26" s="15">
        <f t="shared" si="0"/>
        <v>-0.15000000000000002</v>
      </c>
    </row>
    <row r="27" spans="2:5" x14ac:dyDescent="0.25">
      <c r="B27" t="s">
        <v>70</v>
      </c>
      <c r="C27" s="14">
        <f>0.75+0.3</f>
        <v>1.05</v>
      </c>
      <c r="D27" s="14">
        <v>0.8</v>
      </c>
      <c r="E27" s="15">
        <f t="shared" si="0"/>
        <v>-0.25</v>
      </c>
    </row>
    <row r="28" spans="2:5" x14ac:dyDescent="0.25">
      <c r="B28" t="s">
        <v>71</v>
      </c>
      <c r="C28" s="14">
        <f>1+0.3</f>
        <v>1.3</v>
      </c>
      <c r="D28" s="14">
        <v>0.9</v>
      </c>
      <c r="E28" s="15">
        <f t="shared" si="0"/>
        <v>-0.4</v>
      </c>
    </row>
    <row r="29" spans="2:5" x14ac:dyDescent="0.25">
      <c r="B29" t="s">
        <v>72</v>
      </c>
      <c r="C29" s="14">
        <v>0.7</v>
      </c>
      <c r="D29" s="14">
        <v>0.45</v>
      </c>
      <c r="E29" s="15">
        <f t="shared" si="0"/>
        <v>-0.24999999999999994</v>
      </c>
    </row>
    <row r="30" spans="2:5" x14ac:dyDescent="0.25">
      <c r="B30" t="s">
        <v>73</v>
      </c>
      <c r="C30" s="14">
        <v>0.7</v>
      </c>
      <c r="D30" s="14">
        <v>0.45</v>
      </c>
      <c r="E30" s="15">
        <f t="shared" si="0"/>
        <v>-0.24999999999999994</v>
      </c>
    </row>
    <row r="31" spans="2:5" x14ac:dyDescent="0.25">
      <c r="B31" t="s">
        <v>74</v>
      </c>
      <c r="C31" s="14">
        <v>1.5</v>
      </c>
      <c r="D31" s="14">
        <v>0.95</v>
      </c>
      <c r="E31" s="15">
        <f t="shared" si="0"/>
        <v>-0.55000000000000004</v>
      </c>
    </row>
    <row r="32" spans="2:5" x14ac:dyDescent="0.25">
      <c r="B32" t="s">
        <v>75</v>
      </c>
      <c r="C32" s="14">
        <v>0.6</v>
      </c>
      <c r="D32" s="14">
        <v>0.65</v>
      </c>
      <c r="E32" s="15">
        <f t="shared" si="0"/>
        <v>5.0000000000000044E-2</v>
      </c>
    </row>
    <row r="33" spans="2:5" x14ac:dyDescent="0.25">
      <c r="B33" t="s">
        <v>76</v>
      </c>
      <c r="C33" s="14">
        <v>1.2</v>
      </c>
      <c r="D33" s="14">
        <v>1</v>
      </c>
      <c r="E33" s="15">
        <f t="shared" si="0"/>
        <v>-0.19999999999999996</v>
      </c>
    </row>
    <row r="34" spans="2:5" x14ac:dyDescent="0.25">
      <c r="B34" t="s">
        <v>77</v>
      </c>
      <c r="C34" s="14">
        <v>0.6</v>
      </c>
      <c r="D34" s="14">
        <v>0.45</v>
      </c>
      <c r="E34" s="15">
        <f t="shared" si="0"/>
        <v>-0.14999999999999997</v>
      </c>
    </row>
    <row r="35" spans="2:5" x14ac:dyDescent="0.25">
      <c r="B35" t="s">
        <v>78</v>
      </c>
      <c r="C35" s="14">
        <v>0.6</v>
      </c>
      <c r="D35" s="14">
        <v>0.45</v>
      </c>
      <c r="E35" s="15">
        <f t="shared" si="0"/>
        <v>-0.14999999999999997</v>
      </c>
    </row>
    <row r="36" spans="2:5" x14ac:dyDescent="0.25">
      <c r="B36" t="s">
        <v>79</v>
      </c>
      <c r="C36" s="14">
        <v>0.9</v>
      </c>
      <c r="D36" s="14">
        <v>0.6</v>
      </c>
      <c r="E36" s="15">
        <f t="shared" si="0"/>
        <v>-0.30000000000000004</v>
      </c>
    </row>
    <row r="37" spans="2:5" x14ac:dyDescent="0.25">
      <c r="B37" t="s">
        <v>80</v>
      </c>
      <c r="C37" s="14">
        <v>1.4</v>
      </c>
      <c r="D37" s="14">
        <v>1</v>
      </c>
      <c r="E37" s="15">
        <f t="shared" si="0"/>
        <v>-0.39999999999999991</v>
      </c>
    </row>
    <row r="38" spans="2:5" x14ac:dyDescent="0.25">
      <c r="B38" t="s">
        <v>81</v>
      </c>
      <c r="C38" s="14">
        <v>1.2</v>
      </c>
      <c r="D38" s="14">
        <f>D8</f>
        <v>0.85</v>
      </c>
      <c r="E38" s="15">
        <f t="shared" si="0"/>
        <v>-0.35</v>
      </c>
    </row>
    <row r="39" spans="2:5" x14ac:dyDescent="0.25">
      <c r="B39" t="s">
        <v>82</v>
      </c>
      <c r="C39" s="14">
        <v>1</v>
      </c>
      <c r="D39" s="14">
        <v>0.4</v>
      </c>
      <c r="E39" s="15">
        <f t="shared" si="0"/>
        <v>-0.6</v>
      </c>
    </row>
    <row r="40" spans="2:5" x14ac:dyDescent="0.25">
      <c r="B40" t="s">
        <v>83</v>
      </c>
      <c r="C40" s="14">
        <v>1.2</v>
      </c>
      <c r="D40" s="14">
        <f>D38</f>
        <v>0.85</v>
      </c>
      <c r="E40" s="15">
        <f t="shared" si="0"/>
        <v>-0.35</v>
      </c>
    </row>
    <row r="41" spans="2:5" x14ac:dyDescent="0.25">
      <c r="B41" t="s">
        <v>84</v>
      </c>
      <c r="C41" s="14">
        <f>C28</f>
        <v>1.3</v>
      </c>
      <c r="D41" s="14">
        <v>0.5</v>
      </c>
      <c r="E41" s="15">
        <f t="shared" si="0"/>
        <v>-0.8</v>
      </c>
    </row>
    <row r="42" spans="2:5" x14ac:dyDescent="0.25">
      <c r="B42" t="s">
        <v>85</v>
      </c>
      <c r="C42" s="14">
        <v>0.8</v>
      </c>
      <c r="D42" s="14">
        <v>0.55000000000000004</v>
      </c>
      <c r="E42" s="15">
        <f t="shared" si="0"/>
        <v>-0.25</v>
      </c>
    </row>
    <row r="43" spans="2:5" x14ac:dyDescent="0.25">
      <c r="B43" t="s">
        <v>86</v>
      </c>
      <c r="C43" s="14">
        <v>1.2</v>
      </c>
      <c r="D43" s="14">
        <f>D44</f>
        <v>1.1499999999999999</v>
      </c>
      <c r="E43" s="15">
        <f t="shared" si="0"/>
        <v>-5.0000000000000044E-2</v>
      </c>
    </row>
    <row r="44" spans="2:5" x14ac:dyDescent="0.25">
      <c r="B44" t="s">
        <v>87</v>
      </c>
      <c r="C44" s="14">
        <f>C43</f>
        <v>1.2</v>
      </c>
      <c r="D44" s="14">
        <v>1.1499999999999999</v>
      </c>
      <c r="E44" s="15">
        <f t="shared" si="0"/>
        <v>-5.0000000000000044E-2</v>
      </c>
    </row>
    <row r="45" spans="2:5" x14ac:dyDescent="0.25">
      <c r="B45" t="s">
        <v>88</v>
      </c>
      <c r="C45" s="14">
        <f t="shared" ref="C45:C48" si="1">C44</f>
        <v>1.2</v>
      </c>
      <c r="D45" s="14">
        <v>0.75</v>
      </c>
      <c r="E45" s="15">
        <f t="shared" si="0"/>
        <v>-0.44999999999999996</v>
      </c>
    </row>
    <row r="46" spans="2:5" x14ac:dyDescent="0.25">
      <c r="B46" t="s">
        <v>89</v>
      </c>
      <c r="C46" s="14">
        <f t="shared" si="1"/>
        <v>1.2</v>
      </c>
      <c r="D46" s="14">
        <v>1.1499999999999999</v>
      </c>
      <c r="E46" s="15">
        <f t="shared" si="0"/>
        <v>-5.0000000000000044E-2</v>
      </c>
    </row>
    <row r="47" spans="2:5" x14ac:dyDescent="0.25">
      <c r="B47" t="s">
        <v>90</v>
      </c>
      <c r="C47" s="14">
        <f t="shared" si="1"/>
        <v>1.2</v>
      </c>
      <c r="D47" s="14">
        <v>1.9</v>
      </c>
      <c r="E47" s="15">
        <f t="shared" si="0"/>
        <v>0.7</v>
      </c>
    </row>
    <row r="48" spans="2:5" x14ac:dyDescent="0.25">
      <c r="B48" t="s">
        <v>91</v>
      </c>
      <c r="C48" s="14">
        <f t="shared" si="1"/>
        <v>1.2</v>
      </c>
      <c r="D48" s="14">
        <v>1.1499999999999999</v>
      </c>
      <c r="E48" s="15">
        <f t="shared" si="0"/>
        <v>-5.0000000000000044E-2</v>
      </c>
    </row>
    <row r="49" spans="2:5" x14ac:dyDescent="0.25">
      <c r="B49" t="s">
        <v>92</v>
      </c>
      <c r="C49" s="14">
        <v>1.3</v>
      </c>
      <c r="D49" s="14">
        <v>1</v>
      </c>
      <c r="E49" s="15">
        <f t="shared" si="0"/>
        <v>-0.30000000000000004</v>
      </c>
    </row>
    <row r="50" spans="2:5" x14ac:dyDescent="0.25">
      <c r="B50" t="s">
        <v>93</v>
      </c>
      <c r="C50" s="14">
        <v>1.4</v>
      </c>
      <c r="D50" s="14">
        <v>0.85</v>
      </c>
      <c r="E50" s="15">
        <f t="shared" si="0"/>
        <v>-0.54999999999999993</v>
      </c>
    </row>
    <row r="51" spans="2:5" x14ac:dyDescent="0.25">
      <c r="B51" t="s">
        <v>94</v>
      </c>
      <c r="D51">
        <f>D19</f>
        <v>1</v>
      </c>
      <c r="E51" s="15">
        <f t="shared" si="0"/>
        <v>1</v>
      </c>
    </row>
    <row r="52" spans="2:5" x14ac:dyDescent="0.25">
      <c r="B52" t="s">
        <v>95</v>
      </c>
      <c r="C52">
        <v>0.9</v>
      </c>
      <c r="D52">
        <v>0.65</v>
      </c>
      <c r="E52" s="15">
        <f t="shared" si="0"/>
        <v>-0.25</v>
      </c>
    </row>
    <row r="53" spans="2:5" x14ac:dyDescent="0.25">
      <c r="B53" t="s">
        <v>96</v>
      </c>
      <c r="C53">
        <v>1.2</v>
      </c>
      <c r="D53">
        <v>0.9</v>
      </c>
      <c r="E53" s="15">
        <f t="shared" si="0"/>
        <v>-0.29999999999999993</v>
      </c>
    </row>
    <row r="54" spans="2:5" x14ac:dyDescent="0.25">
      <c r="B54" t="s">
        <v>97</v>
      </c>
      <c r="C54">
        <v>0.8</v>
      </c>
      <c r="D54">
        <v>0.65</v>
      </c>
      <c r="E54" s="15">
        <f t="shared" si="0"/>
        <v>-0.15000000000000002</v>
      </c>
    </row>
    <row r="55" spans="2:5" x14ac:dyDescent="0.25">
      <c r="E55" s="15"/>
    </row>
    <row r="56" spans="2:5" x14ac:dyDescent="0.25">
      <c r="E56" s="15"/>
    </row>
    <row r="57" spans="2:5" x14ac:dyDescent="0.25">
      <c r="E57" s="15"/>
    </row>
    <row r="58" spans="2:5" x14ac:dyDescent="0.25">
      <c r="E58" s="15"/>
    </row>
    <row r="59" spans="2:5" x14ac:dyDescent="0.25">
      <c r="E59" s="15"/>
    </row>
    <row r="60" spans="2:5" x14ac:dyDescent="0.25">
      <c r="E60" s="15"/>
    </row>
    <row r="61" spans="2:5" x14ac:dyDescent="0.25">
      <c r="E61" s="15"/>
    </row>
    <row r="62" spans="2:5" x14ac:dyDescent="0.25">
      <c r="E62" s="15"/>
    </row>
    <row r="63" spans="2:5" x14ac:dyDescent="0.25">
      <c r="E63" s="15"/>
    </row>
    <row r="64" spans="2:5" x14ac:dyDescent="0.25">
      <c r="E64" s="15"/>
    </row>
    <row r="65" spans="5:5" x14ac:dyDescent="0.25">
      <c r="E65" s="15"/>
    </row>
    <row r="66" spans="5:5" x14ac:dyDescent="0.25">
      <c r="E66" s="15"/>
    </row>
    <row r="67" spans="5:5" x14ac:dyDescent="0.25">
      <c r="E67" s="15"/>
    </row>
    <row r="68" spans="5:5" x14ac:dyDescent="0.25">
      <c r="E68" s="15"/>
    </row>
    <row r="69" spans="5:5" x14ac:dyDescent="0.25">
      <c r="E69" s="15"/>
    </row>
    <row r="70" spans="5:5" x14ac:dyDescent="0.25">
      <c r="E70" s="15"/>
    </row>
    <row r="71" spans="5:5" x14ac:dyDescent="0.25">
      <c r="E71" s="15"/>
    </row>
    <row r="72" spans="5:5" x14ac:dyDescent="0.25">
      <c r="E72" s="15"/>
    </row>
    <row r="73" spans="5:5" x14ac:dyDescent="0.25">
      <c r="E73" s="15"/>
    </row>
    <row r="74" spans="5:5" x14ac:dyDescent="0.25">
      <c r="E74" s="15"/>
    </row>
    <row r="75" spans="5:5" x14ac:dyDescent="0.25">
      <c r="E75" s="15"/>
    </row>
    <row r="76" spans="5:5" x14ac:dyDescent="0.25">
      <c r="E76" s="15"/>
    </row>
    <row r="77" spans="5:5" x14ac:dyDescent="0.25">
      <c r="E77" s="15"/>
    </row>
    <row r="78" spans="5:5" x14ac:dyDescent="0.25">
      <c r="E78" s="15"/>
    </row>
    <row r="79" spans="5:5" x14ac:dyDescent="0.25">
      <c r="E79" s="15"/>
    </row>
    <row r="80" spans="5:5" x14ac:dyDescent="0.25">
      <c r="E80" s="15"/>
    </row>
    <row r="81" spans="5:5" x14ac:dyDescent="0.25">
      <c r="E81" s="15"/>
    </row>
    <row r="82" spans="5:5" x14ac:dyDescent="0.25">
      <c r="E82" s="15"/>
    </row>
    <row r="83" spans="5:5" x14ac:dyDescent="0.25">
      <c r="E83" s="15"/>
    </row>
    <row r="84" spans="5:5" x14ac:dyDescent="0.25">
      <c r="E84" s="15"/>
    </row>
  </sheetData>
  <mergeCells count="1">
    <mergeCell ref="C2:E2"/>
  </mergeCells>
  <pageMargins left="0.7" right="0.7" top="0.75" bottom="0.75" header="0.3" footer="0.3"/>
  <pageSetup orientation="portrait" horizontalDpi="0" verticalDpi="0" r:id="rId1"/>
  <headerFooter>
    <oddFooter>&amp;L&amp;Z&amp;F &amp;A&amp;C&amp;P&amp;R&amp;D &amp;T</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Sheet_1</vt:lpstr>
      <vt:lpstr>ResidentialShell</vt:lpstr>
      <vt:lpstr>CoolingTowerFan</vt:lpstr>
      <vt:lpstr>ComExhaust</vt:lpstr>
      <vt:lpstr>ComLighting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Maddox</dc:creator>
  <cp:lastModifiedBy>Doug Maddox</cp:lastModifiedBy>
  <dcterms:created xsi:type="dcterms:W3CDTF">2010-08-12T17:56:03Z</dcterms:created>
  <dcterms:modified xsi:type="dcterms:W3CDTF">2018-08-20T13:34:52Z</dcterms:modified>
</cp:coreProperties>
</file>