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senergyconsulting.sharepoint.com/sites/SCE-H.E.ToasterWorkPaperSupport/Shared Documents/5. Reports/"/>
    </mc:Choice>
  </mc:AlternateContent>
  <xr:revisionPtr revIDLastSave="3" documentId="8_{5BB4E5BB-FF15-45EB-8EE6-E1858E8E6E5F}" xr6:coauthVersionLast="45" xr6:coauthVersionMax="45" xr10:uidLastSave="{F6827928-4EF0-427D-802E-6FD96B2348DE}"/>
  <bookViews>
    <workbookView xWindow="28680" yWindow="-120" windowWidth="29040" windowHeight="15990" activeTab="1" xr2:uid="{E030B509-1A1F-4415-AA75-520FA394B46D}"/>
  </bookViews>
  <sheets>
    <sheet name="H.P. Toaster Base Case Costs" sheetId="1" r:id="rId1"/>
    <sheet name="H.P. Toaster Measure Case Co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B13" i="1" s="1"/>
  <c r="D6" i="2"/>
  <c r="B10" i="2" s="1"/>
  <c r="B12" i="1" l="1"/>
  <c r="B14" i="1" s="1"/>
  <c r="B11" i="2"/>
  <c r="B12" i="2" s="1"/>
</calcChain>
</file>

<file path=xl/sharedStrings.xml><?xml version="1.0" encoding="utf-8"?>
<sst xmlns="http://schemas.openxmlformats.org/spreadsheetml/2006/main" count="67" uniqueCount="42">
  <si>
    <t xml:space="preserve">Make </t>
  </si>
  <si>
    <t>Model</t>
  </si>
  <si>
    <t xml:space="preserve">Price </t>
  </si>
  <si>
    <t>Source</t>
  </si>
  <si>
    <t>Antunes</t>
  </si>
  <si>
    <t>VCT-2000CV</t>
  </si>
  <si>
    <t>VCTM-2</t>
  </si>
  <si>
    <t>Prince Castle</t>
  </si>
  <si>
    <t>Report Model</t>
  </si>
  <si>
    <t>A</t>
  </si>
  <si>
    <t>B</t>
  </si>
  <si>
    <t>C</t>
  </si>
  <si>
    <t>D</t>
  </si>
  <si>
    <t>F</t>
  </si>
  <si>
    <t>G</t>
  </si>
  <si>
    <t>J</t>
  </si>
  <si>
    <t>K</t>
  </si>
  <si>
    <t>M</t>
  </si>
  <si>
    <t>DCFT-JB</t>
  </si>
  <si>
    <t xml:space="preserve">297-T9B </t>
  </si>
  <si>
    <t>DCFT-BK</t>
  </si>
  <si>
    <t>VCT-1000CF</t>
  </si>
  <si>
    <t>CTDE</t>
  </si>
  <si>
    <t>GST-2V</t>
  </si>
  <si>
    <t>GST-2H</t>
  </si>
  <si>
    <t>Antunes pdf</t>
  </si>
  <si>
    <t>Prince Castle pdf</t>
  </si>
  <si>
    <t>Note</t>
  </si>
  <si>
    <t>Average</t>
  </si>
  <si>
    <t>Incremental Measure Cost</t>
  </si>
  <si>
    <t>Measure Case</t>
  </si>
  <si>
    <t>Base Case</t>
  </si>
  <si>
    <t>IMC</t>
  </si>
  <si>
    <t>Direct from JIB</t>
  </si>
  <si>
    <t>50% of list/average of 3  CTDE-CE models units - PDF pg 12 of 14</t>
  </si>
  <si>
    <t>50% of list price - PDF Pg 4 of 14</t>
  </si>
  <si>
    <t>50% of list/average of 4 units, VCT-2000 w/ NEMA plug and wide mouth (no heated base or butter wheel) PDF pg 2 of 14</t>
  </si>
  <si>
    <t>50% of list PDF pg 3 of 14</t>
  </si>
  <si>
    <t>JIB provided pricing - PDf pg 5 of 14</t>
  </si>
  <si>
    <t>Assumed same as DCFT-JB PDF pg 6 of 14</t>
  </si>
  <si>
    <t>50% of list - PDf pg 6 of 14</t>
  </si>
  <si>
    <t>50% of list/only VCT-1000 that is 120V/15A - PDF pg 1 of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</si>
</sst>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1" xfId="0" applyBorder="1"/>
    <xf numFmtId="44" fontId="0" fillId="0" borderId="0" xfId="1" applyFont="1"/>
    <xf numFmtId="44" fontId="0" fillId="0" borderId="1" xfId="1" applyFont="1" applyBorder="1"/>
    <xf numFmtId="44" fontId="0" fillId="3" borderId="1" xfId="1" applyFont="1" applyFill="1" applyBorder="1"/>
    <xf numFmtId="0" fontId="2" fillId="2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7E6AD4-490A-4A83-9BF7-5EE23E6CBFE4}" name="Table1" displayName="Table1" ref="A1:F9" totalsRowShown="0">
  <autoFilter ref="A1:F9" xr:uid="{A363AE1A-DA26-4C09-B348-983DDDC9FDAC}"/>
  <tableColumns count="6">
    <tableColumn id="1" xr3:uid="{072EF3DC-07BB-4093-B4C4-11265F41F1C5}" name="Make "/>
    <tableColumn id="2" xr3:uid="{55591B1D-6395-4A57-B670-CFB05E814F39}" name="Model"/>
    <tableColumn id="6" xr3:uid="{B51014C8-B924-4DEA-A7D0-CF8867677010}" name="Report Model"/>
    <tableColumn id="3" xr3:uid="{B8A09D9E-AFA1-4C58-9C8C-E51EE05DB658}" name="Price " dataCellStyle="Currency"/>
    <tableColumn id="4" xr3:uid="{17BDA385-0188-4C2D-B7D5-268FFE3110DC}" name="Source"/>
    <tableColumn id="8" xr3:uid="{6729E66F-D215-4C73-80A6-A9A83EB2D0AD}" name="Note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481AEE-4CD0-465E-8185-BE8F9308B4FF}" name="Table13" displayName="Table13" ref="A1:F6" totalsRowShown="0">
  <autoFilter ref="A1:F6" xr:uid="{ACA81B35-0F99-40CB-B81A-7DE59B6069A5}"/>
  <tableColumns count="6">
    <tableColumn id="1" xr3:uid="{BF6FACF7-E9D2-4F5F-BD20-7784BDE9B0BB}" name="Make "/>
    <tableColumn id="2" xr3:uid="{C30E00B3-9F21-4846-845A-FD874805EAA1}" name="Model"/>
    <tableColumn id="6" xr3:uid="{0D7C3BCF-FA71-4EFE-A226-FEB8DAE0396D}" name="Report Model"/>
    <tableColumn id="3" xr3:uid="{04C5E96D-C498-434A-9439-065D9B272C67}" name="Price " dataCellStyle="Currency"/>
    <tableColumn id="4" xr3:uid="{18360888-84BC-47E5-A5D3-1EF1D1F8DF09}" name="Source"/>
    <tableColumn id="8" xr3:uid="{059440CB-6B79-4C8D-92F4-883F18FB96A4}" name="Not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13A9-8B94-4604-8AD0-772096D7816E}">
  <dimension ref="A1:F14"/>
  <sheetViews>
    <sheetView workbookViewId="0">
      <selection activeCell="A8" sqref="A8:XFD8"/>
    </sheetView>
  </sheetViews>
  <sheetFormatPr defaultRowHeight="14.5" x14ac:dyDescent="0.35"/>
  <cols>
    <col min="1" max="1" width="12.7265625" customWidth="1"/>
    <col min="2" max="2" width="10.81640625" bestFit="1" customWidth="1"/>
    <col min="3" max="3" width="14.54296875" bestFit="1" customWidth="1"/>
    <col min="4" max="4" width="10.54296875" bestFit="1" customWidth="1"/>
    <col min="5" max="5" width="18.7265625" customWidth="1"/>
    <col min="6" max="6" width="102.1796875" bestFit="1" customWidth="1"/>
  </cols>
  <sheetData>
    <row r="1" spans="1:6" x14ac:dyDescent="0.35">
      <c r="A1" t="s">
        <v>0</v>
      </c>
      <c r="B1" t="s">
        <v>1</v>
      </c>
      <c r="C1" t="s">
        <v>8</v>
      </c>
      <c r="D1" t="s">
        <v>2</v>
      </c>
      <c r="E1" t="s">
        <v>3</v>
      </c>
      <c r="F1" t="s">
        <v>27</v>
      </c>
    </row>
    <row r="2" spans="1:6" x14ac:dyDescent="0.35">
      <c r="A2" t="s">
        <v>4</v>
      </c>
      <c r="B2" t="s">
        <v>5</v>
      </c>
      <c r="C2" t="s">
        <v>9</v>
      </c>
      <c r="D2" s="3">
        <v>2240</v>
      </c>
      <c r="E2" t="s">
        <v>25</v>
      </c>
      <c r="F2" t="s">
        <v>36</v>
      </c>
    </row>
    <row r="3" spans="1:6" x14ac:dyDescent="0.35">
      <c r="A3" t="s">
        <v>4</v>
      </c>
      <c r="B3" t="s">
        <v>6</v>
      </c>
      <c r="C3" t="s">
        <v>10</v>
      </c>
      <c r="D3" s="3">
        <v>1945</v>
      </c>
      <c r="E3" t="s">
        <v>25</v>
      </c>
      <c r="F3" t="s">
        <v>37</v>
      </c>
    </row>
    <row r="4" spans="1:6" x14ac:dyDescent="0.35">
      <c r="A4" t="s">
        <v>7</v>
      </c>
      <c r="B4" t="s">
        <v>18</v>
      </c>
      <c r="C4" t="s">
        <v>11</v>
      </c>
      <c r="D4" s="3">
        <v>3260.25</v>
      </c>
      <c r="E4" t="s">
        <v>33</v>
      </c>
      <c r="F4" t="s">
        <v>38</v>
      </c>
    </row>
    <row r="5" spans="1:6" x14ac:dyDescent="0.35">
      <c r="A5" t="s">
        <v>7</v>
      </c>
      <c r="B5" t="s">
        <v>19</v>
      </c>
      <c r="C5" t="s">
        <v>12</v>
      </c>
      <c r="D5" s="3">
        <v>1531.75</v>
      </c>
      <c r="E5" t="s">
        <v>26</v>
      </c>
      <c r="F5" t="s">
        <v>40</v>
      </c>
    </row>
    <row r="6" spans="1:6" x14ac:dyDescent="0.35">
      <c r="A6" t="s">
        <v>7</v>
      </c>
      <c r="B6" t="s">
        <v>20</v>
      </c>
      <c r="C6" t="s">
        <v>13</v>
      </c>
      <c r="D6" s="3">
        <v>3260.25</v>
      </c>
      <c r="E6" t="s">
        <v>33</v>
      </c>
      <c r="F6" t="s">
        <v>39</v>
      </c>
    </row>
    <row r="7" spans="1:6" x14ac:dyDescent="0.35">
      <c r="A7" t="s">
        <v>4</v>
      </c>
      <c r="B7" t="s">
        <v>21</v>
      </c>
      <c r="C7" t="s">
        <v>14</v>
      </c>
      <c r="D7" s="3">
        <v>1670</v>
      </c>
      <c r="E7" t="s">
        <v>25</v>
      </c>
      <c r="F7" t="s">
        <v>41</v>
      </c>
    </row>
    <row r="8" spans="1:6" x14ac:dyDescent="0.35">
      <c r="D8" s="3"/>
    </row>
    <row r="9" spans="1:6" x14ac:dyDescent="0.35">
      <c r="C9" s="1" t="s">
        <v>28</v>
      </c>
      <c r="D9" s="3">
        <f>AVERAGE(D2:D7)</f>
        <v>2317.875</v>
      </c>
    </row>
    <row r="11" spans="1:6" x14ac:dyDescent="0.35">
      <c r="A11" s="6" t="s">
        <v>29</v>
      </c>
      <c r="B11" s="6"/>
    </row>
    <row r="12" spans="1:6" x14ac:dyDescent="0.35">
      <c r="A12" s="2" t="s">
        <v>30</v>
      </c>
      <c r="B12" s="4">
        <f>'H.P. Toaster Measure Case Costs'!D6</f>
        <v>3021.6666666666665</v>
      </c>
    </row>
    <row r="13" spans="1:6" x14ac:dyDescent="0.35">
      <c r="A13" s="2" t="s">
        <v>31</v>
      </c>
      <c r="B13" s="4">
        <f>D9</f>
        <v>2317.875</v>
      </c>
    </row>
    <row r="14" spans="1:6" x14ac:dyDescent="0.35">
      <c r="A14" s="2" t="s">
        <v>32</v>
      </c>
      <c r="B14" s="5">
        <f>SUM(B12-B13)</f>
        <v>703.79166666666652</v>
      </c>
    </row>
  </sheetData>
  <mergeCells count="1">
    <mergeCell ref="A11:B11"/>
  </mergeCells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B4AF2-E633-462E-AEED-1F7119DA2C10}">
  <dimension ref="A1:F12"/>
  <sheetViews>
    <sheetView tabSelected="1" workbookViewId="0">
      <selection activeCell="E21" sqref="E21"/>
    </sheetView>
  </sheetViews>
  <sheetFormatPr defaultRowHeight="14.5" x14ac:dyDescent="0.35"/>
  <cols>
    <col min="1" max="1" width="12.81640625" bestFit="1" customWidth="1"/>
    <col min="2" max="2" width="11.81640625" bestFit="1" customWidth="1"/>
    <col min="3" max="3" width="15.1796875" bestFit="1" customWidth="1"/>
    <col min="4" max="4" width="10.54296875" bestFit="1" customWidth="1"/>
    <col min="5" max="5" width="15.26953125" bestFit="1" customWidth="1"/>
    <col min="6" max="6" width="62.54296875" bestFit="1" customWidth="1"/>
  </cols>
  <sheetData>
    <row r="1" spans="1:6" x14ac:dyDescent="0.35">
      <c r="A1" t="s">
        <v>0</v>
      </c>
      <c r="B1" t="s">
        <v>1</v>
      </c>
      <c r="C1" t="s">
        <v>8</v>
      </c>
      <c r="D1" t="s">
        <v>2</v>
      </c>
      <c r="E1" t="s">
        <v>3</v>
      </c>
      <c r="F1" t="s">
        <v>27</v>
      </c>
    </row>
    <row r="2" spans="1:6" x14ac:dyDescent="0.35">
      <c r="A2" t="s">
        <v>7</v>
      </c>
      <c r="B2" t="s">
        <v>22</v>
      </c>
      <c r="C2" t="s">
        <v>15</v>
      </c>
      <c r="D2" s="3">
        <v>2890</v>
      </c>
      <c r="E2" t="s">
        <v>26</v>
      </c>
      <c r="F2" t="s">
        <v>34</v>
      </c>
    </row>
    <row r="3" spans="1:6" x14ac:dyDescent="0.35">
      <c r="A3" t="s">
        <v>4</v>
      </c>
      <c r="B3" t="s">
        <v>23</v>
      </c>
      <c r="C3" t="s">
        <v>16</v>
      </c>
      <c r="D3" s="3">
        <v>3050</v>
      </c>
      <c r="E3" t="s">
        <v>25</v>
      </c>
      <c r="F3" t="s">
        <v>35</v>
      </c>
    </row>
    <row r="4" spans="1:6" x14ac:dyDescent="0.35">
      <c r="A4" t="s">
        <v>4</v>
      </c>
      <c r="B4" t="s">
        <v>24</v>
      </c>
      <c r="C4" t="s">
        <v>17</v>
      </c>
      <c r="D4" s="3">
        <v>3125</v>
      </c>
      <c r="E4" t="s">
        <v>25</v>
      </c>
      <c r="F4" t="s">
        <v>35</v>
      </c>
    </row>
    <row r="5" spans="1:6" x14ac:dyDescent="0.35">
      <c r="D5" s="3"/>
    </row>
    <row r="6" spans="1:6" x14ac:dyDescent="0.35">
      <c r="C6" s="1" t="s">
        <v>28</v>
      </c>
      <c r="D6" s="3">
        <f>AVERAGE(D2:D4)</f>
        <v>3021.6666666666665</v>
      </c>
    </row>
    <row r="9" spans="1:6" x14ac:dyDescent="0.35">
      <c r="A9" s="6" t="s">
        <v>29</v>
      </c>
      <c r="B9" s="6"/>
    </row>
    <row r="10" spans="1:6" x14ac:dyDescent="0.35">
      <c r="A10" s="2" t="s">
        <v>30</v>
      </c>
      <c r="B10" s="4">
        <f>D6</f>
        <v>3021.6666666666665</v>
      </c>
    </row>
    <row r="11" spans="1:6" x14ac:dyDescent="0.35">
      <c r="A11" s="2" t="s">
        <v>31</v>
      </c>
      <c r="B11" s="4">
        <f>'H.P. Toaster Base Case Costs'!D9</f>
        <v>2317.875</v>
      </c>
    </row>
    <row r="12" spans="1:6" x14ac:dyDescent="0.35">
      <c r="A12" s="2" t="s">
        <v>32</v>
      </c>
      <c r="B12" s="5">
        <f>SUM(B10-B11)</f>
        <v>703.79166666666652</v>
      </c>
    </row>
  </sheetData>
  <mergeCells count="1">
    <mergeCell ref="A9:B9"/>
  </mergeCell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35F24C19E2744873B2D2879A7937E" ma:contentTypeVersion="4" ma:contentTypeDescription="Create a new document." ma:contentTypeScope="" ma:versionID="210d82ad46a480edc4ed52de91b3a98a">
  <xsd:schema xmlns:xsd="http://www.w3.org/2001/XMLSchema" xmlns:xs="http://www.w3.org/2001/XMLSchema" xmlns:p="http://schemas.microsoft.com/office/2006/metadata/properties" xmlns:ns2="3c190455-5fe1-4382-963a-6238c3c5f25f" targetNamespace="http://schemas.microsoft.com/office/2006/metadata/properties" ma:root="true" ma:fieldsID="6e4fcf264d59bfa5ddee7304b56a79f8" ns2:_="">
    <xsd:import namespace="3c190455-5fe1-4382-963a-6238c3c5f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0455-5fe1-4382-963a-6238c3c5f2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98325B-6D2D-482E-8F25-08D8E8D32C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190455-5fe1-4382-963a-6238c3c5f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F71EF9-A981-46A6-A35C-A0722AAD38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48E107-52C7-4820-9F2B-1A6A980A7E67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3c190455-5fe1-4382-963a-6238c3c5f25f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H.P. Toaster Base Case Costs</vt:lpstr>
      <vt:lpstr>H.P. Toaster Measure Case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jmsasse</dc:creator>
  <cp:lastModifiedBy>Jeremy Sasse</cp:lastModifiedBy>
  <cp:lastPrinted>2020-08-26T19:47:39Z</cp:lastPrinted>
  <dcterms:created xsi:type="dcterms:W3CDTF">2020-07-16T21:33:59Z</dcterms:created>
  <dcterms:modified xsi:type="dcterms:W3CDTF">2020-12-02T19:18:30Z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0x010100AF835F24C19E2744873B2D2879A7937E</vt:lpwstr>
  </property>
</Properties>
</file>