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A Lamp Summary" sheetId="2" r:id="rId1"/>
    <sheet name="A Lamp Cost Calcs" sheetId="1" r:id="rId2"/>
    <sheet name="Reflector_Par Summary" sheetId="4" r:id="rId3"/>
    <sheet name="Ref_PAR Cost Calcs" sheetId="5" r:id="rId4"/>
  </sheets>
  <definedNames>
    <definedName name="_xlnm._FilterDatabase" localSheetId="3" hidden="1">'Ref_PAR Cost Calcs'!$A$1:$XET$20</definedName>
  </definedNames>
  <calcPr calcId="145621"/>
</workbook>
</file>

<file path=xl/calcChain.xml><?xml version="1.0" encoding="utf-8"?>
<calcChain xmlns="http://schemas.openxmlformats.org/spreadsheetml/2006/main">
  <c r="M134" i="5" l="1"/>
  <c r="G124" i="5"/>
  <c r="H123" i="5" s="1"/>
  <c r="J123" i="5" s="1"/>
  <c r="L115" i="5"/>
  <c r="G112" i="5"/>
  <c r="H111" i="5"/>
  <c r="J111" i="5" s="1"/>
  <c r="H110" i="5"/>
  <c r="J110" i="5" s="1"/>
  <c r="H109" i="5"/>
  <c r="J109" i="5" s="1"/>
  <c r="H108" i="5"/>
  <c r="J108" i="5" s="1"/>
  <c r="H107" i="5"/>
  <c r="J107" i="5" s="1"/>
  <c r="J112" i="5" l="1"/>
  <c r="H122" i="5"/>
  <c r="J122" i="5" s="1"/>
  <c r="J124" i="5" s="1"/>
  <c r="J52" i="1" l="1"/>
  <c r="L52" i="1" s="1"/>
  <c r="J48" i="1"/>
  <c r="L48" i="1" s="1"/>
  <c r="I59" i="1"/>
  <c r="J55" i="1" s="1"/>
  <c r="L55" i="1" s="1"/>
  <c r="J33" i="1"/>
  <c r="L33" i="1" s="1"/>
  <c r="I37" i="1"/>
  <c r="J35" i="1" s="1"/>
  <c r="L35" i="1" s="1"/>
  <c r="I23" i="1"/>
  <c r="J19" i="1" s="1"/>
  <c r="L19" i="1" s="1"/>
  <c r="I45" i="1"/>
  <c r="J43" i="1" s="1"/>
  <c r="L43" i="1" s="1"/>
  <c r="C28" i="1"/>
  <c r="I29" i="1"/>
  <c r="J26" i="1" s="1"/>
  <c r="L26" i="1" s="1"/>
  <c r="I13" i="1"/>
  <c r="J12" i="1" s="1"/>
  <c r="L12" i="1" s="1"/>
  <c r="J17" i="1" l="1"/>
  <c r="L17" i="1" s="1"/>
  <c r="J20" i="1"/>
  <c r="L20" i="1" s="1"/>
  <c r="J53" i="1"/>
  <c r="L53" i="1" s="1"/>
  <c r="J21" i="1"/>
  <c r="L21" i="1" s="1"/>
  <c r="J56" i="1"/>
  <c r="L56" i="1" s="1"/>
  <c r="J16" i="1"/>
  <c r="L16" i="1" s="1"/>
  <c r="L23" i="1" s="1"/>
  <c r="N23" i="1" s="1"/>
  <c r="J49" i="1"/>
  <c r="L49" i="1" s="1"/>
  <c r="J57" i="1"/>
  <c r="L57" i="1" s="1"/>
  <c r="J36" i="1"/>
  <c r="L36" i="1" s="1"/>
  <c r="J27" i="1"/>
  <c r="L27" i="1" s="1"/>
  <c r="J28" i="1"/>
  <c r="L28" i="1" s="1"/>
  <c r="J42" i="1"/>
  <c r="L42" i="1" s="1"/>
  <c r="J18" i="1"/>
  <c r="L18" i="1" s="1"/>
  <c r="J22" i="1"/>
  <c r="L22" i="1" s="1"/>
  <c r="J34" i="1"/>
  <c r="L34" i="1" s="1"/>
  <c r="L37" i="1" s="1"/>
  <c r="N37" i="1" s="1"/>
  <c r="J50" i="1"/>
  <c r="L50" i="1" s="1"/>
  <c r="J54" i="1"/>
  <c r="L54" i="1" s="1"/>
  <c r="J58" i="1"/>
  <c r="L58" i="1" s="1"/>
  <c r="L29" i="1"/>
  <c r="N29" i="1" s="1"/>
  <c r="J44" i="1"/>
  <c r="L44" i="1" s="1"/>
  <c r="J41" i="1"/>
  <c r="L41" i="1" s="1"/>
  <c r="J51" i="1"/>
  <c r="L51" i="1" s="1"/>
  <c r="J5" i="1"/>
  <c r="L5" i="1" s="1"/>
  <c r="J9" i="1"/>
  <c r="L9" i="1" s="1"/>
  <c r="J2" i="1"/>
  <c r="L2" i="1" s="1"/>
  <c r="J6" i="1"/>
  <c r="L6" i="1" s="1"/>
  <c r="J10" i="1"/>
  <c r="L10" i="1" s="1"/>
  <c r="J3" i="1"/>
  <c r="L3" i="1" s="1"/>
  <c r="J7" i="1"/>
  <c r="L7" i="1" s="1"/>
  <c r="J11" i="1"/>
  <c r="L11" i="1" s="1"/>
  <c r="J4" i="1"/>
  <c r="L4" i="1" s="1"/>
  <c r="J8" i="1"/>
  <c r="L8" i="1" s="1"/>
  <c r="L59" i="1" l="1"/>
  <c r="N59" i="1" s="1"/>
  <c r="L13" i="1"/>
  <c r="N13" i="1" s="1"/>
  <c r="L45" i="1"/>
  <c r="N45" i="1" s="1"/>
</calcChain>
</file>

<file path=xl/comments1.xml><?xml version="1.0" encoding="utf-8"?>
<comments xmlns="http://schemas.openxmlformats.org/spreadsheetml/2006/main">
  <authors>
    <author>Mark</author>
  </authors>
  <commentList>
    <comment ref="L115" authorId="0">
      <text>
        <r>
          <rPr>
            <b/>
            <sz val="9"/>
            <color indexed="81"/>
            <rFont val="Tahoma"/>
            <family val="2"/>
          </rPr>
          <t>Mark:</t>
        </r>
        <r>
          <rPr>
            <sz val="9"/>
            <color indexed="81"/>
            <rFont val="Tahoma"/>
            <family val="2"/>
          </rPr>
          <t xml:space="preserve">
Add 7/1 start date
</t>
        </r>
      </text>
    </comment>
    <comment ref="L126" authorId="0">
      <text>
        <r>
          <rPr>
            <b/>
            <sz val="9"/>
            <color indexed="81"/>
            <rFont val="Tahoma"/>
            <family val="2"/>
          </rPr>
          <t>Mark:</t>
        </r>
        <r>
          <rPr>
            <sz val="9"/>
            <color indexed="81"/>
            <rFont val="Tahoma"/>
            <family val="2"/>
          </rPr>
          <t xml:space="preserve">
Add 7/1 start date
</t>
        </r>
      </text>
    </comment>
    <comment ref="L134" authorId="0">
      <text>
        <r>
          <rPr>
            <b/>
            <sz val="9"/>
            <color indexed="81"/>
            <rFont val="Tahoma"/>
            <family val="2"/>
          </rPr>
          <t>Mark:</t>
        </r>
        <r>
          <rPr>
            <sz val="9"/>
            <color indexed="81"/>
            <rFont val="Tahoma"/>
            <family val="2"/>
          </rPr>
          <t xml:space="preserve">
Add 7/1/2017 start date
</t>
        </r>
      </text>
    </comment>
    <comment ref="M134" authorId="0">
      <text>
        <r>
          <rPr>
            <b/>
            <sz val="9"/>
            <color indexed="81"/>
            <rFont val="Tahoma"/>
            <family val="2"/>
          </rPr>
          <t>Mark:</t>
        </r>
        <r>
          <rPr>
            <sz val="9"/>
            <color indexed="81"/>
            <rFont val="Tahoma"/>
            <family val="2"/>
          </rPr>
          <t xml:space="preserve">
Need two pack qualifier
</t>
        </r>
      </text>
    </comment>
  </commentList>
</comments>
</file>

<file path=xl/sharedStrings.xml><?xml version="1.0" encoding="utf-8"?>
<sst xmlns="http://schemas.openxmlformats.org/spreadsheetml/2006/main" count="1282" uniqueCount="347">
  <si>
    <t>Product Code/Measure ID</t>
  </si>
  <si>
    <t>Lighting Bin</t>
  </si>
  <si>
    <t>Distributor</t>
  </si>
  <si>
    <t>Product Description</t>
  </si>
  <si>
    <t>Manufacturer Name</t>
  </si>
  <si>
    <t>Model #</t>
  </si>
  <si>
    <t>Sku</t>
  </si>
  <si>
    <t>Total Allocation</t>
  </si>
  <si>
    <t>Product Cost</t>
  </si>
  <si>
    <t>75W EISA 100 LPW</t>
  </si>
  <si>
    <t>Walter's Wholesale Electric, Co.</t>
  </si>
  <si>
    <t>Commerical LED Screw-in-A-Lamp 12 Watt</t>
  </si>
  <si>
    <t>NaturaLED</t>
  </si>
  <si>
    <t>LED12A19/110L/827</t>
  </si>
  <si>
    <t>100W EISA 100 LPW</t>
  </si>
  <si>
    <t>Commercial LED Screw-in-A-Lamp 15 Watt</t>
  </si>
  <si>
    <t>LED15A21/160L/827</t>
  </si>
  <si>
    <t>60W EISA 80 LPW</t>
  </si>
  <si>
    <t>Commerical LED Screw-in-A-Lamp 9 Watt</t>
  </si>
  <si>
    <t>TCP</t>
  </si>
  <si>
    <t>LED9A19D50K</t>
  </si>
  <si>
    <t>Commerical LED Screw-in-A-Lamp 15 Watt</t>
  </si>
  <si>
    <t>LED15A21D27K</t>
  </si>
  <si>
    <t>LED15A21D30K</t>
  </si>
  <si>
    <t>LED15A21D41K</t>
  </si>
  <si>
    <t>LED15A21D50K</t>
  </si>
  <si>
    <t>Solterra Lighting</t>
  </si>
  <si>
    <t>Commercial LED Screw-in A-Lamp 11 Watt</t>
  </si>
  <si>
    <t>Eiko</t>
  </si>
  <si>
    <t>LED11WA19/OMN/827K-DIM-G7</t>
  </si>
  <si>
    <t>LED11WA19/OMN/830K-DIM-G7</t>
  </si>
  <si>
    <t>LED11WA19/OMN/840K-DIM-G7</t>
  </si>
  <si>
    <t>Commercial LED Screw-in A-Lamp 9 Watt</t>
  </si>
  <si>
    <t>LED9WA19/OMN/827K-DEC-G7</t>
  </si>
  <si>
    <t>LED9WA19/OMN/830K-DIM-G7</t>
  </si>
  <si>
    <t>LED9WA19/OMN/840K-DIM-G7</t>
  </si>
  <si>
    <t>LED9WA19/OMN/840K-DEC-G7</t>
  </si>
  <si>
    <t>Commercial LED Screw-in A-Lamp 15 Watt</t>
  </si>
  <si>
    <t>LED15WA21/OMN/827K-DIM-G7</t>
  </si>
  <si>
    <t>LED15WA21/OMN/830K-DIM-G7</t>
  </si>
  <si>
    <t>LED15WA21/OMN/840K-DIM-G7</t>
  </si>
  <si>
    <t>LED15WA21/OMN/850K-DIM-G7</t>
  </si>
  <si>
    <t>LED15WA21/3WAY/827K-G7</t>
  </si>
  <si>
    <t>Rexel USA</t>
  </si>
  <si>
    <t>LED9A19DIMO835URP</t>
  </si>
  <si>
    <t>Sylvania</t>
  </si>
  <si>
    <t>LED9A19DIMO835URP4</t>
  </si>
  <si>
    <t>LED9A19DIMO850URP</t>
  </si>
  <si>
    <t>LED9A19DIMO850URP4</t>
  </si>
  <si>
    <t>60W EISA 90 LPW</t>
  </si>
  <si>
    <t>A19 E26 8.5W 
120V Dimmable</t>
  </si>
  <si>
    <t>GREEN CREATIVE</t>
  </si>
  <si>
    <t>8.5A19DIM/827/R</t>
  </si>
  <si>
    <t>8.5A19DIM/830/R</t>
  </si>
  <si>
    <t>8.5A19DIM/840/R</t>
  </si>
  <si>
    <t>A19 E26 9W 
Enclosed 120V Dimmable</t>
  </si>
  <si>
    <t>9A19DIM/830</t>
  </si>
  <si>
    <t>9A19DIM/840</t>
  </si>
  <si>
    <t>75W EISA 90 LPW</t>
  </si>
  <si>
    <t>A19 E26 12W 
Enclosed 120V Dimmable</t>
  </si>
  <si>
    <t>12A19G4DIM/830/R</t>
  </si>
  <si>
    <t>12A19G4DIM/840/R</t>
  </si>
  <si>
    <t>100W EISA 90 LPW</t>
  </si>
  <si>
    <t>A21 E26 17W 
Enclosed 120V Dimmable</t>
  </si>
  <si>
    <t>17A21G4DIM/827/R</t>
  </si>
  <si>
    <t>17A21G4DIM/830/R</t>
  </si>
  <si>
    <t>17A21G4DIM/840/R</t>
  </si>
  <si>
    <t>A21 E26 5.5/10.5/17W 
3-WAY 120V</t>
  </si>
  <si>
    <t>17A21G4/827/3WAY</t>
  </si>
  <si>
    <t>A19 E26 9W 
120-277V Enclosed Non-Dimmable</t>
  </si>
  <si>
    <t>9A19/840/277V</t>
  </si>
  <si>
    <t>A19 GU24 9W 
Enclosed 120V Dimmable</t>
  </si>
  <si>
    <t>9A19DIM/830/GU24</t>
  </si>
  <si>
    <t>A19 GU24 9W 
120V Dimmable</t>
  </si>
  <si>
    <t>9A19DIM/840/GU24</t>
  </si>
  <si>
    <t>GreenLight</t>
  </si>
  <si>
    <t>10W/LED/OMNI/D/C/4</t>
  </si>
  <si>
    <t>Total</t>
  </si>
  <si>
    <t>w*Cost</t>
  </si>
  <si>
    <t>Weight (w)</t>
  </si>
  <si>
    <t>Base Cost</t>
  </si>
  <si>
    <t>IMC</t>
  </si>
  <si>
    <t>New ID</t>
  </si>
  <si>
    <t>Optolight</t>
  </si>
  <si>
    <t>OP-A19D5-12W-27</t>
  </si>
  <si>
    <t>OP-A21D5-17W-27</t>
  </si>
  <si>
    <t>Weighted MSRP</t>
  </si>
  <si>
    <t>Base Costs</t>
  </si>
  <si>
    <t>MeasureID</t>
  </si>
  <si>
    <t>R-In-LED-A19(EISA-Bin-60w-80LPW)-dWP7p8</t>
  </si>
  <si>
    <t>C-In-LED-A19(EISA-Bin-60w-80LPW)-dWP7p8</t>
  </si>
  <si>
    <t>R-In-LED-A19(EISA-Bin-75w-90LPW)-dWP12p6</t>
  </si>
  <si>
    <t>C-In-LED-A19(EISA-Bin-75w-90LPW)-dWP12p6</t>
  </si>
  <si>
    <t>R-In-LED-A19(EISA-Bin-100w-90LPW)-dWP17p2</t>
  </si>
  <si>
    <t>CostID</t>
  </si>
  <si>
    <t>SDG-LED-A19(EISA-Bin-75w-90LPW)</t>
  </si>
  <si>
    <t>C-In-LED-A19(EISA-Bin-100w-90LPW)-dWP17p2</t>
  </si>
  <si>
    <t>SDG-LED-A19(EISA-Bin-100w-90LPW)</t>
  </si>
  <si>
    <t>Base CostID</t>
  </si>
  <si>
    <t>SDG-Std-LED-A19(EISA-Bin-75w-90LPW)</t>
  </si>
  <si>
    <t>SDG-Std-LED-A19(EISA-Bin-100w-90LPW)</t>
  </si>
  <si>
    <t>C-In-LED-A19(EISA-Bin-60w-90LPW)-dWP9p2</t>
  </si>
  <si>
    <t>R-In-LED-A19(EISA-Bin-60w-90LPW)-dWP9p2</t>
  </si>
  <si>
    <t>C-In-LED-A19(EISA-Bin-75w-100LPW)-dWP13p5</t>
  </si>
  <si>
    <t>R-In-LED-A19(EISA-Bin-75w-100LPW)-dWP13p5</t>
  </si>
  <si>
    <t>C-In-LED-A19(EISA-Bin-100w-100LPW)-dWP19p1</t>
  </si>
  <si>
    <t>R-In-LED-A19(EISA-Bin-100w-100LPW)-dWP19p1</t>
  </si>
  <si>
    <t>SDG-LED-A19(EISA-Bin-60w-90LPW)</t>
  </si>
  <si>
    <t>SDG-LED-A19(EISA-Bin-75w-100LPW)</t>
  </si>
  <si>
    <t>SDG-LED-A19(EISA-Bin-100w-100LPW)</t>
  </si>
  <si>
    <t>SDG-Std-LED-A19(EISA-Bin-60w-90LPW)</t>
  </si>
  <si>
    <t>SDG-Std-LED-A19(EISA-Bin-75w-100LPW)</t>
  </si>
  <si>
    <t>SDG-Std-LED-A19(EISA-Bin-100w-100LPW)</t>
  </si>
  <si>
    <t>ImplementationID</t>
  </si>
  <si>
    <t>SDG-Std-LED-A19(EISA-Bin-60w-80LPW)</t>
  </si>
  <si>
    <t>SDG-LED-A19(EISA-Bin-60w-80LPW)</t>
  </si>
  <si>
    <t>Description</t>
  </si>
  <si>
    <t>NewMeasureID</t>
  </si>
  <si>
    <t>Commercial-LED Screw-in PAR20 8 watt</t>
  </si>
  <si>
    <t>C-In-LED-PAR20(8w)-dWP29</t>
  </si>
  <si>
    <t>C-In-LED-PAR20(8w)-dWP24</t>
  </si>
  <si>
    <t>SDG-LED-PAR20(8w)</t>
  </si>
  <si>
    <t>Std_CFLscw-Refl(11w)_60pInc-r0286</t>
  </si>
  <si>
    <t>LED Screw-in PAR20 8 watt</t>
  </si>
  <si>
    <t>R-In-LED-PAR20(8w)-dWP29</t>
  </si>
  <si>
    <t>R-In-LED-PAR20(8w)-dWP24</t>
  </si>
  <si>
    <t>Commercial-LED Screw-in PAR30 13 Watt</t>
  </si>
  <si>
    <t>C-In-LED-PAR30(13w)-dWP31</t>
  </si>
  <si>
    <t>C-In-LED-PAR30(13w)-dWP25</t>
  </si>
  <si>
    <t>SDG-LED-PAR30B(13w)</t>
  </si>
  <si>
    <t>Std_CFLscw-Refl(16w)_60pInc-r0286</t>
  </si>
  <si>
    <t>LED Screw-in PAR30 13 Watt</t>
  </si>
  <si>
    <t>R-In-LED-PAR30(13w)-dWP31</t>
  </si>
  <si>
    <t>R-In-LED-PAR30(13w)-dWP25</t>
  </si>
  <si>
    <t>Commercial-LED Screw-in PAR38 17 Watt</t>
  </si>
  <si>
    <t>C-In-LED-PAR38(17w)-dWP47</t>
  </si>
  <si>
    <t>C-In-LED-PAR38(17w)-dWP39</t>
  </si>
  <si>
    <t>SDG-LED-PAR38(17w)</t>
  </si>
  <si>
    <t>CFL Lamp: Reflector, 841 initial lumens, 22 Watts</t>
  </si>
  <si>
    <t>LED Screw-in PAR38 17 Watt</t>
  </si>
  <si>
    <t>R-In-LED-PAR38(16w)-dWP44</t>
  </si>
  <si>
    <t>R-In-LED-PAR38(17w)-dWP39</t>
  </si>
  <si>
    <t>Commercial-LED Screw-in R40 14 Watt</t>
  </si>
  <si>
    <t>C-In-LED-RefR(14w)-dWP46</t>
  </si>
  <si>
    <t>C-In-LED-RefR(14w)-dWP38</t>
  </si>
  <si>
    <t>SDG-LED-RefRBR40B(14w)</t>
  </si>
  <si>
    <t>Std_CFLscw-Refl(14w)_60pInc-r0286</t>
  </si>
  <si>
    <t>LED Screw-in R40 14 Watt (special)</t>
  </si>
  <si>
    <t>R-In-LED-RefR(14w)-dWP46</t>
  </si>
  <si>
    <t>R-In-LED-RefR(14w)-dWP38</t>
  </si>
  <si>
    <t>SDG-LED-RefRBR(14w)</t>
  </si>
  <si>
    <t>Commercial-LED Screw-in R40 16 Watt</t>
  </si>
  <si>
    <t>C-In-LED-RefR(16w)-dWP53</t>
  </si>
  <si>
    <t>C-In-LED-RefR(16w)-dWP44</t>
  </si>
  <si>
    <t>SDG-LED-RefRBR40(16w)</t>
  </si>
  <si>
    <t>LED Screw-in R40 16 Watt</t>
  </si>
  <si>
    <t>R-In-LED-RefR(16w)-dWP53</t>
  </si>
  <si>
    <t>R-In-LED-RefR(16w)-dWP44</t>
  </si>
  <si>
    <t>Commercial-LED Recessed Downlight 10 Watt</t>
  </si>
  <si>
    <t>C-In-LED-CanRet(10w)-dWP24</t>
  </si>
  <si>
    <t>SDG-LED-CanRet(10w)</t>
  </si>
  <si>
    <t>Std_CFLscw-Refl(10w)_60pInc-r0286</t>
  </si>
  <si>
    <t>LED Recessed Downlight 10 Watt</t>
  </si>
  <si>
    <t>R-In-LED-CanRet(10w)-dWP24</t>
  </si>
  <si>
    <t>Commercial-LED Screw-in R30 11 Watt</t>
  </si>
  <si>
    <t>WPSDGENRLG0106-Rev03-Msr323</t>
  </si>
  <si>
    <t>C-In-LED-RefR(11w)-dWP34</t>
  </si>
  <si>
    <t>SDG-LED-RefRBR(11w)</t>
  </si>
  <si>
    <t>LED Screw-in R30 11 Watt</t>
  </si>
  <si>
    <t>WPSDGENRLG0106-Rev03-Msr158</t>
  </si>
  <si>
    <t>R-In-LED-RefR(11w)-dWP34</t>
  </si>
  <si>
    <t>Commercial-LED Screw-in R40 11 Watt</t>
  </si>
  <si>
    <t>WPSDGENRLG0106-Rev03-Msr295</t>
  </si>
  <si>
    <t>LED Screw-in R40 11 Watt</t>
  </si>
  <si>
    <t>R-In-LED-RefR(11w)-dWP41</t>
  </si>
  <si>
    <t>Commercial-LED Screw-in R30 12 Watt</t>
  </si>
  <si>
    <t>C-In-LED-RefR(12w)-dWP45</t>
  </si>
  <si>
    <t>C-In-LED-RefR(12w)-dWP38</t>
  </si>
  <si>
    <t>SDG-LED-RefRBR30B(12w)</t>
  </si>
  <si>
    <t>Std_CFLscw-Refl(12w)_60pInc-r0286</t>
  </si>
  <si>
    <t>LED Screw-in R30 12 Watt</t>
  </si>
  <si>
    <t>R-In-LED-RefR(12w)-dWP45</t>
  </si>
  <si>
    <t>R-In-LED-RefR(12w)-dWP38</t>
  </si>
  <si>
    <t>LED - RefR 9 Watt</t>
  </si>
  <si>
    <t>R-In-LED-RefR(9w)-dWP54</t>
  </si>
  <si>
    <t>R-In-LED-RefR(9w)-dWP38</t>
  </si>
  <si>
    <t>SDG-LED-RefRBR(9w)</t>
  </si>
  <si>
    <t>Std_CFLscw-Refl(9w)_60pInc-r0286</t>
  </si>
  <si>
    <t>Commercial-LED - RefR 9 Watt</t>
  </si>
  <si>
    <t>C-In-LED-RefR(9w)-dWP54</t>
  </si>
  <si>
    <t>C-In-LED-RefR(9w)-dWP38</t>
  </si>
  <si>
    <t>Distributor Name</t>
  </si>
  <si>
    <t>Product Code</t>
  </si>
  <si>
    <t>Category</t>
  </si>
  <si>
    <t>Product Cost/Unit</t>
  </si>
  <si>
    <t>CurrentMeasCostID</t>
  </si>
  <si>
    <t>NewMeasCostID</t>
  </si>
  <si>
    <t>NewBaseID</t>
  </si>
  <si>
    <t>PAR20</t>
  </si>
  <si>
    <t>NaturaLed</t>
  </si>
  <si>
    <t>LED8PAR20/50L/FL/930</t>
  </si>
  <si>
    <t>LED-PAR20(8w)</t>
  </si>
  <si>
    <t>LED8PAR20/50L/FL/950</t>
  </si>
  <si>
    <t>LED8P20D27KFL</t>
  </si>
  <si>
    <t>LED8P20D27KNFL</t>
  </si>
  <si>
    <t>LED8P20D30KFL</t>
  </si>
  <si>
    <t>LED8P20D30KNFL</t>
  </si>
  <si>
    <t>LED8P20D35KFL</t>
  </si>
  <si>
    <t>LED8P20D35KNFL</t>
  </si>
  <si>
    <t>LED8P20D41KFL</t>
  </si>
  <si>
    <t>LED8P20D41KNFL</t>
  </si>
  <si>
    <t>LED8P20D50KFL</t>
  </si>
  <si>
    <t>LED8P20D50KNFL</t>
  </si>
  <si>
    <t xml:space="preserve">PAR20 E26 8W 
REFINE Series High CRI 90 120V Dimmable </t>
  </si>
  <si>
    <t>8PAR20DIM/927SP15</t>
  </si>
  <si>
    <t>8PAR20DIM/927NF25</t>
  </si>
  <si>
    <t>8PAR20DIM/930SP15</t>
  </si>
  <si>
    <t>8PAR20DIM/930NF25</t>
  </si>
  <si>
    <t>PAR20 E26 8W 
REFINE Series High CRI 90 120V Dimmable Black</t>
  </si>
  <si>
    <t>8PAR20DIM/930FL40/B</t>
  </si>
  <si>
    <t>PAR30</t>
  </si>
  <si>
    <t>Satco</t>
  </si>
  <si>
    <t>S9425</t>
  </si>
  <si>
    <t>LED-PAR30(13w)</t>
  </si>
  <si>
    <t>SDG-LED-PAR30(13w)</t>
  </si>
  <si>
    <t>S9426</t>
  </si>
  <si>
    <t>S9427</t>
  </si>
  <si>
    <t>S9428</t>
  </si>
  <si>
    <t>S9429</t>
  </si>
  <si>
    <t>S9430</t>
  </si>
  <si>
    <t>S9431</t>
  </si>
  <si>
    <t>S9432</t>
  </si>
  <si>
    <t>S9433</t>
  </si>
  <si>
    <t>S9434</t>
  </si>
  <si>
    <t>S9435</t>
  </si>
  <si>
    <t>S9436</t>
  </si>
  <si>
    <t>S9437</t>
  </si>
  <si>
    <t>S9439</t>
  </si>
  <si>
    <t>S9438</t>
  </si>
  <si>
    <t>S9410</t>
  </si>
  <si>
    <t>S9411</t>
  </si>
  <si>
    <t>S9412</t>
  </si>
  <si>
    <t>S9413</t>
  </si>
  <si>
    <t>S9414</t>
  </si>
  <si>
    <t>S9415</t>
  </si>
  <si>
    <t>S9416</t>
  </si>
  <si>
    <t>S9417</t>
  </si>
  <si>
    <t>S9418</t>
  </si>
  <si>
    <t>S9419</t>
  </si>
  <si>
    <t>S9420</t>
  </si>
  <si>
    <t>S9421</t>
  </si>
  <si>
    <t>S9422</t>
  </si>
  <si>
    <t>S9423</t>
  </si>
  <si>
    <t>S9424</t>
  </si>
  <si>
    <t>LED13PAR30LNDIM827NFL25GL1W</t>
  </si>
  <si>
    <t>LED13PAR30LNDIM827FL40GL1W</t>
  </si>
  <si>
    <t>PAR30 E26 13W 
REFINE Series High CRI 90 120V Dimmable</t>
  </si>
  <si>
    <t>13PAR30DIM/927SP15</t>
  </si>
  <si>
    <t>13PAR30DIM/930SP15</t>
  </si>
  <si>
    <t>13PAR30DIM/930NF25</t>
  </si>
  <si>
    <t>13PAR30DIM/930FL40</t>
  </si>
  <si>
    <t>13PAR30DIM/940FL40</t>
  </si>
  <si>
    <t>PAR30 E26 13W 
REFINE Series High CRI 90 120-277V Non-Dimmable</t>
  </si>
  <si>
    <t>13PAR30/940FL40/277V</t>
  </si>
  <si>
    <t>PAR30SN E26 13W 
REFINE Series High CRI 90 120V Dimmable</t>
  </si>
  <si>
    <t>13PAR30SNDIM/927SP15</t>
  </si>
  <si>
    <t>13PAR30SNDIM/927FL40</t>
  </si>
  <si>
    <t>13PAR30SNDIM/930NF25</t>
  </si>
  <si>
    <t>13PAR30SNDIM/930FL40</t>
  </si>
  <si>
    <t>13PAR30SNDIM/940FL40</t>
  </si>
  <si>
    <t>PAR30SN E26 13W 
REFINE Series High CRI 90 120V Dimmable Black</t>
  </si>
  <si>
    <t>13PAR30SNDIM/930FL40/B</t>
  </si>
  <si>
    <t>PAR38</t>
  </si>
  <si>
    <t>LED17P38D27KSP</t>
  </si>
  <si>
    <t>LED-PAR38(17w)</t>
  </si>
  <si>
    <t>LED17P38D30KSP</t>
  </si>
  <si>
    <t>LED17P38D41KSP</t>
  </si>
  <si>
    <t>LED17P38D50KSP</t>
  </si>
  <si>
    <t>LED17P38D27KNFL</t>
  </si>
  <si>
    <t>LED17P38D30KNFL</t>
  </si>
  <si>
    <t>LED17P38D35KNFL</t>
  </si>
  <si>
    <t>LED17P38D41KNFL</t>
  </si>
  <si>
    <t>LED17P38D50KNFL</t>
  </si>
  <si>
    <t>LED17P38D41KFL</t>
  </si>
  <si>
    <t>LED17P38D50KFL</t>
  </si>
  <si>
    <t>LED17HOP38D27KNFL</t>
  </si>
  <si>
    <t>LED17HOP38D30KNFL</t>
  </si>
  <si>
    <t>LED17HOP38D27KFL</t>
  </si>
  <si>
    <t>LED17HOP38D30KFL</t>
  </si>
  <si>
    <t>LED17PAR38/DIM/830/NFL25/GL1/W</t>
  </si>
  <si>
    <t>LED17PAR38DIM850FL40GL1WRP</t>
  </si>
  <si>
    <t>LED17PAR38DIM830FL40GL1WRP</t>
  </si>
  <si>
    <t>PAR38 E26 17W 
REFINE Series High CRI 90 120V Dimmable</t>
  </si>
  <si>
    <t>17PAR38G4DIM/927FL40</t>
  </si>
  <si>
    <t>PAR38 E26 17W 
REFINE Series High CRI 90 120-277V Non-Dimmable</t>
  </si>
  <si>
    <t>17PAR38G4/930FL40/277V</t>
  </si>
  <si>
    <t>PAR38 GU2417W 
REFINE Series High CRI 90 120V Dimmable</t>
  </si>
  <si>
    <t>17PAR38G4DIM/927FL40/GU24</t>
  </si>
  <si>
    <t>17PAR38DIM/930NF25</t>
  </si>
  <si>
    <t>17PAR38DIM/930FL40</t>
  </si>
  <si>
    <t>17PAR38DIM/940FL40</t>
  </si>
  <si>
    <t>PAR38 E26 17W 
REFINE Series High CRI 90 120V Dimmable Black</t>
  </si>
  <si>
    <t>17PAR38DIM/930NF25/B</t>
  </si>
  <si>
    <t>17PAR38DIM/930FL40/B</t>
  </si>
  <si>
    <t>17PAR38/940FL40/277V</t>
  </si>
  <si>
    <t>HD Supply</t>
  </si>
  <si>
    <t>LED Bulb TCP 17W PAR38 120W Equivalent 3000K FL40 Dimmable</t>
  </si>
  <si>
    <t xml:space="preserve">LED17P38D30KFL </t>
  </si>
  <si>
    <t>LED Bulb TCP 17W PAR38 120W Equivalent 3000K SP15 Dimmable</t>
  </si>
  <si>
    <t>Commerical LED Screw-in-PAR38 17 Watt</t>
  </si>
  <si>
    <t>LED17HOP38D41KFL</t>
  </si>
  <si>
    <t>LED17P38D27KFL</t>
  </si>
  <si>
    <t>LED17P38D30KFL</t>
  </si>
  <si>
    <t>LED Screw-in-R40 14 Watt</t>
  </si>
  <si>
    <t>R40</t>
  </si>
  <si>
    <t>LED14BR40/100L/930</t>
  </si>
  <si>
    <t>LED-RefRBR(14w)</t>
  </si>
  <si>
    <t>BR40 E26 14W
CLOUD Design 120V Dimmable</t>
  </si>
  <si>
    <t>14BR40DIM/827</t>
  </si>
  <si>
    <t>14BR40DIM/830</t>
  </si>
  <si>
    <t>LED Screw-in R40 14 Watt</t>
  </si>
  <si>
    <t>Green Creative</t>
  </si>
  <si>
    <t>Westinghouse</t>
  </si>
  <si>
    <t>SDG-LED-RefRBR(16w)</t>
  </si>
  <si>
    <t>LED Recessed Downlight 10 watt</t>
  </si>
  <si>
    <t>OP-DL6DG-10W</t>
  </si>
  <si>
    <t>SDG-LED-CanRet(11w)</t>
  </si>
  <si>
    <t>LED Screw In R30 11 watt</t>
  </si>
  <si>
    <t>OP-BR30DG-11W-27</t>
  </si>
  <si>
    <t>LED Screw In R40 11 watt</t>
  </si>
  <si>
    <t>OP-BR40DG-11W-27</t>
  </si>
  <si>
    <t>SDG-LED-RefRBR40(11w)</t>
  </si>
  <si>
    <t>Broada</t>
  </si>
  <si>
    <t>12W BR30 LED</t>
  </si>
  <si>
    <t>1830930C</t>
  </si>
  <si>
    <t>SDG-LED-RefRBR(12w)</t>
  </si>
  <si>
    <t>Feit</t>
  </si>
  <si>
    <t>14w BR40 2-pack</t>
  </si>
  <si>
    <t>CEBR40/927/LED/2</t>
  </si>
  <si>
    <t>9W BR30 LED</t>
  </si>
  <si>
    <t>9W BR30, 4-pack</t>
  </si>
  <si>
    <t>CEBR30/927/LED/4©</t>
  </si>
  <si>
    <t>Greenlight</t>
  </si>
  <si>
    <t>9W BR30</t>
  </si>
  <si>
    <t>9W/LED/BR30/D/C/4</t>
  </si>
  <si>
    <t>SDG-LED-RefRBR(10w)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</si>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</sst>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  <numFmt numFmtId="166" formatCode="###0;###0"/>
    <numFmt numFmtId="167" formatCode="&quot;$&quot;#,##0.00"/>
    <numFmt numFmtId="171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6" fillId="0" borderId="0"/>
    <xf numFmtId="0" fontId="9" fillId="0" borderId="0"/>
    <xf numFmtId="44" fontId="9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165" fontId="0" fillId="0" borderId="1" xfId="1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44" fontId="2" fillId="2" borderId="1" xfId="2" applyFont="1" applyFill="1" applyBorder="1" applyAlignment="1">
      <alignment horizontal="center"/>
    </xf>
    <xf numFmtId="44" fontId="0" fillId="0" borderId="1" xfId="2" applyFont="1" applyBorder="1"/>
    <xf numFmtId="44" fontId="0" fillId="0" borderId="1" xfId="2" applyFont="1" applyBorder="1" applyAlignment="1">
      <alignment horizontal="center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44" fontId="0" fillId="0" borderId="1" xfId="2" applyFont="1" applyBorder="1" applyAlignment="1">
      <alignment horizontal="left"/>
    </xf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3" borderId="0" xfId="0" applyFill="1"/>
    <xf numFmtId="0" fontId="0" fillId="3" borderId="1" xfId="0" applyFill="1" applyBorder="1"/>
    <xf numFmtId="1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horizontal="left"/>
    </xf>
    <xf numFmtId="165" fontId="0" fillId="3" borderId="1" xfId="1" applyNumberFormat="1" applyFont="1" applyFill="1" applyBorder="1" applyAlignment="1">
      <alignment horizontal="center"/>
    </xf>
    <xf numFmtId="44" fontId="0" fillId="3" borderId="1" xfId="0" applyNumberFormat="1" applyFont="1" applyFill="1" applyBorder="1" applyAlignment="1">
      <alignment horizontal="left"/>
    </xf>
    <xf numFmtId="44" fontId="0" fillId="3" borderId="1" xfId="2" applyFont="1" applyFill="1" applyBorder="1" applyAlignment="1">
      <alignment horizontal="left"/>
    </xf>
    <xf numFmtId="166" fontId="5" fillId="3" borderId="1" xfId="0" applyNumberFormat="1" applyFont="1" applyFill="1" applyBorder="1" applyAlignment="1">
      <alignment horizontal="center" wrapText="1"/>
    </xf>
    <xf numFmtId="44" fontId="0" fillId="3" borderId="1" xfId="2" applyFont="1" applyFill="1" applyBorder="1"/>
    <xf numFmtId="0" fontId="4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44" fontId="4" fillId="3" borderId="1" xfId="2" applyFont="1" applyFill="1" applyBorder="1"/>
    <xf numFmtId="0" fontId="0" fillId="3" borderId="1" xfId="0" applyFont="1" applyFill="1" applyBorder="1"/>
    <xf numFmtId="0" fontId="4" fillId="3" borderId="1" xfId="0" applyFont="1" applyFill="1" applyBorder="1" applyAlignment="1">
      <alignment horizontal="left" wrapText="1"/>
    </xf>
    <xf numFmtId="0" fontId="0" fillId="5" borderId="1" xfId="0" applyFont="1" applyFill="1" applyBorder="1" applyAlignment="1">
      <alignment horizontal="center"/>
    </xf>
    <xf numFmtId="0" fontId="0" fillId="5" borderId="1" xfId="0" applyFill="1" applyBorder="1"/>
    <xf numFmtId="0" fontId="0" fillId="5" borderId="1" xfId="0" applyFont="1" applyFill="1" applyBorder="1"/>
    <xf numFmtId="0" fontId="4" fillId="5" borderId="1" xfId="0" applyFont="1" applyFill="1" applyBorder="1" applyAlignment="1">
      <alignment horizontal="left" wrapText="1"/>
    </xf>
    <xf numFmtId="0" fontId="0" fillId="5" borderId="1" xfId="0" applyFont="1" applyFill="1" applyBorder="1" applyAlignment="1">
      <alignment horizontal="left"/>
    </xf>
    <xf numFmtId="165" fontId="0" fillId="5" borderId="1" xfId="1" applyNumberFormat="1" applyFont="1" applyFill="1" applyBorder="1" applyAlignment="1">
      <alignment horizontal="center"/>
    </xf>
    <xf numFmtId="44" fontId="0" fillId="5" borderId="1" xfId="2" applyFont="1" applyFill="1" applyBorder="1"/>
    <xf numFmtId="44" fontId="0" fillId="5" borderId="1" xfId="2" applyFont="1" applyFill="1" applyBorder="1" applyAlignment="1">
      <alignment horizontal="left"/>
    </xf>
    <xf numFmtId="0" fontId="0" fillId="5" borderId="0" xfId="0" applyFill="1"/>
    <xf numFmtId="0" fontId="0" fillId="5" borderId="3" xfId="0" applyFill="1" applyBorder="1"/>
    <xf numFmtId="166" fontId="5" fillId="3" borderId="1" xfId="0" applyNumberFormat="1" applyFont="1" applyFill="1" applyBorder="1" applyAlignment="1">
      <alignment horizontal="left" wrapText="1"/>
    </xf>
    <xf numFmtId="0" fontId="0" fillId="3" borderId="0" xfId="0" applyFill="1"/>
    <xf numFmtId="0" fontId="0" fillId="3" borderId="1" xfId="0" applyFill="1" applyBorder="1"/>
    <xf numFmtId="44" fontId="0" fillId="3" borderId="1" xfId="2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171" fontId="2" fillId="2" borderId="1" xfId="3" applyNumberFormat="1" applyFont="1" applyFill="1" applyBorder="1" applyAlignment="1">
      <alignment horizontal="center"/>
    </xf>
    <xf numFmtId="171" fontId="0" fillId="0" borderId="1" xfId="3" applyNumberFormat="1" applyFont="1" applyBorder="1" applyAlignment="1">
      <alignment horizontal="center" wrapText="1"/>
    </xf>
    <xf numFmtId="171" fontId="0" fillId="3" borderId="1" xfId="3" applyNumberFormat="1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3" borderId="0" xfId="0" applyFill="1"/>
    <xf numFmtId="0" fontId="0" fillId="3" borderId="1" xfId="0" applyFill="1" applyBorder="1"/>
    <xf numFmtId="171" fontId="0" fillId="3" borderId="1" xfId="3" applyNumberFormat="1" applyFont="1" applyFill="1" applyBorder="1" applyAlignment="1">
      <alignment horizontal="center"/>
    </xf>
    <xf numFmtId="171" fontId="0" fillId="5" borderId="1" xfId="3" applyNumberFormat="1" applyFont="1" applyFill="1" applyBorder="1" applyAlignment="1">
      <alignment horizontal="center"/>
    </xf>
    <xf numFmtId="171" fontId="0" fillId="0" borderId="1" xfId="3" applyNumberFormat="1" applyFont="1" applyBorder="1" applyAlignment="1">
      <alignment horizontal="center"/>
    </xf>
    <xf numFmtId="171" fontId="0" fillId="0" borderId="0" xfId="3" applyNumberFormat="1" applyFont="1" applyAlignment="1">
      <alignment horizontal="center"/>
    </xf>
    <xf numFmtId="44" fontId="0" fillId="0" borderId="0" xfId="0" applyNumberFormat="1"/>
    <xf numFmtId="166" fontId="5" fillId="5" borderId="1" xfId="0" applyNumberFormat="1" applyFont="1" applyFill="1" applyBorder="1" applyAlignment="1">
      <alignment horizontal="center" wrapText="1"/>
    </xf>
    <xf numFmtId="165" fontId="5" fillId="5" borderId="1" xfId="1" applyNumberFormat="1" applyFont="1" applyFill="1" applyBorder="1" applyAlignment="1">
      <alignment horizontal="center" wrapText="1"/>
    </xf>
    <xf numFmtId="171" fontId="0" fillId="5" borderId="1" xfId="3" applyNumberFormat="1" applyFont="1" applyFill="1" applyBorder="1" applyAlignment="1">
      <alignment horizontal="center" wrapText="1"/>
    </xf>
    <xf numFmtId="44" fontId="0" fillId="5" borderId="1" xfId="2" applyFont="1" applyFill="1" applyBorder="1" applyAlignment="1">
      <alignment horizontal="center" wrapText="1"/>
    </xf>
    <xf numFmtId="171" fontId="4" fillId="3" borderId="1" xfId="3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ont="1" applyFill="1" applyBorder="1"/>
    <xf numFmtId="0" fontId="4" fillId="4" borderId="1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165" fontId="0" fillId="4" borderId="1" xfId="1" applyNumberFormat="1" applyFont="1" applyFill="1" applyBorder="1" applyAlignment="1">
      <alignment horizontal="center"/>
    </xf>
    <xf numFmtId="171" fontId="0" fillId="4" borderId="1" xfId="3" applyNumberFormat="1" applyFont="1" applyFill="1" applyBorder="1" applyAlignment="1">
      <alignment horizontal="center"/>
    </xf>
    <xf numFmtId="44" fontId="0" fillId="4" borderId="1" xfId="2" applyFont="1" applyFill="1" applyBorder="1"/>
    <xf numFmtId="0" fontId="0" fillId="4" borderId="0" xfId="0" applyFill="1"/>
    <xf numFmtId="44" fontId="0" fillId="4" borderId="1" xfId="2" applyFont="1" applyFill="1" applyBorder="1" applyAlignment="1">
      <alignment horizontal="left"/>
    </xf>
    <xf numFmtId="165" fontId="0" fillId="4" borderId="0" xfId="0" applyNumberFormat="1" applyFill="1"/>
    <xf numFmtId="171" fontId="0" fillId="4" borderId="0" xfId="3" applyNumberFormat="1" applyFont="1" applyFill="1" applyAlignment="1">
      <alignment horizontal="center"/>
    </xf>
    <xf numFmtId="44" fontId="0" fillId="4" borderId="0" xfId="0" applyNumberFormat="1" applyFill="1"/>
    <xf numFmtId="0" fontId="3" fillId="3" borderId="1" xfId="0" applyFont="1" applyFill="1" applyBorder="1"/>
    <xf numFmtId="1" fontId="0" fillId="3" borderId="1" xfId="0" applyNumberFormat="1" applyFont="1" applyFill="1" applyBorder="1" applyAlignment="1">
      <alignment horizontal="left"/>
    </xf>
    <xf numFmtId="44" fontId="2" fillId="2" borderId="2" xfId="2" applyFont="1" applyFill="1" applyBorder="1" applyAlignment="1">
      <alignment horizontal="center"/>
    </xf>
    <xf numFmtId="166" fontId="5" fillId="4" borderId="1" xfId="0" applyNumberFormat="1" applyFont="1" applyFill="1" applyBorder="1" applyAlignment="1">
      <alignment horizontal="center" wrapText="1"/>
    </xf>
    <xf numFmtId="166" fontId="5" fillId="4" borderId="1" xfId="0" applyNumberFormat="1" applyFont="1" applyFill="1" applyBorder="1" applyAlignment="1">
      <alignment horizontal="left" wrapText="1"/>
    </xf>
    <xf numFmtId="171" fontId="0" fillId="4" borderId="1" xfId="3" applyNumberFormat="1" applyFont="1" applyFill="1" applyBorder="1" applyAlignment="1">
      <alignment horizontal="center" wrapText="1"/>
    </xf>
    <xf numFmtId="44" fontId="0" fillId="4" borderId="1" xfId="2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4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/>
    <xf numFmtId="167" fontId="0" fillId="0" borderId="0" xfId="0" applyNumberFormat="1" applyFill="1" applyBorder="1"/>
    <xf numFmtId="0" fontId="0" fillId="0" borderId="0" xfId="0" applyBorder="1"/>
    <xf numFmtId="0" fontId="0" fillId="7" borderId="0" xfId="0" applyFill="1"/>
    <xf numFmtId="165" fontId="0" fillId="0" borderId="0" xfId="1" applyNumberFormat="1" applyFont="1"/>
    <xf numFmtId="44" fontId="0" fillId="0" borderId="0" xfId="2" applyFont="1"/>
    <xf numFmtId="165" fontId="2" fillId="2" borderId="1" xfId="1" applyNumberFormat="1" applyFont="1" applyFill="1" applyBorder="1" applyAlignment="1">
      <alignment horizontal="center"/>
    </xf>
    <xf numFmtId="0" fontId="0" fillId="6" borderId="0" xfId="0" applyFill="1"/>
    <xf numFmtId="165" fontId="0" fillId="6" borderId="0" xfId="1" applyNumberFormat="1" applyFont="1" applyFill="1"/>
    <xf numFmtId="171" fontId="0" fillId="6" borderId="0" xfId="3" applyNumberFormat="1" applyFont="1" applyFill="1"/>
    <xf numFmtId="44" fontId="0" fillId="6" borderId="0" xfId="2" applyFont="1" applyFill="1"/>
    <xf numFmtId="44" fontId="0" fillId="6" borderId="0" xfId="0" applyNumberFormat="1" applyFill="1"/>
    <xf numFmtId="165" fontId="0" fillId="4" borderId="0" xfId="1" applyNumberFormat="1" applyFont="1" applyFill="1"/>
    <xf numFmtId="44" fontId="0" fillId="4" borderId="0" xfId="2" applyFont="1" applyFill="1"/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165" fontId="0" fillId="4" borderId="0" xfId="1" applyNumberFormat="1" applyFont="1" applyFill="1" applyBorder="1"/>
    <xf numFmtId="44" fontId="0" fillId="4" borderId="0" xfId="2" applyFont="1" applyFill="1" applyBorder="1"/>
    <xf numFmtId="167" fontId="0" fillId="4" borderId="0" xfId="0" applyNumberFormat="1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165" fontId="0" fillId="5" borderId="0" xfId="1" applyNumberFormat="1" applyFont="1" applyFill="1" applyBorder="1"/>
    <xf numFmtId="171" fontId="0" fillId="5" borderId="0" xfId="3" applyNumberFormat="1" applyFont="1" applyFill="1"/>
    <xf numFmtId="44" fontId="0" fillId="5" borderId="0" xfId="2" applyFont="1" applyFill="1" applyBorder="1"/>
    <xf numFmtId="44" fontId="0" fillId="5" borderId="0" xfId="0" applyNumberFormat="1" applyFill="1" applyBorder="1"/>
    <xf numFmtId="167" fontId="0" fillId="5" borderId="0" xfId="0" applyNumberFormat="1" applyFill="1" applyBorder="1"/>
    <xf numFmtId="44" fontId="0" fillId="4" borderId="0" xfId="0" applyNumberFormat="1" applyFill="1" applyBorder="1"/>
    <xf numFmtId="0" fontId="0" fillId="0" borderId="0" xfId="0" applyFill="1" applyBorder="1"/>
    <xf numFmtId="165" fontId="0" fillId="0" borderId="0" xfId="1" applyNumberFormat="1" applyFont="1" applyFill="1" applyBorder="1"/>
    <xf numFmtId="44" fontId="0" fillId="0" borderId="0" xfId="2" applyFont="1" applyFill="1" applyBorder="1"/>
    <xf numFmtId="0" fontId="0" fillId="4" borderId="0" xfId="0" applyFill="1" applyBorder="1" applyAlignment="1">
      <alignment horizontal="left"/>
    </xf>
    <xf numFmtId="171" fontId="0" fillId="4" borderId="0" xfId="3" applyNumberFormat="1" applyFont="1" applyFill="1"/>
    <xf numFmtId="165" fontId="0" fillId="0" borderId="0" xfId="1" applyNumberFormat="1" applyFont="1" applyBorder="1"/>
    <xf numFmtId="44" fontId="0" fillId="0" borderId="0" xfId="2" applyFont="1" applyBorder="1"/>
    <xf numFmtId="0" fontId="0" fillId="5" borderId="0" xfId="0" applyFill="1" applyBorder="1" applyAlignment="1">
      <alignment horizontal="left"/>
    </xf>
    <xf numFmtId="167" fontId="0" fillId="4" borderId="0" xfId="0" applyNumberFormat="1" applyFill="1"/>
  </cellXfs>
  <cellStyles count="9">
    <cellStyle name="Comma" xfId="1" builtinId="3"/>
    <cellStyle name="Comma 7" xfId="4"/>
    <cellStyle name="Currency" xfId="2" builtinId="4"/>
    <cellStyle name="Currency 6" xfId="8"/>
    <cellStyle name="Normal" xfId="0" builtinId="0"/>
    <cellStyle name="Normal 2" xfId="6"/>
    <cellStyle name="Normal 2 2" xfId="5"/>
    <cellStyle name="Normal 8" xfId="7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36" sqref="B36"/>
    </sheetView>
  </sheetViews>
  <sheetFormatPr defaultRowHeight="15" x14ac:dyDescent="0.25"/>
  <cols>
    <col min="1" max="1" width="17.5703125" style="94" bestFit="1" customWidth="1"/>
    <col min="2" max="2" width="43.28515625" style="14" bestFit="1" customWidth="1"/>
    <col min="3" max="3" width="18.140625" style="14" bestFit="1" customWidth="1"/>
    <col min="4" max="4" width="15.28515625" style="14" bestFit="1" customWidth="1"/>
    <col min="5" max="5" width="44.28515625" style="14" bestFit="1" customWidth="1"/>
    <col min="6" max="6" width="48" style="14" bestFit="1" customWidth="1"/>
    <col min="7" max="7" width="10.28515625" style="14" bestFit="1" customWidth="1"/>
    <col min="8" max="16384" width="9.140625" style="14"/>
  </cols>
  <sheetData>
    <row r="1" spans="1:7" x14ac:dyDescent="0.25">
      <c r="A1" s="94" t="s">
        <v>113</v>
      </c>
      <c r="B1" s="14" t="s">
        <v>88</v>
      </c>
      <c r="C1" s="14" t="s">
        <v>1</v>
      </c>
      <c r="D1" s="14" t="s">
        <v>86</v>
      </c>
      <c r="E1" s="14" t="s">
        <v>94</v>
      </c>
      <c r="F1" s="14" t="s">
        <v>98</v>
      </c>
      <c r="G1" s="14" t="s">
        <v>87</v>
      </c>
    </row>
    <row r="2" spans="1:7" x14ac:dyDescent="0.25">
      <c r="A2" s="94">
        <v>463911</v>
      </c>
      <c r="B2" s="14" t="s">
        <v>89</v>
      </c>
      <c r="C2" s="14" t="s">
        <v>17</v>
      </c>
      <c r="D2" s="93">
        <v>8.5441656539216595</v>
      </c>
      <c r="E2" s="14" t="s">
        <v>115</v>
      </c>
      <c r="F2" s="14" t="s">
        <v>114</v>
      </c>
      <c r="G2" s="93">
        <v>4.42</v>
      </c>
    </row>
    <row r="3" spans="1:7" x14ac:dyDescent="0.25">
      <c r="A3" s="94">
        <v>463855</v>
      </c>
      <c r="B3" s="14" t="s">
        <v>90</v>
      </c>
      <c r="C3" s="14" t="s">
        <v>17</v>
      </c>
      <c r="D3" s="93">
        <v>8.5441656539216595</v>
      </c>
      <c r="E3" s="14" t="s">
        <v>115</v>
      </c>
      <c r="F3" s="14" t="s">
        <v>114</v>
      </c>
      <c r="G3" s="93">
        <v>4.42</v>
      </c>
    </row>
    <row r="4" spans="1:7" x14ac:dyDescent="0.25">
      <c r="A4" s="94">
        <v>463913</v>
      </c>
      <c r="B4" s="14" t="s">
        <v>102</v>
      </c>
      <c r="C4" s="14" t="s">
        <v>49</v>
      </c>
      <c r="D4" s="93">
        <v>8.8203571428571443</v>
      </c>
      <c r="E4" s="14" t="s">
        <v>107</v>
      </c>
      <c r="F4" s="14" t="s">
        <v>110</v>
      </c>
      <c r="G4" s="93">
        <v>3.08</v>
      </c>
    </row>
    <row r="5" spans="1:7" x14ac:dyDescent="0.25">
      <c r="A5" s="94">
        <v>463858</v>
      </c>
      <c r="B5" s="14" t="s">
        <v>101</v>
      </c>
      <c r="C5" s="14" t="s">
        <v>49</v>
      </c>
      <c r="D5" s="93">
        <v>8.8203571428571443</v>
      </c>
      <c r="E5" s="14" t="s">
        <v>107</v>
      </c>
      <c r="F5" s="14" t="s">
        <v>110</v>
      </c>
      <c r="G5" s="93">
        <v>3.08</v>
      </c>
    </row>
    <row r="6" spans="1:7" x14ac:dyDescent="0.25">
      <c r="A6" s="94">
        <v>463919</v>
      </c>
      <c r="B6" s="95" t="s">
        <v>91</v>
      </c>
      <c r="C6" s="14" t="s">
        <v>58</v>
      </c>
      <c r="D6" s="93">
        <v>12.941031746031745</v>
      </c>
      <c r="E6" s="95" t="s">
        <v>95</v>
      </c>
      <c r="F6" s="95" t="s">
        <v>99</v>
      </c>
      <c r="G6" s="93">
        <v>4.08</v>
      </c>
    </row>
    <row r="7" spans="1:7" x14ac:dyDescent="0.25">
      <c r="A7" s="94">
        <v>463867</v>
      </c>
      <c r="B7" s="95" t="s">
        <v>92</v>
      </c>
      <c r="C7" s="14" t="s">
        <v>58</v>
      </c>
      <c r="D7" s="93">
        <v>12.941031746031745</v>
      </c>
      <c r="E7" s="95" t="s">
        <v>95</v>
      </c>
      <c r="F7" s="95" t="s">
        <v>99</v>
      </c>
      <c r="G7" s="93">
        <v>4.08</v>
      </c>
    </row>
    <row r="8" spans="1:7" x14ac:dyDescent="0.25">
      <c r="A8" s="94">
        <v>463921</v>
      </c>
      <c r="B8" s="14" t="s">
        <v>104</v>
      </c>
      <c r="C8" s="14" t="s">
        <v>9</v>
      </c>
      <c r="D8" s="93">
        <v>8.1010925449871465</v>
      </c>
      <c r="E8" s="14" t="s">
        <v>108</v>
      </c>
      <c r="F8" s="14" t="s">
        <v>111</v>
      </c>
      <c r="G8" s="93">
        <v>4.08</v>
      </c>
    </row>
    <row r="9" spans="1:7" x14ac:dyDescent="0.25">
      <c r="A9" s="94">
        <v>463870</v>
      </c>
      <c r="B9" s="14" t="s">
        <v>103</v>
      </c>
      <c r="C9" s="14" t="s">
        <v>9</v>
      </c>
      <c r="D9" s="93">
        <v>8.1010925449871465</v>
      </c>
      <c r="E9" s="14" t="s">
        <v>108</v>
      </c>
      <c r="F9" s="14" t="s">
        <v>111</v>
      </c>
      <c r="G9" s="93">
        <v>4.08</v>
      </c>
    </row>
    <row r="10" spans="1:7" x14ac:dyDescent="0.25">
      <c r="A10" s="94">
        <v>463927</v>
      </c>
      <c r="B10" s="95" t="s">
        <v>93</v>
      </c>
      <c r="C10" s="14" t="s">
        <v>62</v>
      </c>
      <c r="D10" s="93">
        <v>14.986535433070866</v>
      </c>
      <c r="E10" s="95" t="s">
        <v>97</v>
      </c>
      <c r="F10" s="95" t="s">
        <v>100</v>
      </c>
      <c r="G10" s="93">
        <v>3.76</v>
      </c>
    </row>
    <row r="11" spans="1:7" x14ac:dyDescent="0.25">
      <c r="A11" s="94">
        <v>463879</v>
      </c>
      <c r="B11" s="95" t="s">
        <v>96</v>
      </c>
      <c r="C11" s="14" t="s">
        <v>62</v>
      </c>
      <c r="D11" s="93">
        <v>14.986535433070866</v>
      </c>
      <c r="E11" s="95" t="s">
        <v>97</v>
      </c>
      <c r="F11" s="95" t="s">
        <v>100</v>
      </c>
      <c r="G11" s="93">
        <v>3.76</v>
      </c>
    </row>
    <row r="12" spans="1:7" x14ac:dyDescent="0.25">
      <c r="A12" s="94">
        <v>463929</v>
      </c>
      <c r="B12" s="14" t="s">
        <v>106</v>
      </c>
      <c r="C12" s="14" t="s">
        <v>14</v>
      </c>
      <c r="D12" s="93">
        <v>15.776475875743557</v>
      </c>
      <c r="E12" s="95" t="s">
        <v>109</v>
      </c>
      <c r="F12" s="95" t="s">
        <v>112</v>
      </c>
      <c r="G12" s="93">
        <v>3.76</v>
      </c>
    </row>
    <row r="13" spans="1:7" x14ac:dyDescent="0.25">
      <c r="A13" s="94">
        <v>463882</v>
      </c>
      <c r="B13" s="14" t="s">
        <v>105</v>
      </c>
      <c r="C13" s="14" t="s">
        <v>14</v>
      </c>
      <c r="D13" s="93">
        <v>15.776475875743557</v>
      </c>
      <c r="E13" s="95" t="s">
        <v>109</v>
      </c>
      <c r="F13" s="95" t="s">
        <v>112</v>
      </c>
      <c r="G13" s="93">
        <v>3.76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="80" zoomScaleNormal="80" workbookViewId="0">
      <pane ySplit="1" topLeftCell="A2" activePane="bottomLeft" state="frozen"/>
      <selection pane="bottomLeft" activeCell="C31" sqref="C31"/>
    </sheetView>
  </sheetViews>
  <sheetFormatPr defaultRowHeight="15" x14ac:dyDescent="0.25"/>
  <cols>
    <col min="1" max="1" width="24.28515625" bestFit="1" customWidth="1"/>
    <col min="2" max="2" width="24.28515625" style="18" customWidth="1"/>
    <col min="3" max="3" width="18.140625" bestFit="1" customWidth="1"/>
    <col min="4" max="4" width="29.42578125" bestFit="1" customWidth="1"/>
    <col min="5" max="5" width="38.85546875" customWidth="1"/>
    <col min="6" max="6" width="19.140625" bestFit="1" customWidth="1"/>
    <col min="7" max="8" width="29.7109375" bestFit="1" customWidth="1"/>
    <col min="9" max="9" width="15" bestFit="1" customWidth="1"/>
    <col min="10" max="10" width="12.42578125" style="65" bestFit="1" customWidth="1"/>
    <col min="11" max="11" width="13.7109375" bestFit="1" customWidth="1"/>
    <col min="12" max="12" width="8.85546875" bestFit="1" customWidth="1"/>
    <col min="13" max="13" width="10.85546875" style="18" bestFit="1" customWidth="1"/>
    <col min="14" max="14" width="8.85546875" style="18" customWidth="1"/>
  </cols>
  <sheetData>
    <row r="1" spans="1:14" x14ac:dyDescent="0.25">
      <c r="A1" s="2" t="s">
        <v>0</v>
      </c>
      <c r="B1" s="2" t="s">
        <v>82</v>
      </c>
      <c r="C1" s="15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55" t="s">
        <v>79</v>
      </c>
      <c r="K1" s="11" t="s">
        <v>8</v>
      </c>
      <c r="L1" s="11" t="s">
        <v>78</v>
      </c>
      <c r="M1" s="11" t="s">
        <v>80</v>
      </c>
      <c r="N1" s="11" t="s">
        <v>81</v>
      </c>
    </row>
    <row r="2" spans="1:14" s="21" customFormat="1" x14ac:dyDescent="0.25">
      <c r="A2" s="23">
        <v>462575</v>
      </c>
      <c r="B2" s="23"/>
      <c r="C2" s="22" t="s">
        <v>17</v>
      </c>
      <c r="D2" s="24" t="s">
        <v>10</v>
      </c>
      <c r="E2" s="25" t="s">
        <v>18</v>
      </c>
      <c r="F2" s="26" t="s">
        <v>19</v>
      </c>
      <c r="G2" s="26" t="s">
        <v>20</v>
      </c>
      <c r="H2" s="26" t="s">
        <v>20</v>
      </c>
      <c r="I2" s="27">
        <v>697</v>
      </c>
      <c r="J2" s="62">
        <f>I2/$I$13</f>
        <v>6.5158455641768726E-2</v>
      </c>
      <c r="K2" s="28">
        <v>5.9</v>
      </c>
      <c r="L2" s="29">
        <f>J2*K2</f>
        <v>0.38443488828643552</v>
      </c>
      <c r="M2" s="29"/>
      <c r="N2" s="29"/>
    </row>
    <row r="3" spans="1:14" s="21" customFormat="1" x14ac:dyDescent="0.25">
      <c r="A3" s="30">
        <v>462575</v>
      </c>
      <c r="B3" s="30"/>
      <c r="C3" s="22" t="s">
        <v>17</v>
      </c>
      <c r="D3" s="24" t="s">
        <v>26</v>
      </c>
      <c r="E3" s="25" t="s">
        <v>32</v>
      </c>
      <c r="F3" s="26" t="s">
        <v>28</v>
      </c>
      <c r="G3" s="26" t="s">
        <v>33</v>
      </c>
      <c r="H3" s="26" t="s">
        <v>33</v>
      </c>
      <c r="I3" s="27">
        <v>416</v>
      </c>
      <c r="J3" s="62">
        <f>I3/$I$13</f>
        <v>3.8889408245302425E-2</v>
      </c>
      <c r="K3" s="28">
        <v>6</v>
      </c>
      <c r="L3" s="29">
        <f>J3*K3</f>
        <v>0.23333644947181453</v>
      </c>
      <c r="M3" s="29"/>
      <c r="N3" s="29"/>
    </row>
    <row r="4" spans="1:14" s="21" customFormat="1" x14ac:dyDescent="0.25">
      <c r="A4" s="30">
        <v>462575</v>
      </c>
      <c r="B4" s="30"/>
      <c r="C4" s="22" t="s">
        <v>17</v>
      </c>
      <c r="D4" s="24" t="s">
        <v>26</v>
      </c>
      <c r="E4" s="25" t="s">
        <v>32</v>
      </c>
      <c r="F4" s="26" t="s">
        <v>28</v>
      </c>
      <c r="G4" s="26" t="s">
        <v>34</v>
      </c>
      <c r="H4" s="26" t="s">
        <v>34</v>
      </c>
      <c r="I4" s="27">
        <v>416</v>
      </c>
      <c r="J4" s="62">
        <f>I4/$I$13</f>
        <v>3.8889408245302425E-2</v>
      </c>
      <c r="K4" s="28">
        <v>6</v>
      </c>
      <c r="L4" s="29">
        <f>J4*K4</f>
        <v>0.23333644947181453</v>
      </c>
      <c r="M4" s="29"/>
      <c r="N4" s="29"/>
    </row>
    <row r="5" spans="1:14" s="21" customFormat="1" x14ac:dyDescent="0.25">
      <c r="A5" s="30">
        <v>462575</v>
      </c>
      <c r="B5" s="30"/>
      <c r="C5" s="22" t="s">
        <v>17</v>
      </c>
      <c r="D5" s="24" t="s">
        <v>26</v>
      </c>
      <c r="E5" s="25" t="s">
        <v>32</v>
      </c>
      <c r="F5" s="26" t="s">
        <v>28</v>
      </c>
      <c r="G5" s="26" t="s">
        <v>35</v>
      </c>
      <c r="H5" s="26" t="s">
        <v>35</v>
      </c>
      <c r="I5" s="27">
        <v>416</v>
      </c>
      <c r="J5" s="62">
        <f>I5/$I$13</f>
        <v>3.8889408245302425E-2</v>
      </c>
      <c r="K5" s="28">
        <v>6.5</v>
      </c>
      <c r="L5" s="29">
        <f>J5*K5</f>
        <v>0.25278115359446574</v>
      </c>
      <c r="M5" s="29"/>
      <c r="N5" s="29"/>
    </row>
    <row r="6" spans="1:14" s="21" customFormat="1" x14ac:dyDescent="0.25">
      <c r="A6" s="30">
        <v>462575</v>
      </c>
      <c r="B6" s="30"/>
      <c r="C6" s="22" t="s">
        <v>17</v>
      </c>
      <c r="D6" s="24" t="s">
        <v>26</v>
      </c>
      <c r="E6" s="25" t="s">
        <v>32</v>
      </c>
      <c r="F6" s="26" t="s">
        <v>28</v>
      </c>
      <c r="G6" s="26" t="s">
        <v>36</v>
      </c>
      <c r="H6" s="26" t="s">
        <v>36</v>
      </c>
      <c r="I6" s="27">
        <v>416</v>
      </c>
      <c r="J6" s="62">
        <f>I6/$I$13</f>
        <v>3.8889408245302425E-2</v>
      </c>
      <c r="K6" s="28">
        <v>6.5</v>
      </c>
      <c r="L6" s="29">
        <f>J6*K6</f>
        <v>0.25278115359446574</v>
      </c>
      <c r="M6" s="29"/>
      <c r="N6" s="29"/>
    </row>
    <row r="7" spans="1:14" s="21" customFormat="1" x14ac:dyDescent="0.25">
      <c r="A7" s="32">
        <v>462575</v>
      </c>
      <c r="B7" s="32"/>
      <c r="C7" s="51" t="s">
        <v>17</v>
      </c>
      <c r="D7" s="33" t="s">
        <v>43</v>
      </c>
      <c r="E7" s="34" t="s">
        <v>44</v>
      </c>
      <c r="F7" s="35" t="s">
        <v>45</v>
      </c>
      <c r="G7" s="35">
        <v>78037</v>
      </c>
      <c r="H7" s="35">
        <v>78037</v>
      </c>
      <c r="I7" s="27">
        <v>400</v>
      </c>
      <c r="J7" s="62">
        <f>I7/$I$13</f>
        <v>3.7393661774329248E-2</v>
      </c>
      <c r="K7" s="36">
        <v>6</v>
      </c>
      <c r="L7" s="29">
        <f>J7*K7</f>
        <v>0.22436197064597549</v>
      </c>
      <c r="M7" s="29"/>
      <c r="N7" s="29"/>
    </row>
    <row r="8" spans="1:14" s="21" customFormat="1" x14ac:dyDescent="0.25">
      <c r="A8" s="32">
        <v>462575</v>
      </c>
      <c r="B8" s="32"/>
      <c r="C8" s="22" t="s">
        <v>17</v>
      </c>
      <c r="D8" s="33" t="s">
        <v>43</v>
      </c>
      <c r="E8" s="34" t="s">
        <v>46</v>
      </c>
      <c r="F8" s="35" t="s">
        <v>45</v>
      </c>
      <c r="G8" s="35">
        <v>78038</v>
      </c>
      <c r="H8" s="35">
        <v>78038</v>
      </c>
      <c r="I8" s="27">
        <v>400</v>
      </c>
      <c r="J8" s="62">
        <f>I8/$I$13</f>
        <v>3.7393661774329248E-2</v>
      </c>
      <c r="K8" s="36">
        <v>6</v>
      </c>
      <c r="L8" s="29">
        <f>J8*K8</f>
        <v>0.22436197064597549</v>
      </c>
      <c r="M8" s="29"/>
      <c r="N8" s="29"/>
    </row>
    <row r="9" spans="1:14" s="21" customFormat="1" x14ac:dyDescent="0.25">
      <c r="A9" s="32">
        <v>462575</v>
      </c>
      <c r="B9" s="32"/>
      <c r="C9" s="22" t="s">
        <v>17</v>
      </c>
      <c r="D9" s="33" t="s">
        <v>43</v>
      </c>
      <c r="E9" s="34" t="s">
        <v>47</v>
      </c>
      <c r="F9" s="35" t="s">
        <v>45</v>
      </c>
      <c r="G9" s="35">
        <v>78039</v>
      </c>
      <c r="H9" s="35">
        <v>78039</v>
      </c>
      <c r="I9" s="27">
        <v>400</v>
      </c>
      <c r="J9" s="62">
        <f>I9/$I$13</f>
        <v>3.7393661774329248E-2</v>
      </c>
      <c r="K9" s="36">
        <v>6</v>
      </c>
      <c r="L9" s="29">
        <f>J9*K9</f>
        <v>0.22436197064597549</v>
      </c>
      <c r="M9" s="29"/>
      <c r="N9" s="29"/>
    </row>
    <row r="10" spans="1:14" s="21" customFormat="1" x14ac:dyDescent="0.25">
      <c r="A10" s="32">
        <v>462575</v>
      </c>
      <c r="B10" s="32"/>
      <c r="C10" s="22" t="s">
        <v>17</v>
      </c>
      <c r="D10" s="33" t="s">
        <v>43</v>
      </c>
      <c r="E10" s="34" t="s">
        <v>48</v>
      </c>
      <c r="F10" s="35" t="s">
        <v>45</v>
      </c>
      <c r="G10" s="35">
        <v>78040</v>
      </c>
      <c r="H10" s="35">
        <v>78040</v>
      </c>
      <c r="I10" s="27">
        <v>400</v>
      </c>
      <c r="J10" s="62">
        <f>I10/$I$13</f>
        <v>3.7393661774329248E-2</v>
      </c>
      <c r="K10" s="36">
        <v>6</v>
      </c>
      <c r="L10" s="29">
        <f>J10*K10</f>
        <v>0.22436197064597549</v>
      </c>
      <c r="M10" s="29"/>
      <c r="N10" s="29"/>
    </row>
    <row r="11" spans="1:14" s="21" customFormat="1" x14ac:dyDescent="0.25">
      <c r="A11" s="33">
        <v>462575</v>
      </c>
      <c r="B11" s="33"/>
      <c r="C11" s="22" t="s">
        <v>17</v>
      </c>
      <c r="D11" s="33" t="s">
        <v>43</v>
      </c>
      <c r="E11" s="37" t="s">
        <v>71</v>
      </c>
      <c r="F11" s="38" t="s">
        <v>51</v>
      </c>
      <c r="G11" s="26" t="s">
        <v>72</v>
      </c>
      <c r="H11" s="26">
        <v>97909</v>
      </c>
      <c r="I11" s="27">
        <v>400</v>
      </c>
      <c r="J11" s="62">
        <f>I11/$I$13</f>
        <v>3.7393661774329248E-2</v>
      </c>
      <c r="K11" s="31">
        <v>9.9700000000000006</v>
      </c>
      <c r="L11" s="29">
        <f>J11*K11</f>
        <v>0.37281480789006261</v>
      </c>
      <c r="M11" s="29"/>
      <c r="N11" s="29"/>
    </row>
    <row r="12" spans="1:14" s="47" customFormat="1" x14ac:dyDescent="0.25">
      <c r="A12" s="39">
        <v>462305</v>
      </c>
      <c r="B12" s="39">
        <v>463911</v>
      </c>
      <c r="C12" s="40"/>
      <c r="D12" s="39"/>
      <c r="E12" s="41"/>
      <c r="F12" s="42" t="s">
        <v>75</v>
      </c>
      <c r="G12" s="40" t="s">
        <v>76</v>
      </c>
      <c r="H12" s="43"/>
      <c r="I12" s="44">
        <v>6336</v>
      </c>
      <c r="J12" s="63">
        <f>I12/$I$13</f>
        <v>0.59231560250537529</v>
      </c>
      <c r="K12" s="45">
        <v>9.99</v>
      </c>
      <c r="L12" s="46">
        <f>J12*K12</f>
        <v>5.917232869028699</v>
      </c>
      <c r="M12" s="46"/>
      <c r="N12" s="46"/>
    </row>
    <row r="13" spans="1:14" s="80" customFormat="1" x14ac:dyDescent="0.25">
      <c r="A13" s="72" t="s">
        <v>77</v>
      </c>
      <c r="B13" s="72"/>
      <c r="C13" s="73"/>
      <c r="D13" s="72"/>
      <c r="E13" s="74"/>
      <c r="F13" s="75"/>
      <c r="G13" s="73"/>
      <c r="H13" s="76"/>
      <c r="I13" s="77">
        <f>SUM(I2:I12)</f>
        <v>10697</v>
      </c>
      <c r="J13" s="78"/>
      <c r="K13" s="79"/>
      <c r="L13" s="81">
        <f>SUM(L2:L12)</f>
        <v>8.5441656539216595</v>
      </c>
      <c r="M13" s="81">
        <v>4.42</v>
      </c>
      <c r="N13" s="81">
        <f>L13-M13</f>
        <v>4.1241656539216596</v>
      </c>
    </row>
    <row r="14" spans="1:14" s="18" customFormat="1" x14ac:dyDescent="0.25">
      <c r="A14" s="9"/>
      <c r="B14" s="9"/>
      <c r="C14" s="19"/>
      <c r="D14" s="6"/>
      <c r="E14" s="3"/>
      <c r="F14" s="10"/>
      <c r="G14" s="20"/>
      <c r="H14" s="4"/>
      <c r="I14" s="5"/>
      <c r="J14" s="64"/>
      <c r="K14" s="12"/>
      <c r="L14" s="17"/>
      <c r="M14" s="17"/>
      <c r="N14" s="17"/>
    </row>
    <row r="15" spans="1:14" s="1" customFormat="1" x14ac:dyDescent="0.25">
      <c r="A15" s="9"/>
      <c r="B15" s="9"/>
      <c r="C15" s="16"/>
      <c r="D15" s="6"/>
      <c r="E15" s="3"/>
      <c r="F15" s="10"/>
      <c r="G15" s="4"/>
      <c r="H15" s="4"/>
      <c r="I15" s="5"/>
      <c r="J15" s="64"/>
      <c r="K15" s="12"/>
      <c r="L15" s="17"/>
      <c r="M15" s="17"/>
      <c r="N15" s="17"/>
    </row>
    <row r="16" spans="1:14" s="60" customFormat="1" x14ac:dyDescent="0.25">
      <c r="A16" s="32">
        <v>462574</v>
      </c>
      <c r="B16" s="32"/>
      <c r="C16" s="61" t="s">
        <v>49</v>
      </c>
      <c r="D16" s="33" t="s">
        <v>43</v>
      </c>
      <c r="E16" s="34" t="s">
        <v>50</v>
      </c>
      <c r="F16" s="35" t="s">
        <v>51</v>
      </c>
      <c r="G16" s="35" t="s">
        <v>52</v>
      </c>
      <c r="H16" s="35">
        <v>57856</v>
      </c>
      <c r="I16" s="27">
        <v>400</v>
      </c>
      <c r="J16" s="71">
        <f>I16/$I$23</f>
        <v>0.17857142857142858</v>
      </c>
      <c r="K16" s="36">
        <v>7.11</v>
      </c>
      <c r="L16" s="36">
        <f>K16*J16</f>
        <v>1.2696428571428573</v>
      </c>
      <c r="M16" s="36"/>
      <c r="N16" s="36"/>
    </row>
    <row r="17" spans="1:14" s="60" customFormat="1" x14ac:dyDescent="0.25">
      <c r="A17" s="32">
        <v>462574</v>
      </c>
      <c r="B17" s="32"/>
      <c r="C17" s="61" t="s">
        <v>49</v>
      </c>
      <c r="D17" s="33" t="s">
        <v>43</v>
      </c>
      <c r="E17" s="34" t="s">
        <v>50</v>
      </c>
      <c r="F17" s="35" t="s">
        <v>51</v>
      </c>
      <c r="G17" s="35" t="s">
        <v>53</v>
      </c>
      <c r="H17" s="35">
        <v>57857</v>
      </c>
      <c r="I17" s="27">
        <v>400</v>
      </c>
      <c r="J17" s="71">
        <f t="shared" ref="J17:J22" si="0">I17/$I$23</f>
        <v>0.17857142857142858</v>
      </c>
      <c r="K17" s="36">
        <v>7.11</v>
      </c>
      <c r="L17" s="36">
        <f t="shared" ref="L17:L22" si="1">K17*J17</f>
        <v>1.2696428571428573</v>
      </c>
      <c r="M17" s="36"/>
      <c r="N17" s="36"/>
    </row>
    <row r="18" spans="1:14" s="60" customFormat="1" x14ac:dyDescent="0.25">
      <c r="A18" s="32">
        <v>462574</v>
      </c>
      <c r="B18" s="32"/>
      <c r="C18" s="61" t="s">
        <v>49</v>
      </c>
      <c r="D18" s="33" t="s">
        <v>43</v>
      </c>
      <c r="E18" s="34" t="s">
        <v>50</v>
      </c>
      <c r="F18" s="35" t="s">
        <v>51</v>
      </c>
      <c r="G18" s="35" t="s">
        <v>54</v>
      </c>
      <c r="H18" s="35">
        <v>57858</v>
      </c>
      <c r="I18" s="27">
        <v>400</v>
      </c>
      <c r="J18" s="71">
        <f t="shared" si="0"/>
        <v>0.17857142857142858</v>
      </c>
      <c r="K18" s="36">
        <v>7.11</v>
      </c>
      <c r="L18" s="36">
        <f t="shared" si="1"/>
        <v>1.2696428571428573</v>
      </c>
      <c r="M18" s="36"/>
      <c r="N18" s="36"/>
    </row>
    <row r="19" spans="1:14" s="60" customFormat="1" ht="30" x14ac:dyDescent="0.25">
      <c r="A19" s="30">
        <v>462575</v>
      </c>
      <c r="B19" s="30"/>
      <c r="C19" s="61" t="s">
        <v>49</v>
      </c>
      <c r="D19" s="33" t="s">
        <v>43</v>
      </c>
      <c r="E19" s="49" t="s">
        <v>55</v>
      </c>
      <c r="F19" s="38" t="s">
        <v>51</v>
      </c>
      <c r="G19" s="38" t="s">
        <v>56</v>
      </c>
      <c r="H19" s="38">
        <v>97781</v>
      </c>
      <c r="I19" s="27">
        <v>200</v>
      </c>
      <c r="J19" s="71">
        <f t="shared" si="0"/>
        <v>8.9285714285714288E-2</v>
      </c>
      <c r="K19" s="52">
        <v>9.9700000000000006</v>
      </c>
      <c r="L19" s="36">
        <f t="shared" si="1"/>
        <v>0.89017857142857149</v>
      </c>
      <c r="M19" s="52"/>
      <c r="N19" s="52"/>
    </row>
    <row r="20" spans="1:14" s="60" customFormat="1" ht="30" x14ac:dyDescent="0.25">
      <c r="A20" s="30">
        <v>462575</v>
      </c>
      <c r="B20" s="30"/>
      <c r="C20" s="61" t="s">
        <v>49</v>
      </c>
      <c r="D20" s="33" t="s">
        <v>43</v>
      </c>
      <c r="E20" s="49" t="s">
        <v>55</v>
      </c>
      <c r="F20" s="38" t="s">
        <v>51</v>
      </c>
      <c r="G20" s="38" t="s">
        <v>57</v>
      </c>
      <c r="H20" s="38">
        <v>97782</v>
      </c>
      <c r="I20" s="27">
        <v>200</v>
      </c>
      <c r="J20" s="71">
        <f t="shared" si="0"/>
        <v>8.9285714285714288E-2</v>
      </c>
      <c r="K20" s="52">
        <v>9.9700000000000006</v>
      </c>
      <c r="L20" s="36">
        <f t="shared" si="1"/>
        <v>0.89017857142857149</v>
      </c>
      <c r="M20" s="52"/>
      <c r="N20" s="52"/>
    </row>
    <row r="21" spans="1:14" s="60" customFormat="1" ht="30" x14ac:dyDescent="0.25">
      <c r="A21" s="30">
        <v>462575</v>
      </c>
      <c r="B21" s="30"/>
      <c r="C21" s="61" t="s">
        <v>49</v>
      </c>
      <c r="D21" s="33" t="s">
        <v>43</v>
      </c>
      <c r="E21" s="49" t="s">
        <v>69</v>
      </c>
      <c r="F21" s="38" t="s">
        <v>51</v>
      </c>
      <c r="G21" s="38" t="s">
        <v>70</v>
      </c>
      <c r="H21" s="38">
        <v>58039</v>
      </c>
      <c r="I21" s="27">
        <v>240</v>
      </c>
      <c r="J21" s="71">
        <f t="shared" si="0"/>
        <v>0.10714285714285714</v>
      </c>
      <c r="K21" s="52">
        <v>13.54</v>
      </c>
      <c r="L21" s="36">
        <f t="shared" si="1"/>
        <v>1.4507142857142856</v>
      </c>
      <c r="M21" s="52"/>
      <c r="N21" s="52"/>
    </row>
    <row r="22" spans="1:14" s="60" customFormat="1" x14ac:dyDescent="0.25">
      <c r="A22" s="33">
        <v>462575</v>
      </c>
      <c r="B22" s="33"/>
      <c r="C22" s="61" t="s">
        <v>49</v>
      </c>
      <c r="D22" s="33" t="s">
        <v>43</v>
      </c>
      <c r="E22" s="37" t="s">
        <v>73</v>
      </c>
      <c r="F22" s="38" t="s">
        <v>51</v>
      </c>
      <c r="G22" s="26" t="s">
        <v>74</v>
      </c>
      <c r="H22" s="26">
        <v>57833</v>
      </c>
      <c r="I22" s="27">
        <v>400</v>
      </c>
      <c r="J22" s="71">
        <f t="shared" si="0"/>
        <v>0.17857142857142858</v>
      </c>
      <c r="K22" s="31">
        <v>9.9700000000000006</v>
      </c>
      <c r="L22" s="36">
        <f t="shared" si="1"/>
        <v>1.780357142857143</v>
      </c>
      <c r="M22" s="31"/>
      <c r="N22" s="31"/>
    </row>
    <row r="23" spans="1:14" s="80" customFormat="1" x14ac:dyDescent="0.25">
      <c r="A23" s="72"/>
      <c r="B23" s="72"/>
      <c r="C23" s="73"/>
      <c r="D23" s="72"/>
      <c r="E23" s="74"/>
      <c r="F23" s="75"/>
      <c r="G23" s="76"/>
      <c r="H23" s="76"/>
      <c r="I23" s="77">
        <f>SUM(I16:I22)</f>
        <v>2240</v>
      </c>
      <c r="J23" s="78"/>
      <c r="K23" s="79"/>
      <c r="L23" s="79">
        <f>SUM(L16:L22)</f>
        <v>8.8203571428571443</v>
      </c>
      <c r="M23" s="79">
        <v>3.08</v>
      </c>
      <c r="N23" s="79">
        <f>L23-M23</f>
        <v>5.7403571428571443</v>
      </c>
    </row>
    <row r="24" spans="1:14" s="18" customFormat="1" x14ac:dyDescent="0.25">
      <c r="A24" s="9"/>
      <c r="B24" s="9"/>
      <c r="C24" s="19"/>
      <c r="D24" s="6"/>
      <c r="E24" s="3"/>
      <c r="F24" s="10"/>
      <c r="G24" s="4"/>
      <c r="H24" s="4"/>
      <c r="I24" s="5"/>
      <c r="J24" s="64"/>
      <c r="K24" s="12"/>
      <c r="L24" s="12"/>
      <c r="M24" s="12"/>
      <c r="N24" s="12"/>
    </row>
    <row r="25" spans="1:14" s="18" customFormat="1" x14ac:dyDescent="0.25">
      <c r="A25" s="9"/>
      <c r="B25" s="9"/>
      <c r="C25" s="19"/>
      <c r="D25" s="6"/>
      <c r="E25" s="3"/>
      <c r="F25" s="10"/>
      <c r="G25" s="4"/>
      <c r="H25" s="4"/>
      <c r="I25" s="5"/>
      <c r="J25" s="64"/>
      <c r="K25" s="12"/>
      <c r="L25" s="12"/>
      <c r="M25" s="12"/>
      <c r="N25" s="12"/>
    </row>
    <row r="26" spans="1:14" s="50" customFormat="1" ht="30" x14ac:dyDescent="0.25">
      <c r="A26" s="30">
        <v>462565</v>
      </c>
      <c r="B26" s="30"/>
      <c r="C26" s="51" t="s">
        <v>58</v>
      </c>
      <c r="D26" s="33" t="s">
        <v>43</v>
      </c>
      <c r="E26" s="49" t="s">
        <v>59</v>
      </c>
      <c r="F26" s="38" t="s">
        <v>51</v>
      </c>
      <c r="G26" s="38" t="s">
        <v>60</v>
      </c>
      <c r="H26" s="38">
        <v>16176</v>
      </c>
      <c r="I26" s="27">
        <v>200</v>
      </c>
      <c r="J26" s="62">
        <f>I26/$I$29</f>
        <v>3.968253968253968E-3</v>
      </c>
      <c r="K26" s="52">
        <v>11.82</v>
      </c>
      <c r="L26" s="52">
        <f>J26*K26</f>
        <v>4.69047619047619E-2</v>
      </c>
      <c r="M26" s="52"/>
      <c r="N26" s="52"/>
    </row>
    <row r="27" spans="1:14" s="50" customFormat="1" ht="30" x14ac:dyDescent="0.25">
      <c r="A27" s="30">
        <v>462565</v>
      </c>
      <c r="B27" s="30"/>
      <c r="C27" s="51" t="s">
        <v>58</v>
      </c>
      <c r="D27" s="33" t="s">
        <v>43</v>
      </c>
      <c r="E27" s="49" t="s">
        <v>59</v>
      </c>
      <c r="F27" s="38" t="s">
        <v>51</v>
      </c>
      <c r="G27" s="38" t="s">
        <v>61</v>
      </c>
      <c r="H27" s="38">
        <v>16177</v>
      </c>
      <c r="I27" s="27">
        <v>200</v>
      </c>
      <c r="J27" s="62">
        <f>I27/$I$29</f>
        <v>3.968253968253968E-3</v>
      </c>
      <c r="K27" s="52">
        <v>11.82</v>
      </c>
      <c r="L27" s="52">
        <f>J27*K27</f>
        <v>4.69047619047619E-2</v>
      </c>
      <c r="M27" s="52"/>
      <c r="N27" s="52"/>
    </row>
    <row r="28" spans="1:14" s="47" customFormat="1" x14ac:dyDescent="0.25">
      <c r="A28" s="39">
        <v>461845</v>
      </c>
      <c r="B28" s="39">
        <v>463919</v>
      </c>
      <c r="C28" s="40" t="str">
        <f>C27</f>
        <v>75W EISA 90 LPW</v>
      </c>
      <c r="D28" s="48"/>
      <c r="E28" s="41"/>
      <c r="F28" s="48" t="s">
        <v>83</v>
      </c>
      <c r="G28" s="48" t="s">
        <v>84</v>
      </c>
      <c r="H28" s="43"/>
      <c r="I28" s="44">
        <v>50000</v>
      </c>
      <c r="J28" s="63">
        <f>I28/$I$29</f>
        <v>0.99206349206349209</v>
      </c>
      <c r="K28" s="45">
        <v>12.95</v>
      </c>
      <c r="L28" s="45">
        <f>J28*K28</f>
        <v>12.847222222222221</v>
      </c>
      <c r="M28" s="45"/>
      <c r="N28" s="45"/>
    </row>
    <row r="29" spans="1:14" s="80" customFormat="1" x14ac:dyDescent="0.25">
      <c r="A29" s="72"/>
      <c r="B29" s="72"/>
      <c r="C29" s="73"/>
      <c r="D29" s="72"/>
      <c r="E29" s="74"/>
      <c r="F29" s="75"/>
      <c r="G29" s="76"/>
      <c r="H29" s="76"/>
      <c r="I29" s="77">
        <f>SUM(I26:I28)</f>
        <v>50400</v>
      </c>
      <c r="J29" s="78"/>
      <c r="K29" s="79"/>
      <c r="L29" s="79">
        <f>SUM(L26:L28)</f>
        <v>12.941031746031745</v>
      </c>
      <c r="M29" s="79">
        <v>4.08</v>
      </c>
      <c r="N29" s="79">
        <f>L29-M29</f>
        <v>8.8610317460317454</v>
      </c>
    </row>
    <row r="30" spans="1:14" s="53" customFormat="1" x14ac:dyDescent="0.25">
      <c r="A30" s="9"/>
      <c r="B30" s="9"/>
      <c r="C30" s="54"/>
      <c r="D30" s="6"/>
      <c r="E30" s="3"/>
      <c r="F30" s="10"/>
      <c r="G30" s="4"/>
      <c r="H30" s="4"/>
      <c r="I30" s="5"/>
      <c r="J30" s="64"/>
      <c r="K30" s="12"/>
      <c r="L30" s="12"/>
      <c r="M30" s="12"/>
      <c r="N30" s="12"/>
    </row>
    <row r="31" spans="1:14" s="53" customFormat="1" x14ac:dyDescent="0.25">
      <c r="A31" s="9"/>
      <c r="B31" s="9"/>
      <c r="C31" s="54"/>
      <c r="D31" s="6"/>
      <c r="E31" s="3"/>
      <c r="F31" s="10"/>
      <c r="G31" s="4"/>
      <c r="H31" s="4"/>
      <c r="I31" s="5"/>
      <c r="J31" s="64"/>
      <c r="K31" s="12"/>
      <c r="L31" s="12"/>
      <c r="M31" s="12"/>
      <c r="N31" s="12"/>
    </row>
    <row r="32" spans="1:14" s="18" customFormat="1" x14ac:dyDescent="0.25">
      <c r="A32" s="9"/>
      <c r="B32" s="9"/>
      <c r="C32" s="19"/>
      <c r="D32" s="6"/>
      <c r="E32" s="3"/>
      <c r="F32" s="10"/>
      <c r="G32" s="4"/>
      <c r="H32" s="4"/>
      <c r="I32" s="5"/>
      <c r="J32" s="64"/>
      <c r="K32" s="12"/>
      <c r="L32" s="12"/>
      <c r="M32" s="12"/>
      <c r="N32" s="12"/>
    </row>
    <row r="33" spans="1:14" s="60" customFormat="1" x14ac:dyDescent="0.25">
      <c r="A33" s="23">
        <v>462578</v>
      </c>
      <c r="B33" s="23"/>
      <c r="C33" s="61" t="s">
        <v>9</v>
      </c>
      <c r="D33" s="24" t="s">
        <v>10</v>
      </c>
      <c r="E33" s="85" t="s">
        <v>11</v>
      </c>
      <c r="F33" s="26" t="s">
        <v>12</v>
      </c>
      <c r="G33" s="86" t="s">
        <v>13</v>
      </c>
      <c r="H33" s="86">
        <v>5860</v>
      </c>
      <c r="I33" s="27">
        <v>697</v>
      </c>
      <c r="J33" s="62">
        <f>I33/$I$37</f>
        <v>0.35835475578406167</v>
      </c>
      <c r="K33" s="28">
        <v>9.625</v>
      </c>
      <c r="L33" s="28">
        <f>K33*J33</f>
        <v>3.4491645244215938</v>
      </c>
      <c r="M33" s="28"/>
      <c r="N33" s="28"/>
    </row>
    <row r="34" spans="1:14" s="60" customFormat="1" x14ac:dyDescent="0.25">
      <c r="A34" s="30">
        <v>462578</v>
      </c>
      <c r="B34" s="30"/>
      <c r="C34" s="61" t="s">
        <v>9</v>
      </c>
      <c r="D34" s="24" t="s">
        <v>26</v>
      </c>
      <c r="E34" s="25" t="s">
        <v>27</v>
      </c>
      <c r="F34" s="26" t="s">
        <v>28</v>
      </c>
      <c r="G34" s="26" t="s">
        <v>29</v>
      </c>
      <c r="H34" s="26" t="s">
        <v>29</v>
      </c>
      <c r="I34" s="27">
        <v>416</v>
      </c>
      <c r="J34" s="62">
        <f t="shared" ref="J34:J36" si="2">I34/$I$37</f>
        <v>0.21388174807197943</v>
      </c>
      <c r="K34" s="28">
        <v>7.25</v>
      </c>
      <c r="L34" s="28">
        <f t="shared" ref="L34:L36" si="3">K34*J34</f>
        <v>1.5506426735218508</v>
      </c>
      <c r="M34" s="28"/>
      <c r="N34" s="28"/>
    </row>
    <row r="35" spans="1:14" s="60" customFormat="1" x14ac:dyDescent="0.25">
      <c r="A35" s="30">
        <v>462578</v>
      </c>
      <c r="B35" s="30"/>
      <c r="C35" s="61" t="s">
        <v>9</v>
      </c>
      <c r="D35" s="24" t="s">
        <v>26</v>
      </c>
      <c r="E35" s="25" t="s">
        <v>27</v>
      </c>
      <c r="F35" s="26" t="s">
        <v>28</v>
      </c>
      <c r="G35" s="26" t="s">
        <v>30</v>
      </c>
      <c r="H35" s="26" t="s">
        <v>30</v>
      </c>
      <c r="I35" s="27">
        <v>416</v>
      </c>
      <c r="J35" s="62">
        <f t="shared" si="2"/>
        <v>0.21388174807197943</v>
      </c>
      <c r="K35" s="28">
        <v>7.25</v>
      </c>
      <c r="L35" s="28">
        <f t="shared" si="3"/>
        <v>1.5506426735218508</v>
      </c>
      <c r="M35" s="28"/>
      <c r="N35" s="28"/>
    </row>
    <row r="36" spans="1:14" s="60" customFormat="1" x14ac:dyDescent="0.25">
      <c r="A36" s="30">
        <v>462578</v>
      </c>
      <c r="B36" s="30"/>
      <c r="C36" s="61" t="s">
        <v>9</v>
      </c>
      <c r="D36" s="24" t="s">
        <v>26</v>
      </c>
      <c r="E36" s="25" t="s">
        <v>27</v>
      </c>
      <c r="F36" s="26" t="s">
        <v>28</v>
      </c>
      <c r="G36" s="26" t="s">
        <v>31</v>
      </c>
      <c r="H36" s="26" t="s">
        <v>31</v>
      </c>
      <c r="I36" s="27">
        <v>416</v>
      </c>
      <c r="J36" s="62">
        <f t="shared" si="2"/>
        <v>0.21388174807197943</v>
      </c>
      <c r="K36" s="28">
        <v>7.25</v>
      </c>
      <c r="L36" s="28">
        <f t="shared" si="3"/>
        <v>1.5506426735218508</v>
      </c>
      <c r="M36" s="28"/>
      <c r="N36" s="28"/>
    </row>
    <row r="37" spans="1:14" s="80" customFormat="1" x14ac:dyDescent="0.25">
      <c r="I37" s="82">
        <f>SUM(I33:I36)</f>
        <v>1945</v>
      </c>
      <c r="J37" s="83"/>
      <c r="L37" s="84">
        <f>SUM(L33:L36)</f>
        <v>8.1010925449871465</v>
      </c>
      <c r="M37" s="80">
        <v>4.08</v>
      </c>
      <c r="N37" s="84">
        <f>L37-M37</f>
        <v>4.0210925449871464</v>
      </c>
    </row>
    <row r="38" spans="1:14" s="58" customFormat="1" x14ac:dyDescent="0.25">
      <c r="J38" s="65"/>
    </row>
    <row r="39" spans="1:14" s="58" customFormat="1" x14ac:dyDescent="0.25">
      <c r="A39" s="7"/>
      <c r="B39" s="7"/>
      <c r="C39" s="59"/>
      <c r="D39" s="6"/>
      <c r="E39" s="8"/>
      <c r="F39" s="10"/>
      <c r="G39" s="10"/>
      <c r="H39" s="10"/>
      <c r="I39" s="5"/>
      <c r="J39" s="56"/>
      <c r="K39" s="13"/>
      <c r="L39" s="13"/>
      <c r="M39" s="13"/>
      <c r="N39" s="13"/>
    </row>
    <row r="40" spans="1:14" s="58" customFormat="1" x14ac:dyDescent="0.25">
      <c r="A40" s="7"/>
      <c r="B40" s="7"/>
      <c r="C40" s="59"/>
      <c r="D40" s="6"/>
      <c r="E40" s="8"/>
      <c r="F40" s="10"/>
      <c r="G40" s="10"/>
      <c r="H40" s="10"/>
      <c r="I40" s="5"/>
      <c r="J40" s="56"/>
      <c r="K40" s="13"/>
      <c r="L40" s="13"/>
      <c r="M40" s="13"/>
      <c r="N40" s="13"/>
    </row>
    <row r="41" spans="1:14" s="60" customFormat="1" ht="30" x14ac:dyDescent="0.25">
      <c r="A41" s="30">
        <v>462584</v>
      </c>
      <c r="B41" s="30"/>
      <c r="C41" s="61" t="s">
        <v>62</v>
      </c>
      <c r="D41" s="33" t="s">
        <v>43</v>
      </c>
      <c r="E41" s="49" t="s">
        <v>63</v>
      </c>
      <c r="F41" s="38" t="s">
        <v>51</v>
      </c>
      <c r="G41" s="38" t="s">
        <v>64</v>
      </c>
      <c r="H41" s="38">
        <v>16179</v>
      </c>
      <c r="I41" s="27">
        <v>200</v>
      </c>
      <c r="J41" s="57">
        <f>I41/$I$45</f>
        <v>3.937007874015748E-3</v>
      </c>
      <c r="K41" s="52">
        <v>16</v>
      </c>
      <c r="L41" s="52">
        <f>K41*J41</f>
        <v>6.2992125984251968E-2</v>
      </c>
      <c r="M41" s="52"/>
      <c r="N41" s="52"/>
    </row>
    <row r="42" spans="1:14" s="60" customFormat="1" ht="30" x14ac:dyDescent="0.25">
      <c r="A42" s="30">
        <v>462584</v>
      </c>
      <c r="B42" s="30"/>
      <c r="C42" s="61" t="s">
        <v>62</v>
      </c>
      <c r="D42" s="33" t="s">
        <v>43</v>
      </c>
      <c r="E42" s="49" t="s">
        <v>63</v>
      </c>
      <c r="F42" s="38" t="s">
        <v>51</v>
      </c>
      <c r="G42" s="38" t="s">
        <v>65</v>
      </c>
      <c r="H42" s="38">
        <v>16180</v>
      </c>
      <c r="I42" s="27">
        <v>200</v>
      </c>
      <c r="J42" s="57">
        <f>I42/$I$45</f>
        <v>3.937007874015748E-3</v>
      </c>
      <c r="K42" s="52">
        <v>16</v>
      </c>
      <c r="L42" s="52">
        <f t="shared" ref="L42:L44" si="4">K42*J42</f>
        <v>6.2992125984251968E-2</v>
      </c>
      <c r="M42" s="52"/>
      <c r="N42" s="52"/>
    </row>
    <row r="43" spans="1:14" s="60" customFormat="1" ht="30" x14ac:dyDescent="0.25">
      <c r="A43" s="30">
        <v>462584</v>
      </c>
      <c r="B43" s="30"/>
      <c r="C43" s="61" t="s">
        <v>62</v>
      </c>
      <c r="D43" s="33" t="s">
        <v>43</v>
      </c>
      <c r="E43" s="49" t="s">
        <v>67</v>
      </c>
      <c r="F43" s="38" t="s">
        <v>51</v>
      </c>
      <c r="G43" s="38" t="s">
        <v>68</v>
      </c>
      <c r="H43" s="38">
        <v>16335</v>
      </c>
      <c r="I43" s="27">
        <v>400</v>
      </c>
      <c r="J43" s="57">
        <f>I43/$I$45</f>
        <v>7.874015748031496E-3</v>
      </c>
      <c r="K43" s="52">
        <v>18.54</v>
      </c>
      <c r="L43" s="52">
        <f t="shared" si="4"/>
        <v>0.14598425196850393</v>
      </c>
      <c r="M43" s="52"/>
      <c r="N43" s="52"/>
    </row>
    <row r="44" spans="1:14" s="47" customFormat="1" x14ac:dyDescent="0.25">
      <c r="A44" s="67">
        <v>462314</v>
      </c>
      <c r="B44" s="67">
        <v>463927</v>
      </c>
      <c r="C44" s="40" t="s">
        <v>62</v>
      </c>
      <c r="D44" s="67"/>
      <c r="E44" s="67"/>
      <c r="F44" s="48" t="s">
        <v>83</v>
      </c>
      <c r="G44" s="40" t="s">
        <v>85</v>
      </c>
      <c r="H44" s="67"/>
      <c r="I44" s="68">
        <v>50000</v>
      </c>
      <c r="J44" s="69">
        <f>I44/$I$45</f>
        <v>0.98425196850393704</v>
      </c>
      <c r="K44" s="70">
        <v>14.95</v>
      </c>
      <c r="L44" s="70">
        <f t="shared" si="4"/>
        <v>14.714566929133857</v>
      </c>
      <c r="M44" s="67"/>
      <c r="N44" s="67"/>
    </row>
    <row r="45" spans="1:14" s="80" customFormat="1" x14ac:dyDescent="0.25">
      <c r="I45" s="82">
        <f>SUM(I41:I44)</f>
        <v>50800</v>
      </c>
      <c r="J45" s="83"/>
      <c r="L45" s="84">
        <f>SUM(L41:L44)</f>
        <v>14.986535433070866</v>
      </c>
      <c r="M45" s="80">
        <v>3.76</v>
      </c>
      <c r="N45" s="84">
        <f>L45-M45</f>
        <v>11.226535433070866</v>
      </c>
    </row>
    <row r="46" spans="1:14" s="58" customFormat="1" x14ac:dyDescent="0.25">
      <c r="J46" s="65"/>
    </row>
    <row r="48" spans="1:14" s="60" customFormat="1" x14ac:dyDescent="0.25">
      <c r="A48" s="23">
        <v>462582</v>
      </c>
      <c r="B48" s="23"/>
      <c r="C48" s="61" t="s">
        <v>14</v>
      </c>
      <c r="D48" s="24" t="s">
        <v>10</v>
      </c>
      <c r="E48" s="85" t="s">
        <v>15</v>
      </c>
      <c r="F48" s="26" t="s">
        <v>12</v>
      </c>
      <c r="G48" s="86" t="s">
        <v>16</v>
      </c>
      <c r="H48" s="86">
        <v>5957</v>
      </c>
      <c r="I48" s="27">
        <v>697</v>
      </c>
      <c r="J48" s="62">
        <f>I48/$I$59</f>
        <v>9.2134831460674152E-2</v>
      </c>
      <c r="K48" s="28">
        <v>15</v>
      </c>
      <c r="L48" s="28">
        <f>K48*J48</f>
        <v>1.3820224719101122</v>
      </c>
      <c r="M48" s="28"/>
      <c r="N48" s="28"/>
    </row>
    <row r="49" spans="1:14" s="60" customFormat="1" x14ac:dyDescent="0.25">
      <c r="A49" s="23">
        <v>462582</v>
      </c>
      <c r="B49" s="23"/>
      <c r="C49" s="61" t="s">
        <v>14</v>
      </c>
      <c r="D49" s="24" t="s">
        <v>10</v>
      </c>
      <c r="E49" s="25" t="s">
        <v>21</v>
      </c>
      <c r="F49" s="26" t="s">
        <v>19</v>
      </c>
      <c r="G49" s="26" t="s">
        <v>22</v>
      </c>
      <c r="H49" s="26" t="s">
        <v>22</v>
      </c>
      <c r="I49" s="27">
        <v>1297</v>
      </c>
      <c r="J49" s="62">
        <f t="shared" ref="J49:J58" si="5">I49/$I$59</f>
        <v>0.17144745538664904</v>
      </c>
      <c r="K49" s="28">
        <v>15.33</v>
      </c>
      <c r="L49" s="28">
        <f t="shared" ref="L49:L58" si="6">K49*J49</f>
        <v>2.62828949107733</v>
      </c>
      <c r="M49" s="28"/>
      <c r="N49" s="28"/>
    </row>
    <row r="50" spans="1:14" s="60" customFormat="1" x14ac:dyDescent="0.25">
      <c r="A50" s="23">
        <v>462582</v>
      </c>
      <c r="B50" s="23"/>
      <c r="C50" s="61" t="s">
        <v>14</v>
      </c>
      <c r="D50" s="24" t="s">
        <v>10</v>
      </c>
      <c r="E50" s="25" t="s">
        <v>21</v>
      </c>
      <c r="F50" s="26" t="s">
        <v>19</v>
      </c>
      <c r="G50" s="26" t="s">
        <v>23</v>
      </c>
      <c r="H50" s="26" t="s">
        <v>23</v>
      </c>
      <c r="I50" s="27">
        <v>1297</v>
      </c>
      <c r="J50" s="62">
        <f t="shared" si="5"/>
        <v>0.17144745538664904</v>
      </c>
      <c r="K50" s="28">
        <v>15.33</v>
      </c>
      <c r="L50" s="28">
        <f t="shared" si="6"/>
        <v>2.62828949107733</v>
      </c>
      <c r="M50" s="28"/>
      <c r="N50" s="28"/>
    </row>
    <row r="51" spans="1:14" s="60" customFormat="1" x14ac:dyDescent="0.25">
      <c r="A51" s="23">
        <v>462582</v>
      </c>
      <c r="B51" s="23"/>
      <c r="C51" s="61" t="s">
        <v>14</v>
      </c>
      <c r="D51" s="24" t="s">
        <v>10</v>
      </c>
      <c r="E51" s="25" t="s">
        <v>21</v>
      </c>
      <c r="F51" s="26" t="s">
        <v>19</v>
      </c>
      <c r="G51" s="26" t="s">
        <v>24</v>
      </c>
      <c r="H51" s="26" t="s">
        <v>24</v>
      </c>
      <c r="I51" s="27">
        <v>1297</v>
      </c>
      <c r="J51" s="62">
        <f t="shared" si="5"/>
        <v>0.17144745538664904</v>
      </c>
      <c r="K51" s="28">
        <v>15.33</v>
      </c>
      <c r="L51" s="28">
        <f t="shared" si="6"/>
        <v>2.62828949107733</v>
      </c>
      <c r="M51" s="28"/>
      <c r="N51" s="28"/>
    </row>
    <row r="52" spans="1:14" s="60" customFormat="1" x14ac:dyDescent="0.25">
      <c r="A52" s="23">
        <v>462582</v>
      </c>
      <c r="B52" s="23"/>
      <c r="C52" s="61" t="s">
        <v>14</v>
      </c>
      <c r="D52" s="24" t="s">
        <v>10</v>
      </c>
      <c r="E52" s="25" t="s">
        <v>21</v>
      </c>
      <c r="F52" s="26" t="s">
        <v>19</v>
      </c>
      <c r="G52" s="26" t="s">
        <v>25</v>
      </c>
      <c r="H52" s="26" t="s">
        <v>25</v>
      </c>
      <c r="I52" s="27">
        <v>697</v>
      </c>
      <c r="J52" s="62">
        <f t="shared" si="5"/>
        <v>9.2134831460674152E-2</v>
      </c>
      <c r="K52" s="28">
        <v>15.33</v>
      </c>
      <c r="L52" s="28">
        <f t="shared" si="6"/>
        <v>1.4124269662921347</v>
      </c>
      <c r="M52" s="28"/>
      <c r="N52" s="28"/>
    </row>
    <row r="53" spans="1:14" s="60" customFormat="1" x14ac:dyDescent="0.25">
      <c r="A53" s="30">
        <v>462582</v>
      </c>
      <c r="B53" s="30"/>
      <c r="C53" s="61" t="s">
        <v>14</v>
      </c>
      <c r="D53" s="33" t="s">
        <v>26</v>
      </c>
      <c r="E53" s="34" t="s">
        <v>37</v>
      </c>
      <c r="F53" s="35" t="s">
        <v>28</v>
      </c>
      <c r="G53" s="35" t="s">
        <v>38</v>
      </c>
      <c r="H53" s="35" t="s">
        <v>38</v>
      </c>
      <c r="I53" s="27">
        <v>416</v>
      </c>
      <c r="J53" s="62">
        <f t="shared" si="5"/>
        <v>5.4990085922009255E-2</v>
      </c>
      <c r="K53" s="36">
        <v>17</v>
      </c>
      <c r="L53" s="28">
        <f t="shared" si="6"/>
        <v>0.93483146067415734</v>
      </c>
      <c r="M53" s="36"/>
      <c r="N53" s="36"/>
    </row>
    <row r="54" spans="1:14" s="60" customFormat="1" x14ac:dyDescent="0.25">
      <c r="A54" s="30">
        <v>462582</v>
      </c>
      <c r="B54" s="30"/>
      <c r="C54" s="61" t="s">
        <v>14</v>
      </c>
      <c r="D54" s="33" t="s">
        <v>26</v>
      </c>
      <c r="E54" s="34" t="s">
        <v>37</v>
      </c>
      <c r="F54" s="35" t="s">
        <v>28</v>
      </c>
      <c r="G54" s="35" t="s">
        <v>39</v>
      </c>
      <c r="H54" s="35" t="s">
        <v>39</v>
      </c>
      <c r="I54" s="27">
        <v>416</v>
      </c>
      <c r="J54" s="62">
        <f t="shared" si="5"/>
        <v>5.4990085922009255E-2</v>
      </c>
      <c r="K54" s="36">
        <v>17</v>
      </c>
      <c r="L54" s="28">
        <f t="shared" si="6"/>
        <v>0.93483146067415734</v>
      </c>
      <c r="M54" s="36"/>
      <c r="N54" s="36"/>
    </row>
    <row r="55" spans="1:14" s="60" customFormat="1" x14ac:dyDescent="0.25">
      <c r="A55" s="30">
        <v>462582</v>
      </c>
      <c r="B55" s="30"/>
      <c r="C55" s="61" t="s">
        <v>14</v>
      </c>
      <c r="D55" s="33" t="s">
        <v>26</v>
      </c>
      <c r="E55" s="34" t="s">
        <v>37</v>
      </c>
      <c r="F55" s="35" t="s">
        <v>28</v>
      </c>
      <c r="G55" s="35" t="s">
        <v>40</v>
      </c>
      <c r="H55" s="35" t="s">
        <v>40</v>
      </c>
      <c r="I55" s="27">
        <v>416</v>
      </c>
      <c r="J55" s="62">
        <f t="shared" si="5"/>
        <v>5.4990085922009255E-2</v>
      </c>
      <c r="K55" s="36">
        <v>17</v>
      </c>
      <c r="L55" s="28">
        <f t="shared" si="6"/>
        <v>0.93483146067415734</v>
      </c>
      <c r="M55" s="36"/>
      <c r="N55" s="36"/>
    </row>
    <row r="56" spans="1:14" s="60" customFormat="1" x14ac:dyDescent="0.25">
      <c r="A56" s="30">
        <v>462582</v>
      </c>
      <c r="B56" s="30"/>
      <c r="C56" s="61" t="s">
        <v>14</v>
      </c>
      <c r="D56" s="33" t="s">
        <v>26</v>
      </c>
      <c r="E56" s="34" t="s">
        <v>37</v>
      </c>
      <c r="F56" s="35" t="s">
        <v>28</v>
      </c>
      <c r="G56" s="35" t="s">
        <v>41</v>
      </c>
      <c r="H56" s="35" t="s">
        <v>41</v>
      </c>
      <c r="I56" s="27">
        <v>416</v>
      </c>
      <c r="J56" s="62">
        <f t="shared" si="5"/>
        <v>5.4990085922009255E-2</v>
      </c>
      <c r="K56" s="36">
        <v>17</v>
      </c>
      <c r="L56" s="28">
        <f t="shared" si="6"/>
        <v>0.93483146067415734</v>
      </c>
      <c r="M56" s="36"/>
      <c r="N56" s="36"/>
    </row>
    <row r="57" spans="1:14" s="60" customFormat="1" x14ac:dyDescent="0.25">
      <c r="A57" s="30">
        <v>462582</v>
      </c>
      <c r="B57" s="30"/>
      <c r="C57" s="61" t="s">
        <v>14</v>
      </c>
      <c r="D57" s="33" t="s">
        <v>26</v>
      </c>
      <c r="E57" s="34" t="s">
        <v>37</v>
      </c>
      <c r="F57" s="35" t="s">
        <v>28</v>
      </c>
      <c r="G57" s="35" t="s">
        <v>42</v>
      </c>
      <c r="H57" s="35" t="s">
        <v>42</v>
      </c>
      <c r="I57" s="27">
        <v>416</v>
      </c>
      <c r="J57" s="62">
        <f t="shared" si="5"/>
        <v>5.4990085922009255E-2</v>
      </c>
      <c r="K57" s="36">
        <v>17</v>
      </c>
      <c r="L57" s="28">
        <f t="shared" si="6"/>
        <v>0.93483146067415734</v>
      </c>
      <c r="M57" s="36"/>
      <c r="N57" s="36"/>
    </row>
    <row r="58" spans="1:14" s="60" customFormat="1" ht="30" x14ac:dyDescent="0.25">
      <c r="A58" s="30">
        <v>462584</v>
      </c>
      <c r="B58" s="30"/>
      <c r="C58" s="61" t="s">
        <v>14</v>
      </c>
      <c r="D58" s="33" t="s">
        <v>43</v>
      </c>
      <c r="E58" s="49" t="s">
        <v>63</v>
      </c>
      <c r="F58" s="38" t="s">
        <v>51</v>
      </c>
      <c r="G58" s="38" t="s">
        <v>66</v>
      </c>
      <c r="H58" s="38">
        <v>16181</v>
      </c>
      <c r="I58" s="27">
        <v>200</v>
      </c>
      <c r="J58" s="62">
        <f t="shared" si="5"/>
        <v>2.6437541308658295E-2</v>
      </c>
      <c r="K58" s="52">
        <v>16</v>
      </c>
      <c r="L58" s="28">
        <f t="shared" si="6"/>
        <v>0.42300066093853272</v>
      </c>
      <c r="M58" s="52"/>
      <c r="N58" s="52"/>
    </row>
    <row r="59" spans="1:14" s="80" customFormat="1" x14ac:dyDescent="0.25">
      <c r="A59" s="88"/>
      <c r="B59" s="88"/>
      <c r="C59" s="73"/>
      <c r="D59" s="72"/>
      <c r="E59" s="89"/>
      <c r="F59" s="75"/>
      <c r="G59" s="75"/>
      <c r="H59" s="75"/>
      <c r="I59" s="77">
        <f>SUM(I48:I58)</f>
        <v>7565</v>
      </c>
      <c r="J59" s="90"/>
      <c r="K59" s="91"/>
      <c r="L59" s="91">
        <f>SUM(L48:L58)</f>
        <v>15.776475875743557</v>
      </c>
      <c r="M59" s="91">
        <v>3.76</v>
      </c>
      <c r="N59" s="91">
        <f>L59-M59</f>
        <v>12.016475875743557</v>
      </c>
    </row>
  </sheetData>
  <sortState ref="A2:N38">
    <sortCondition ref="C2:C38"/>
  </sortState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C36" sqref="C36"/>
    </sheetView>
  </sheetViews>
  <sheetFormatPr defaultRowHeight="15" x14ac:dyDescent="0.25"/>
  <cols>
    <col min="1" max="1" width="23.7109375" style="94" bestFit="1" customWidth="1"/>
    <col min="2" max="2" width="41.85546875" style="92" bestFit="1" customWidth="1"/>
    <col min="3" max="3" width="31" style="14" bestFit="1" customWidth="1"/>
    <col min="4" max="4" width="27.140625" style="98" bestFit="1" customWidth="1"/>
    <col min="5" max="5" width="15.28515625" style="14" bestFit="1" customWidth="1"/>
    <col min="6" max="6" width="23" style="14" bestFit="1" customWidth="1"/>
    <col min="7" max="7" width="44.5703125" style="14" bestFit="1" customWidth="1"/>
    <col min="8" max="16384" width="9.140625" style="14"/>
  </cols>
  <sheetData>
    <row r="1" spans="1:7" x14ac:dyDescent="0.25">
      <c r="A1" s="94" t="s">
        <v>113</v>
      </c>
      <c r="B1" s="92" t="s">
        <v>116</v>
      </c>
      <c r="C1" s="14" t="s">
        <v>88</v>
      </c>
      <c r="D1" s="98" t="s">
        <v>117</v>
      </c>
      <c r="E1" s="14" t="s">
        <v>86</v>
      </c>
      <c r="F1" s="14" t="s">
        <v>94</v>
      </c>
      <c r="G1" s="14" t="s">
        <v>98</v>
      </c>
    </row>
    <row r="2" spans="1:7" x14ac:dyDescent="0.25">
      <c r="A2" s="94">
        <v>462530</v>
      </c>
      <c r="B2" s="92" t="s">
        <v>118</v>
      </c>
      <c r="C2" s="14" t="s">
        <v>119</v>
      </c>
      <c r="D2" s="98" t="s">
        <v>120</v>
      </c>
      <c r="E2" s="93">
        <v>17.04</v>
      </c>
      <c r="F2" s="14" t="s">
        <v>121</v>
      </c>
      <c r="G2" s="14" t="s">
        <v>122</v>
      </c>
    </row>
    <row r="3" spans="1:7" x14ac:dyDescent="0.25">
      <c r="A3" s="94">
        <v>446750</v>
      </c>
      <c r="B3" s="92" t="s">
        <v>123</v>
      </c>
      <c r="C3" s="14" t="s">
        <v>124</v>
      </c>
      <c r="D3" s="98" t="s">
        <v>125</v>
      </c>
      <c r="E3" s="93">
        <v>17.04</v>
      </c>
      <c r="F3" s="14" t="s">
        <v>121</v>
      </c>
      <c r="G3" s="14" t="s">
        <v>122</v>
      </c>
    </row>
    <row r="4" spans="1:7" x14ac:dyDescent="0.25">
      <c r="A4" s="94">
        <v>462550</v>
      </c>
      <c r="B4" s="92" t="s">
        <v>126</v>
      </c>
      <c r="C4" s="14" t="s">
        <v>127</v>
      </c>
      <c r="D4" s="98" t="s">
        <v>128</v>
      </c>
      <c r="E4" s="93">
        <v>21.714219653179178</v>
      </c>
      <c r="F4" s="14" t="s">
        <v>129</v>
      </c>
      <c r="G4" s="14" t="s">
        <v>130</v>
      </c>
    </row>
    <row r="5" spans="1:7" x14ac:dyDescent="0.25">
      <c r="A5" s="94">
        <v>446798</v>
      </c>
      <c r="B5" s="92" t="s">
        <v>131</v>
      </c>
      <c r="C5" s="14" t="s">
        <v>132</v>
      </c>
      <c r="D5" s="98" t="s">
        <v>133</v>
      </c>
      <c r="E5" s="93">
        <v>21.714219653179178</v>
      </c>
      <c r="F5" s="14" t="s">
        <v>129</v>
      </c>
      <c r="G5" s="14" t="s">
        <v>130</v>
      </c>
    </row>
    <row r="6" spans="1:7" x14ac:dyDescent="0.25">
      <c r="A6" s="94">
        <v>462558</v>
      </c>
      <c r="B6" s="92" t="s">
        <v>134</v>
      </c>
      <c r="C6" s="14" t="s">
        <v>135</v>
      </c>
      <c r="D6" s="98" t="s">
        <v>136</v>
      </c>
      <c r="E6" s="93">
        <v>26.207272487991048</v>
      </c>
      <c r="F6" s="14" t="s">
        <v>137</v>
      </c>
      <c r="G6" s="14" t="s">
        <v>138</v>
      </c>
    </row>
    <row r="7" spans="1:7" x14ac:dyDescent="0.25">
      <c r="A7" s="94">
        <v>446813</v>
      </c>
      <c r="B7" s="92" t="s">
        <v>139</v>
      </c>
      <c r="C7" s="14" t="s">
        <v>140</v>
      </c>
      <c r="D7" s="98" t="s">
        <v>141</v>
      </c>
      <c r="E7" s="93">
        <v>26.207272487991048</v>
      </c>
      <c r="F7" s="14" t="s">
        <v>137</v>
      </c>
      <c r="G7" s="14" t="s">
        <v>138</v>
      </c>
    </row>
    <row r="8" spans="1:7" x14ac:dyDescent="0.25">
      <c r="A8" s="94">
        <v>462637</v>
      </c>
      <c r="B8" s="92" t="s">
        <v>142</v>
      </c>
      <c r="C8" s="14" t="s">
        <v>143</v>
      </c>
      <c r="D8" s="98" t="s">
        <v>144</v>
      </c>
      <c r="E8" s="93">
        <v>21.220490546755236</v>
      </c>
      <c r="F8" s="14" t="s">
        <v>145</v>
      </c>
      <c r="G8" s="14" t="s">
        <v>146</v>
      </c>
    </row>
    <row r="9" spans="1:7" x14ac:dyDescent="0.25">
      <c r="A9" s="96">
        <v>462383</v>
      </c>
      <c r="B9" s="97" t="s">
        <v>147</v>
      </c>
      <c r="C9" s="14" t="s">
        <v>148</v>
      </c>
      <c r="D9" s="98" t="s">
        <v>149</v>
      </c>
      <c r="E9" s="93">
        <v>7.99</v>
      </c>
      <c r="F9" s="14" t="s">
        <v>150</v>
      </c>
      <c r="G9" s="14" t="s">
        <v>146</v>
      </c>
    </row>
    <row r="10" spans="1:7" x14ac:dyDescent="0.25">
      <c r="A10" s="94">
        <v>462639</v>
      </c>
      <c r="B10" s="92" t="s">
        <v>151</v>
      </c>
      <c r="C10" s="14" t="s">
        <v>152</v>
      </c>
      <c r="D10" s="98" t="s">
        <v>153</v>
      </c>
      <c r="E10" s="93">
        <v>22</v>
      </c>
      <c r="F10" s="14" t="s">
        <v>154</v>
      </c>
      <c r="G10" s="14" t="s">
        <v>130</v>
      </c>
    </row>
    <row r="11" spans="1:7" x14ac:dyDescent="0.25">
      <c r="A11" s="94">
        <v>462385</v>
      </c>
      <c r="B11" s="92" t="s">
        <v>155</v>
      </c>
      <c r="C11" s="14" t="s">
        <v>156</v>
      </c>
      <c r="D11" s="98" t="s">
        <v>157</v>
      </c>
      <c r="E11" s="93">
        <v>22</v>
      </c>
      <c r="F11" s="14" t="s">
        <v>154</v>
      </c>
      <c r="G11" s="14" t="s">
        <v>130</v>
      </c>
    </row>
    <row r="12" spans="1:7" x14ac:dyDescent="0.25">
      <c r="A12" s="96">
        <v>463951</v>
      </c>
      <c r="B12" s="97" t="s">
        <v>158</v>
      </c>
      <c r="D12" s="98" t="s">
        <v>159</v>
      </c>
      <c r="E12" s="93">
        <v>16.95</v>
      </c>
      <c r="F12" s="14" t="s">
        <v>160</v>
      </c>
      <c r="G12" s="14" t="s">
        <v>161</v>
      </c>
    </row>
    <row r="13" spans="1:7" x14ac:dyDescent="0.25">
      <c r="A13" s="96">
        <v>461847</v>
      </c>
      <c r="B13" s="97" t="s">
        <v>162</v>
      </c>
      <c r="C13" s="14" t="s">
        <v>163</v>
      </c>
      <c r="E13" s="93">
        <v>16.95</v>
      </c>
      <c r="F13" s="14" t="s">
        <v>160</v>
      </c>
      <c r="G13" s="14" t="s">
        <v>161</v>
      </c>
    </row>
    <row r="14" spans="1:7" x14ac:dyDescent="0.25">
      <c r="A14" s="96">
        <v>462534</v>
      </c>
      <c r="B14" s="97" t="s">
        <v>164</v>
      </c>
      <c r="C14" s="14" t="s">
        <v>165</v>
      </c>
      <c r="D14" s="98" t="s">
        <v>166</v>
      </c>
      <c r="E14" s="93">
        <v>16.52</v>
      </c>
      <c r="F14" s="14" t="s">
        <v>167</v>
      </c>
      <c r="G14" s="14" t="s">
        <v>122</v>
      </c>
    </row>
    <row r="15" spans="1:7" x14ac:dyDescent="0.25">
      <c r="A15" s="96">
        <v>446761</v>
      </c>
      <c r="B15" s="97" t="s">
        <v>168</v>
      </c>
      <c r="C15" s="14" t="s">
        <v>169</v>
      </c>
      <c r="D15" s="98" t="s">
        <v>170</v>
      </c>
      <c r="E15" s="93">
        <v>16.52</v>
      </c>
      <c r="F15" s="14" t="s">
        <v>167</v>
      </c>
      <c r="G15" s="14" t="s">
        <v>122</v>
      </c>
    </row>
    <row r="16" spans="1:7" x14ac:dyDescent="0.25">
      <c r="A16" s="96">
        <v>462634</v>
      </c>
      <c r="B16" s="97" t="s">
        <v>171</v>
      </c>
      <c r="C16" s="14" t="s">
        <v>172</v>
      </c>
      <c r="D16" s="98" t="s">
        <v>166</v>
      </c>
      <c r="E16" s="93">
        <v>16.52</v>
      </c>
      <c r="F16" s="14" t="s">
        <v>167</v>
      </c>
      <c r="G16" s="14" t="s">
        <v>122</v>
      </c>
    </row>
    <row r="17" spans="1:7" x14ac:dyDescent="0.25">
      <c r="A17" s="96">
        <v>462380</v>
      </c>
      <c r="B17" s="97" t="s">
        <v>173</v>
      </c>
      <c r="C17" s="14" t="s">
        <v>174</v>
      </c>
      <c r="D17" s="98" t="s">
        <v>170</v>
      </c>
      <c r="E17" s="93">
        <v>16.52</v>
      </c>
      <c r="F17" s="14" t="s">
        <v>167</v>
      </c>
      <c r="G17" s="14" t="s">
        <v>122</v>
      </c>
    </row>
    <row r="18" spans="1:7" x14ac:dyDescent="0.25">
      <c r="A18" s="96">
        <v>462535</v>
      </c>
      <c r="B18" s="97" t="s">
        <v>175</v>
      </c>
      <c r="C18" s="14" t="s">
        <v>176</v>
      </c>
      <c r="D18" s="98" t="s">
        <v>177</v>
      </c>
      <c r="E18" s="93">
        <v>15.95</v>
      </c>
      <c r="F18" s="14" t="s">
        <v>178</v>
      </c>
      <c r="G18" s="14" t="s">
        <v>179</v>
      </c>
    </row>
    <row r="19" spans="1:7" x14ac:dyDescent="0.25">
      <c r="A19" s="96">
        <v>446762</v>
      </c>
      <c r="B19" s="97" t="s">
        <v>180</v>
      </c>
      <c r="C19" s="14" t="s">
        <v>181</v>
      </c>
      <c r="D19" s="98" t="s">
        <v>182</v>
      </c>
      <c r="E19" s="93">
        <v>15.95</v>
      </c>
      <c r="F19" s="14" t="s">
        <v>178</v>
      </c>
      <c r="G19" s="14" t="s">
        <v>179</v>
      </c>
    </row>
    <row r="20" spans="1:7" x14ac:dyDescent="0.25">
      <c r="A20" s="96">
        <v>463801</v>
      </c>
      <c r="B20" s="97" t="s">
        <v>183</v>
      </c>
      <c r="C20" s="98" t="s">
        <v>184</v>
      </c>
      <c r="D20" s="98" t="s">
        <v>185</v>
      </c>
      <c r="E20" s="93">
        <v>13.082790980114922</v>
      </c>
      <c r="F20" s="14" t="s">
        <v>186</v>
      </c>
      <c r="G20" s="14" t="s">
        <v>187</v>
      </c>
    </row>
    <row r="21" spans="1:7" x14ac:dyDescent="0.25">
      <c r="A21" s="94">
        <v>463952</v>
      </c>
      <c r="B21" s="97" t="s">
        <v>188</v>
      </c>
      <c r="C21" s="98" t="s">
        <v>189</v>
      </c>
      <c r="D21" s="98" t="s">
        <v>190</v>
      </c>
      <c r="E21" s="93">
        <v>13.082790980114922</v>
      </c>
      <c r="F21" s="14" t="s">
        <v>186</v>
      </c>
      <c r="G21" s="14" t="s">
        <v>187</v>
      </c>
    </row>
    <row r="30" spans="1:7" x14ac:dyDescent="0.25">
      <c r="A30" s="96"/>
      <c r="B30" s="97"/>
      <c r="C30" s="98"/>
      <c r="E30" s="93"/>
    </row>
    <row r="31" spans="1:7" x14ac:dyDescent="0.25">
      <c r="B31" s="97"/>
      <c r="C31" s="98"/>
      <c r="E31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34"/>
  <sheetViews>
    <sheetView zoomScale="90" zoomScaleNormal="90" workbookViewId="0">
      <pane ySplit="1" topLeftCell="A92" activePane="bottomLeft" state="frozen"/>
      <selection activeCell="B35" sqref="B35"/>
      <selection pane="bottomLeft" activeCell="C123" sqref="C123"/>
    </sheetView>
  </sheetViews>
  <sheetFormatPr defaultRowHeight="15" x14ac:dyDescent="0.25"/>
  <cols>
    <col min="1" max="1" width="29.42578125" style="99" bestFit="1" customWidth="1"/>
    <col min="2" max="2" width="12.85546875" style="99" bestFit="1" customWidth="1"/>
    <col min="3" max="3" width="62.140625" style="99" bestFit="1" customWidth="1"/>
    <col min="4" max="4" width="11.140625" style="99" bestFit="1" customWidth="1"/>
    <col min="5" max="5" width="19" style="99" bestFit="1" customWidth="1"/>
    <col min="6" max="6" width="28.140625" style="99" bestFit="1" customWidth="1"/>
    <col min="7" max="7" width="19.5703125" style="103" bestFit="1" customWidth="1"/>
    <col min="8" max="8" width="15.5703125" style="99" bestFit="1" customWidth="1"/>
    <col min="9" max="9" width="20.7109375" style="104" bestFit="1" customWidth="1"/>
    <col min="10" max="10" width="13.42578125" style="99" bestFit="1" customWidth="1"/>
    <col min="11" max="11" width="24.5703125" style="99" bestFit="1" customWidth="1"/>
    <col min="12" max="12" width="23" style="99" bestFit="1" customWidth="1"/>
    <col min="13" max="13" width="49.7109375" style="99" bestFit="1" customWidth="1"/>
    <col min="14" max="16384" width="9.140625" style="99"/>
  </cols>
  <sheetData>
    <row r="1" spans="1:13" x14ac:dyDescent="0.25">
      <c r="A1" s="99" t="s">
        <v>191</v>
      </c>
      <c r="B1" s="99" t="s">
        <v>192</v>
      </c>
      <c r="C1" s="99" t="s">
        <v>3</v>
      </c>
      <c r="D1" s="99" t="s">
        <v>193</v>
      </c>
      <c r="E1" s="99" t="s">
        <v>4</v>
      </c>
      <c r="F1" s="99" t="s">
        <v>5</v>
      </c>
      <c r="G1" s="105" t="s">
        <v>7</v>
      </c>
      <c r="H1" s="55" t="s">
        <v>79</v>
      </c>
      <c r="I1" s="104" t="s">
        <v>194</v>
      </c>
      <c r="J1" s="11" t="s">
        <v>78</v>
      </c>
      <c r="K1" s="87" t="s">
        <v>195</v>
      </c>
      <c r="L1" s="87" t="s">
        <v>196</v>
      </c>
      <c r="M1" s="87" t="s">
        <v>197</v>
      </c>
    </row>
    <row r="2" spans="1:13" s="106" customFormat="1" x14ac:dyDescent="0.25">
      <c r="A2" s="106" t="s">
        <v>26</v>
      </c>
      <c r="B2" s="106">
        <v>462530</v>
      </c>
      <c r="C2" s="106" t="s">
        <v>123</v>
      </c>
      <c r="D2" s="106" t="s">
        <v>198</v>
      </c>
      <c r="E2" s="106" t="s">
        <v>199</v>
      </c>
      <c r="F2" s="106" t="s">
        <v>200</v>
      </c>
      <c r="G2" s="107">
        <v>390</v>
      </c>
      <c r="H2" s="108">
        <v>3.8149271251100458E-2</v>
      </c>
      <c r="I2" s="109">
        <v>9</v>
      </c>
      <c r="J2" s="110">
        <v>0.34334344125990413</v>
      </c>
      <c r="K2" s="106" t="s">
        <v>201</v>
      </c>
      <c r="L2" s="106" t="s">
        <v>121</v>
      </c>
      <c r="M2" s="102" t="s">
        <v>122</v>
      </c>
    </row>
    <row r="3" spans="1:13" s="106" customFormat="1" x14ac:dyDescent="0.25">
      <c r="A3" s="106" t="s">
        <v>26</v>
      </c>
      <c r="B3" s="106">
        <v>462530</v>
      </c>
      <c r="C3" s="106" t="s">
        <v>123</v>
      </c>
      <c r="D3" s="106" t="s">
        <v>198</v>
      </c>
      <c r="E3" s="106" t="s">
        <v>199</v>
      </c>
      <c r="F3" s="106" t="s">
        <v>202</v>
      </c>
      <c r="G3" s="107">
        <v>390</v>
      </c>
      <c r="H3" s="108">
        <v>3.8149271251100458E-2</v>
      </c>
      <c r="I3" s="109">
        <v>9</v>
      </c>
      <c r="J3" s="110">
        <v>0.34334344125990413</v>
      </c>
      <c r="K3" s="106" t="s">
        <v>201</v>
      </c>
      <c r="L3" s="106" t="s">
        <v>121</v>
      </c>
      <c r="M3" s="102" t="s">
        <v>122</v>
      </c>
    </row>
    <row r="4" spans="1:13" s="106" customFormat="1" x14ac:dyDescent="0.25">
      <c r="A4" s="106" t="s">
        <v>10</v>
      </c>
      <c r="B4" s="106">
        <v>462530</v>
      </c>
      <c r="C4" s="106" t="s">
        <v>123</v>
      </c>
      <c r="D4" s="106" t="s">
        <v>198</v>
      </c>
      <c r="E4" s="106" t="s">
        <v>12</v>
      </c>
      <c r="F4" s="106" t="s">
        <v>200</v>
      </c>
      <c r="G4" s="107">
        <v>390</v>
      </c>
      <c r="H4" s="108">
        <v>3.8149271251100458E-2</v>
      </c>
      <c r="I4" s="109">
        <v>11.25</v>
      </c>
      <c r="J4" s="110">
        <v>0.42917930157488016</v>
      </c>
      <c r="K4" s="106" t="s">
        <v>201</v>
      </c>
      <c r="L4" s="106" t="s">
        <v>121</v>
      </c>
      <c r="M4" s="102" t="s">
        <v>122</v>
      </c>
    </row>
    <row r="5" spans="1:13" s="106" customFormat="1" x14ac:dyDescent="0.25">
      <c r="A5" s="106" t="s">
        <v>26</v>
      </c>
      <c r="B5" s="106">
        <v>462530</v>
      </c>
      <c r="C5" s="106" t="s">
        <v>123</v>
      </c>
      <c r="D5" s="106" t="s">
        <v>198</v>
      </c>
      <c r="E5" s="106" t="s">
        <v>19</v>
      </c>
      <c r="F5" s="106" t="s">
        <v>203</v>
      </c>
      <c r="G5" s="107">
        <v>390</v>
      </c>
      <c r="H5" s="108">
        <v>3.8149271251100458E-2</v>
      </c>
      <c r="I5" s="109">
        <v>11.5</v>
      </c>
      <c r="J5" s="110">
        <v>0.43871661938765527</v>
      </c>
      <c r="K5" s="106" t="s">
        <v>201</v>
      </c>
      <c r="L5" s="106" t="s">
        <v>121</v>
      </c>
      <c r="M5" s="102" t="s">
        <v>122</v>
      </c>
    </row>
    <row r="6" spans="1:13" s="106" customFormat="1" x14ac:dyDescent="0.25">
      <c r="A6" s="106" t="s">
        <v>10</v>
      </c>
      <c r="B6" s="106">
        <v>462530</v>
      </c>
      <c r="C6" s="106" t="s">
        <v>123</v>
      </c>
      <c r="D6" s="106" t="s">
        <v>198</v>
      </c>
      <c r="E6" s="106" t="s">
        <v>19</v>
      </c>
      <c r="F6" s="106" t="s">
        <v>203</v>
      </c>
      <c r="G6" s="107">
        <v>390</v>
      </c>
      <c r="H6" s="108">
        <v>3.8149271251100458E-2</v>
      </c>
      <c r="I6" s="109">
        <v>17.45</v>
      </c>
      <c r="J6" s="110">
        <v>0.66570478333170302</v>
      </c>
      <c r="K6" s="106" t="s">
        <v>201</v>
      </c>
      <c r="L6" s="106" t="s">
        <v>121</v>
      </c>
      <c r="M6" s="102" t="s">
        <v>122</v>
      </c>
    </row>
    <row r="7" spans="1:13" s="106" customFormat="1" x14ac:dyDescent="0.25">
      <c r="A7" s="106" t="s">
        <v>10</v>
      </c>
      <c r="B7" s="106">
        <v>462530</v>
      </c>
      <c r="C7" s="106" t="s">
        <v>123</v>
      </c>
      <c r="D7" s="106" t="s">
        <v>198</v>
      </c>
      <c r="E7" s="106" t="s">
        <v>19</v>
      </c>
      <c r="F7" s="106" t="s">
        <v>204</v>
      </c>
      <c r="G7" s="107">
        <v>697</v>
      </c>
      <c r="H7" s="108">
        <v>6.8179595030812876E-2</v>
      </c>
      <c r="I7" s="109">
        <v>17.45</v>
      </c>
      <c r="J7" s="110">
        <v>1.1897339332876846</v>
      </c>
      <c r="K7" s="106" t="s">
        <v>201</v>
      </c>
      <c r="L7" s="106" t="s">
        <v>121</v>
      </c>
      <c r="M7" s="102" t="s">
        <v>122</v>
      </c>
    </row>
    <row r="8" spans="1:13" s="106" customFormat="1" x14ac:dyDescent="0.25">
      <c r="A8" s="106" t="s">
        <v>10</v>
      </c>
      <c r="B8" s="106">
        <v>462530</v>
      </c>
      <c r="C8" s="106" t="s">
        <v>123</v>
      </c>
      <c r="D8" s="106" t="s">
        <v>198</v>
      </c>
      <c r="E8" s="106" t="s">
        <v>19</v>
      </c>
      <c r="F8" s="106" t="s">
        <v>205</v>
      </c>
      <c r="G8" s="107">
        <v>697</v>
      </c>
      <c r="H8" s="108">
        <v>6.8179595030812876E-2</v>
      </c>
      <c r="I8" s="109">
        <v>17.45</v>
      </c>
      <c r="J8" s="110">
        <v>1.1897339332876846</v>
      </c>
      <c r="K8" s="106" t="s">
        <v>201</v>
      </c>
      <c r="L8" s="106" t="s">
        <v>121</v>
      </c>
      <c r="M8" s="102" t="s">
        <v>122</v>
      </c>
    </row>
    <row r="9" spans="1:13" s="106" customFormat="1" x14ac:dyDescent="0.25">
      <c r="A9" s="106" t="s">
        <v>10</v>
      </c>
      <c r="B9" s="106">
        <v>462530</v>
      </c>
      <c r="C9" s="106" t="s">
        <v>123</v>
      </c>
      <c r="D9" s="106" t="s">
        <v>198</v>
      </c>
      <c r="E9" s="106" t="s">
        <v>19</v>
      </c>
      <c r="F9" s="106" t="s">
        <v>206</v>
      </c>
      <c r="G9" s="107">
        <v>697</v>
      </c>
      <c r="H9" s="108">
        <v>6.8179595030812876E-2</v>
      </c>
      <c r="I9" s="109">
        <v>17.45</v>
      </c>
      <c r="J9" s="110">
        <v>1.1897339332876846</v>
      </c>
      <c r="K9" s="106" t="s">
        <v>201</v>
      </c>
      <c r="L9" s="106" t="s">
        <v>121</v>
      </c>
      <c r="M9" s="102" t="s">
        <v>122</v>
      </c>
    </row>
    <row r="10" spans="1:13" s="106" customFormat="1" x14ac:dyDescent="0.25">
      <c r="A10" s="106" t="s">
        <v>10</v>
      </c>
      <c r="B10" s="106">
        <v>462530</v>
      </c>
      <c r="C10" s="106" t="s">
        <v>123</v>
      </c>
      <c r="D10" s="106" t="s">
        <v>198</v>
      </c>
      <c r="E10" s="106" t="s">
        <v>19</v>
      </c>
      <c r="F10" s="106" t="s">
        <v>207</v>
      </c>
      <c r="G10" s="107">
        <v>697</v>
      </c>
      <c r="H10" s="108">
        <v>6.8179595030812876E-2</v>
      </c>
      <c r="I10" s="109">
        <v>17.45</v>
      </c>
      <c r="J10" s="110">
        <v>1.1897339332876846</v>
      </c>
      <c r="K10" s="106" t="s">
        <v>201</v>
      </c>
      <c r="L10" s="106" t="s">
        <v>121</v>
      </c>
      <c r="M10" s="102" t="s">
        <v>122</v>
      </c>
    </row>
    <row r="11" spans="1:13" s="106" customFormat="1" x14ac:dyDescent="0.25">
      <c r="A11" s="106" t="s">
        <v>10</v>
      </c>
      <c r="B11" s="106">
        <v>462530</v>
      </c>
      <c r="C11" s="106" t="s">
        <v>123</v>
      </c>
      <c r="D11" s="106" t="s">
        <v>198</v>
      </c>
      <c r="E11" s="106" t="s">
        <v>19</v>
      </c>
      <c r="F11" s="106" t="s">
        <v>208</v>
      </c>
      <c r="G11" s="107">
        <v>697</v>
      </c>
      <c r="H11" s="108">
        <v>6.8179595030812876E-2</v>
      </c>
      <c r="I11" s="109">
        <v>17.45</v>
      </c>
      <c r="J11" s="110">
        <v>1.1897339332876846</v>
      </c>
      <c r="K11" s="106" t="s">
        <v>201</v>
      </c>
      <c r="L11" s="106" t="s">
        <v>121</v>
      </c>
      <c r="M11" s="102" t="s">
        <v>122</v>
      </c>
    </row>
    <row r="12" spans="1:13" s="106" customFormat="1" x14ac:dyDescent="0.25">
      <c r="A12" s="106" t="s">
        <v>10</v>
      </c>
      <c r="B12" s="106">
        <v>462530</v>
      </c>
      <c r="C12" s="106" t="s">
        <v>123</v>
      </c>
      <c r="D12" s="106" t="s">
        <v>198</v>
      </c>
      <c r="E12" s="106" t="s">
        <v>19</v>
      </c>
      <c r="F12" s="106" t="s">
        <v>209</v>
      </c>
      <c r="G12" s="107">
        <v>697</v>
      </c>
      <c r="H12" s="108">
        <v>6.8179595030812876E-2</v>
      </c>
      <c r="I12" s="109">
        <v>17.45</v>
      </c>
      <c r="J12" s="110">
        <v>1.1897339332876846</v>
      </c>
      <c r="K12" s="106" t="s">
        <v>201</v>
      </c>
      <c r="L12" s="106" t="s">
        <v>121</v>
      </c>
      <c r="M12" s="102" t="s">
        <v>122</v>
      </c>
    </row>
    <row r="13" spans="1:13" s="106" customFormat="1" x14ac:dyDescent="0.25">
      <c r="A13" s="106" t="s">
        <v>10</v>
      </c>
      <c r="B13" s="106">
        <v>462530</v>
      </c>
      <c r="C13" s="106" t="s">
        <v>123</v>
      </c>
      <c r="D13" s="106" t="s">
        <v>198</v>
      </c>
      <c r="E13" s="106" t="s">
        <v>19</v>
      </c>
      <c r="F13" s="106" t="s">
        <v>210</v>
      </c>
      <c r="G13" s="107">
        <v>697</v>
      </c>
      <c r="H13" s="108">
        <v>6.8179595030812876E-2</v>
      </c>
      <c r="I13" s="109">
        <v>17.45</v>
      </c>
      <c r="J13" s="110">
        <v>1.1897339332876846</v>
      </c>
      <c r="K13" s="106" t="s">
        <v>201</v>
      </c>
      <c r="L13" s="106" t="s">
        <v>121</v>
      </c>
      <c r="M13" s="102" t="s">
        <v>122</v>
      </c>
    </row>
    <row r="14" spans="1:13" s="106" customFormat="1" x14ac:dyDescent="0.25">
      <c r="A14" s="106" t="s">
        <v>10</v>
      </c>
      <c r="B14" s="106">
        <v>462530</v>
      </c>
      <c r="C14" s="106" t="s">
        <v>123</v>
      </c>
      <c r="D14" s="106" t="s">
        <v>198</v>
      </c>
      <c r="E14" s="106" t="s">
        <v>19</v>
      </c>
      <c r="F14" s="106" t="s">
        <v>211</v>
      </c>
      <c r="G14" s="107">
        <v>697</v>
      </c>
      <c r="H14" s="108">
        <v>6.8179595030812876E-2</v>
      </c>
      <c r="I14" s="109">
        <v>17.45</v>
      </c>
      <c r="J14" s="110">
        <v>1.1897339332876846</v>
      </c>
      <c r="K14" s="106" t="s">
        <v>201</v>
      </c>
      <c r="L14" s="106" t="s">
        <v>121</v>
      </c>
      <c r="M14" s="102" t="s">
        <v>122</v>
      </c>
    </row>
    <row r="15" spans="1:13" s="106" customFormat="1" x14ac:dyDescent="0.25">
      <c r="A15" s="106" t="s">
        <v>10</v>
      </c>
      <c r="B15" s="106">
        <v>462530</v>
      </c>
      <c r="C15" s="106" t="s">
        <v>123</v>
      </c>
      <c r="D15" s="106" t="s">
        <v>198</v>
      </c>
      <c r="E15" s="106" t="s">
        <v>19</v>
      </c>
      <c r="F15" s="106" t="s">
        <v>212</v>
      </c>
      <c r="G15" s="107">
        <v>697</v>
      </c>
      <c r="H15" s="108">
        <v>6.8179595030812876E-2</v>
      </c>
      <c r="I15" s="109">
        <v>17.45</v>
      </c>
      <c r="J15" s="110">
        <v>1.1897339332876846</v>
      </c>
      <c r="K15" s="106" t="s">
        <v>201</v>
      </c>
      <c r="L15" s="106" t="s">
        <v>121</v>
      </c>
      <c r="M15" s="102" t="s">
        <v>122</v>
      </c>
    </row>
    <row r="16" spans="1:13" s="106" customFormat="1" x14ac:dyDescent="0.25">
      <c r="A16" s="106" t="s">
        <v>43</v>
      </c>
      <c r="B16" s="106">
        <v>462530</v>
      </c>
      <c r="C16" s="106" t="s">
        <v>213</v>
      </c>
      <c r="D16" s="106" t="s">
        <v>198</v>
      </c>
      <c r="E16" s="106" t="s">
        <v>51</v>
      </c>
      <c r="F16" s="106" t="s">
        <v>214</v>
      </c>
      <c r="G16" s="107">
        <v>400</v>
      </c>
      <c r="H16" s="108">
        <v>3.9127457693436368E-2</v>
      </c>
      <c r="I16" s="109">
        <v>21</v>
      </c>
      <c r="J16" s="110">
        <v>0.82167661156216376</v>
      </c>
      <c r="K16" s="106" t="s">
        <v>201</v>
      </c>
      <c r="L16" s="106" t="s">
        <v>121</v>
      </c>
      <c r="M16" s="102" t="s">
        <v>122</v>
      </c>
    </row>
    <row r="17" spans="1:13" s="106" customFormat="1" x14ac:dyDescent="0.25">
      <c r="A17" s="106" t="s">
        <v>43</v>
      </c>
      <c r="B17" s="106">
        <v>462530</v>
      </c>
      <c r="C17" s="106" t="s">
        <v>213</v>
      </c>
      <c r="D17" s="106" t="s">
        <v>198</v>
      </c>
      <c r="E17" s="106" t="s">
        <v>51</v>
      </c>
      <c r="F17" s="106" t="s">
        <v>215</v>
      </c>
      <c r="G17" s="107">
        <v>400</v>
      </c>
      <c r="H17" s="108">
        <v>3.9127457693436368E-2</v>
      </c>
      <c r="I17" s="109">
        <v>21</v>
      </c>
      <c r="J17" s="110">
        <v>0.82167661156216376</v>
      </c>
      <c r="K17" s="106" t="s">
        <v>201</v>
      </c>
      <c r="L17" s="106" t="s">
        <v>121</v>
      </c>
      <c r="M17" s="102" t="s">
        <v>122</v>
      </c>
    </row>
    <row r="18" spans="1:13" s="106" customFormat="1" x14ac:dyDescent="0.25">
      <c r="A18" s="106" t="s">
        <v>43</v>
      </c>
      <c r="B18" s="106">
        <v>462530</v>
      </c>
      <c r="C18" s="106" t="s">
        <v>213</v>
      </c>
      <c r="D18" s="106" t="s">
        <v>198</v>
      </c>
      <c r="E18" s="106" t="s">
        <v>51</v>
      </c>
      <c r="F18" s="106" t="s">
        <v>216</v>
      </c>
      <c r="G18" s="107">
        <v>400</v>
      </c>
      <c r="H18" s="108">
        <v>3.9127457693436368E-2</v>
      </c>
      <c r="I18" s="109">
        <v>21</v>
      </c>
      <c r="J18" s="110">
        <v>0.82167661156216376</v>
      </c>
      <c r="K18" s="106" t="s">
        <v>201</v>
      </c>
      <c r="L18" s="106" t="s">
        <v>121</v>
      </c>
      <c r="M18" s="102" t="s">
        <v>122</v>
      </c>
    </row>
    <row r="19" spans="1:13" s="106" customFormat="1" x14ac:dyDescent="0.25">
      <c r="A19" s="106" t="s">
        <v>43</v>
      </c>
      <c r="B19" s="106">
        <v>462530</v>
      </c>
      <c r="C19" s="106" t="s">
        <v>213</v>
      </c>
      <c r="D19" s="106" t="s">
        <v>198</v>
      </c>
      <c r="E19" s="106" t="s">
        <v>51</v>
      </c>
      <c r="F19" s="106" t="s">
        <v>217</v>
      </c>
      <c r="G19" s="107">
        <v>400</v>
      </c>
      <c r="H19" s="108">
        <v>3.9127457693436368E-2</v>
      </c>
      <c r="I19" s="109">
        <v>21</v>
      </c>
      <c r="J19" s="110">
        <v>0.82167661156216376</v>
      </c>
      <c r="K19" s="106" t="s">
        <v>201</v>
      </c>
      <c r="L19" s="106" t="s">
        <v>121</v>
      </c>
      <c r="M19" s="102" t="s">
        <v>122</v>
      </c>
    </row>
    <row r="20" spans="1:13" s="106" customFormat="1" x14ac:dyDescent="0.25">
      <c r="A20" s="106" t="s">
        <v>43</v>
      </c>
      <c r="B20" s="106">
        <v>462530</v>
      </c>
      <c r="C20" s="106" t="s">
        <v>218</v>
      </c>
      <c r="D20" s="106" t="s">
        <v>198</v>
      </c>
      <c r="E20" s="106" t="s">
        <v>51</v>
      </c>
      <c r="F20" s="106" t="s">
        <v>219</v>
      </c>
      <c r="G20" s="107">
        <v>400</v>
      </c>
      <c r="H20" s="108">
        <v>3.9127457693436368E-2</v>
      </c>
      <c r="I20" s="109">
        <v>21</v>
      </c>
      <c r="J20" s="110">
        <v>0.82167661156216376</v>
      </c>
      <c r="K20" s="106" t="s">
        <v>201</v>
      </c>
      <c r="L20" s="106" t="s">
        <v>121</v>
      </c>
      <c r="M20" s="102" t="s">
        <v>122</v>
      </c>
    </row>
    <row r="21" spans="1:13" s="80" customFormat="1" x14ac:dyDescent="0.25">
      <c r="A21" s="80" t="s">
        <v>346</v>
      </c>
      <c r="G21" s="111">
        <v>10223</v>
      </c>
      <c r="I21" s="112"/>
      <c r="J21" s="84">
        <v>17.036276044214027</v>
      </c>
      <c r="L21" s="106" t="s">
        <v>121</v>
      </c>
    </row>
    <row r="23" spans="1:13" s="106" customFormat="1" x14ac:dyDescent="0.25">
      <c r="A23" s="106" t="s">
        <v>26</v>
      </c>
      <c r="B23" s="106">
        <v>462550</v>
      </c>
      <c r="C23" s="106" t="s">
        <v>131</v>
      </c>
      <c r="D23" s="106" t="s">
        <v>220</v>
      </c>
      <c r="E23" s="106" t="s">
        <v>221</v>
      </c>
      <c r="F23" s="106" t="s">
        <v>222</v>
      </c>
      <c r="G23" s="107">
        <v>390</v>
      </c>
      <c r="H23" s="108">
        <v>2.2543352601156069E-2</v>
      </c>
      <c r="I23" s="109">
        <v>22</v>
      </c>
      <c r="J23" s="110">
        <v>0.4959537572254335</v>
      </c>
      <c r="K23" s="106" t="s">
        <v>223</v>
      </c>
      <c r="L23" s="106" t="s">
        <v>224</v>
      </c>
      <c r="M23" s="106" t="s">
        <v>130</v>
      </c>
    </row>
    <row r="24" spans="1:13" s="106" customFormat="1" x14ac:dyDescent="0.25">
      <c r="A24" s="106" t="s">
        <v>26</v>
      </c>
      <c r="B24" s="106">
        <v>462550</v>
      </c>
      <c r="C24" s="106" t="s">
        <v>131</v>
      </c>
      <c r="D24" s="106" t="s">
        <v>220</v>
      </c>
      <c r="E24" s="106" t="s">
        <v>221</v>
      </c>
      <c r="F24" s="106" t="s">
        <v>225</v>
      </c>
      <c r="G24" s="107">
        <v>390</v>
      </c>
      <c r="H24" s="108">
        <v>2.2543352601156069E-2</v>
      </c>
      <c r="I24" s="109">
        <v>22</v>
      </c>
      <c r="J24" s="110">
        <v>0.4959537572254335</v>
      </c>
      <c r="K24" s="106" t="s">
        <v>223</v>
      </c>
      <c r="L24" s="106" t="s">
        <v>224</v>
      </c>
      <c r="M24" s="106" t="s">
        <v>130</v>
      </c>
    </row>
    <row r="25" spans="1:13" s="106" customFormat="1" x14ac:dyDescent="0.25">
      <c r="A25" s="106" t="s">
        <v>26</v>
      </c>
      <c r="B25" s="106">
        <v>462550</v>
      </c>
      <c r="C25" s="106" t="s">
        <v>131</v>
      </c>
      <c r="D25" s="106" t="s">
        <v>220</v>
      </c>
      <c r="E25" s="106" t="s">
        <v>221</v>
      </c>
      <c r="F25" s="106" t="s">
        <v>226</v>
      </c>
      <c r="G25" s="107">
        <v>390</v>
      </c>
      <c r="H25" s="108">
        <v>2.2543352601156069E-2</v>
      </c>
      <c r="I25" s="109">
        <v>22</v>
      </c>
      <c r="J25" s="110">
        <v>0.4959537572254335</v>
      </c>
      <c r="K25" s="106" t="s">
        <v>223</v>
      </c>
      <c r="L25" s="106" t="s">
        <v>224</v>
      </c>
      <c r="M25" s="106" t="s">
        <v>130</v>
      </c>
    </row>
    <row r="26" spans="1:13" s="106" customFormat="1" x14ac:dyDescent="0.25">
      <c r="A26" s="106" t="s">
        <v>26</v>
      </c>
      <c r="B26" s="106">
        <v>462550</v>
      </c>
      <c r="C26" s="106" t="s">
        <v>131</v>
      </c>
      <c r="D26" s="106" t="s">
        <v>220</v>
      </c>
      <c r="E26" s="106" t="s">
        <v>221</v>
      </c>
      <c r="F26" s="106" t="s">
        <v>227</v>
      </c>
      <c r="G26" s="107">
        <v>390</v>
      </c>
      <c r="H26" s="108">
        <v>2.2543352601156069E-2</v>
      </c>
      <c r="I26" s="109">
        <v>22</v>
      </c>
      <c r="J26" s="110">
        <v>0.4959537572254335</v>
      </c>
      <c r="K26" s="106" t="s">
        <v>223</v>
      </c>
      <c r="L26" s="106" t="s">
        <v>224</v>
      </c>
      <c r="M26" s="106" t="s">
        <v>130</v>
      </c>
    </row>
    <row r="27" spans="1:13" s="106" customFormat="1" x14ac:dyDescent="0.25">
      <c r="A27" s="106" t="s">
        <v>26</v>
      </c>
      <c r="B27" s="106">
        <v>462550</v>
      </c>
      <c r="C27" s="106" t="s">
        <v>131</v>
      </c>
      <c r="D27" s="106" t="s">
        <v>220</v>
      </c>
      <c r="E27" s="106" t="s">
        <v>221</v>
      </c>
      <c r="F27" s="106" t="s">
        <v>228</v>
      </c>
      <c r="G27" s="107">
        <v>390</v>
      </c>
      <c r="H27" s="108">
        <v>2.2543352601156069E-2</v>
      </c>
      <c r="I27" s="109">
        <v>22</v>
      </c>
      <c r="J27" s="110">
        <v>0.4959537572254335</v>
      </c>
      <c r="K27" s="106" t="s">
        <v>223</v>
      </c>
      <c r="L27" s="106" t="s">
        <v>224</v>
      </c>
      <c r="M27" s="106" t="s">
        <v>130</v>
      </c>
    </row>
    <row r="28" spans="1:13" s="106" customFormat="1" x14ac:dyDescent="0.25">
      <c r="A28" s="106" t="s">
        <v>26</v>
      </c>
      <c r="B28" s="106">
        <v>462550</v>
      </c>
      <c r="C28" s="106" t="s">
        <v>131</v>
      </c>
      <c r="D28" s="106" t="s">
        <v>220</v>
      </c>
      <c r="E28" s="106" t="s">
        <v>221</v>
      </c>
      <c r="F28" s="106" t="s">
        <v>229</v>
      </c>
      <c r="G28" s="107">
        <v>390</v>
      </c>
      <c r="H28" s="108">
        <v>2.2543352601156069E-2</v>
      </c>
      <c r="I28" s="109">
        <v>22</v>
      </c>
      <c r="J28" s="110">
        <v>0.4959537572254335</v>
      </c>
      <c r="K28" s="106" t="s">
        <v>223</v>
      </c>
      <c r="L28" s="106" t="s">
        <v>224</v>
      </c>
      <c r="M28" s="106" t="s">
        <v>130</v>
      </c>
    </row>
    <row r="29" spans="1:13" s="106" customFormat="1" x14ac:dyDescent="0.25">
      <c r="A29" s="106" t="s">
        <v>26</v>
      </c>
      <c r="B29" s="106">
        <v>462550</v>
      </c>
      <c r="C29" s="106" t="s">
        <v>131</v>
      </c>
      <c r="D29" s="106" t="s">
        <v>220</v>
      </c>
      <c r="E29" s="106" t="s">
        <v>221</v>
      </c>
      <c r="F29" s="106" t="s">
        <v>230</v>
      </c>
      <c r="G29" s="107">
        <v>390</v>
      </c>
      <c r="H29" s="108">
        <v>2.2543352601156069E-2</v>
      </c>
      <c r="I29" s="109">
        <v>22</v>
      </c>
      <c r="J29" s="110">
        <v>0.4959537572254335</v>
      </c>
      <c r="K29" s="106" t="s">
        <v>223</v>
      </c>
      <c r="L29" s="106" t="s">
        <v>224</v>
      </c>
      <c r="M29" s="106" t="s">
        <v>130</v>
      </c>
    </row>
    <row r="30" spans="1:13" s="106" customFormat="1" x14ac:dyDescent="0.25">
      <c r="A30" s="106" t="s">
        <v>26</v>
      </c>
      <c r="B30" s="106">
        <v>462550</v>
      </c>
      <c r="C30" s="106" t="s">
        <v>131</v>
      </c>
      <c r="D30" s="106" t="s">
        <v>220</v>
      </c>
      <c r="E30" s="106" t="s">
        <v>221</v>
      </c>
      <c r="F30" s="106" t="s">
        <v>231</v>
      </c>
      <c r="G30" s="107">
        <v>390</v>
      </c>
      <c r="H30" s="108">
        <v>2.2543352601156069E-2</v>
      </c>
      <c r="I30" s="109">
        <v>22</v>
      </c>
      <c r="J30" s="110">
        <v>0.4959537572254335</v>
      </c>
      <c r="K30" s="106" t="s">
        <v>223</v>
      </c>
      <c r="L30" s="106" t="s">
        <v>224</v>
      </c>
      <c r="M30" s="106" t="s">
        <v>130</v>
      </c>
    </row>
    <row r="31" spans="1:13" s="106" customFormat="1" x14ac:dyDescent="0.25">
      <c r="A31" s="106" t="s">
        <v>26</v>
      </c>
      <c r="B31" s="106">
        <v>462550</v>
      </c>
      <c r="C31" s="106" t="s">
        <v>131</v>
      </c>
      <c r="D31" s="106" t="s">
        <v>220</v>
      </c>
      <c r="E31" s="106" t="s">
        <v>221</v>
      </c>
      <c r="F31" s="106" t="s">
        <v>232</v>
      </c>
      <c r="G31" s="107">
        <v>390</v>
      </c>
      <c r="H31" s="108">
        <v>2.2543352601156069E-2</v>
      </c>
      <c r="I31" s="109">
        <v>22</v>
      </c>
      <c r="J31" s="110">
        <v>0.4959537572254335</v>
      </c>
      <c r="K31" s="106" t="s">
        <v>223</v>
      </c>
      <c r="L31" s="106" t="s">
        <v>224</v>
      </c>
      <c r="M31" s="106" t="s">
        <v>130</v>
      </c>
    </row>
    <row r="32" spans="1:13" s="106" customFormat="1" x14ac:dyDescent="0.25">
      <c r="A32" s="106" t="s">
        <v>26</v>
      </c>
      <c r="B32" s="106">
        <v>462550</v>
      </c>
      <c r="C32" s="106" t="s">
        <v>131</v>
      </c>
      <c r="D32" s="106" t="s">
        <v>220</v>
      </c>
      <c r="E32" s="106" t="s">
        <v>221</v>
      </c>
      <c r="F32" s="106" t="s">
        <v>233</v>
      </c>
      <c r="G32" s="107">
        <v>390</v>
      </c>
      <c r="H32" s="108">
        <v>2.2543352601156069E-2</v>
      </c>
      <c r="I32" s="109">
        <v>22</v>
      </c>
      <c r="J32" s="110">
        <v>0.4959537572254335</v>
      </c>
      <c r="K32" s="106" t="s">
        <v>223</v>
      </c>
      <c r="L32" s="106" t="s">
        <v>224</v>
      </c>
      <c r="M32" s="106" t="s">
        <v>130</v>
      </c>
    </row>
    <row r="33" spans="1:13" s="106" customFormat="1" x14ac:dyDescent="0.25">
      <c r="A33" s="106" t="s">
        <v>26</v>
      </c>
      <c r="B33" s="106">
        <v>462550</v>
      </c>
      <c r="C33" s="106" t="s">
        <v>131</v>
      </c>
      <c r="D33" s="106" t="s">
        <v>220</v>
      </c>
      <c r="E33" s="106" t="s">
        <v>221</v>
      </c>
      <c r="F33" s="106" t="s">
        <v>234</v>
      </c>
      <c r="G33" s="107">
        <v>390</v>
      </c>
      <c r="H33" s="108">
        <v>2.2543352601156069E-2</v>
      </c>
      <c r="I33" s="109">
        <v>22</v>
      </c>
      <c r="J33" s="110">
        <v>0.4959537572254335</v>
      </c>
      <c r="K33" s="106" t="s">
        <v>223</v>
      </c>
      <c r="L33" s="106" t="s">
        <v>224</v>
      </c>
      <c r="M33" s="106" t="s">
        <v>130</v>
      </c>
    </row>
    <row r="34" spans="1:13" s="106" customFormat="1" x14ac:dyDescent="0.25">
      <c r="A34" s="106" t="s">
        <v>26</v>
      </c>
      <c r="B34" s="106">
        <v>462550</v>
      </c>
      <c r="C34" s="106" t="s">
        <v>131</v>
      </c>
      <c r="D34" s="106" t="s">
        <v>220</v>
      </c>
      <c r="E34" s="106" t="s">
        <v>221</v>
      </c>
      <c r="F34" s="106" t="s">
        <v>235</v>
      </c>
      <c r="G34" s="107">
        <v>390</v>
      </c>
      <c r="H34" s="108">
        <v>2.2543352601156069E-2</v>
      </c>
      <c r="I34" s="109">
        <v>22</v>
      </c>
      <c r="J34" s="110">
        <v>0.4959537572254335</v>
      </c>
      <c r="K34" s="106" t="s">
        <v>223</v>
      </c>
      <c r="L34" s="106" t="s">
        <v>224</v>
      </c>
      <c r="M34" s="106" t="s">
        <v>130</v>
      </c>
    </row>
    <row r="35" spans="1:13" s="106" customFormat="1" x14ac:dyDescent="0.25">
      <c r="A35" s="106" t="s">
        <v>26</v>
      </c>
      <c r="B35" s="106">
        <v>462550</v>
      </c>
      <c r="C35" s="106" t="s">
        <v>131</v>
      </c>
      <c r="D35" s="106" t="s">
        <v>220</v>
      </c>
      <c r="E35" s="106" t="s">
        <v>221</v>
      </c>
      <c r="F35" s="106" t="s">
        <v>236</v>
      </c>
      <c r="G35" s="107">
        <v>390</v>
      </c>
      <c r="H35" s="108">
        <v>2.2543352601156069E-2</v>
      </c>
      <c r="I35" s="109">
        <v>22</v>
      </c>
      <c r="J35" s="110">
        <v>0.4959537572254335</v>
      </c>
      <c r="K35" s="106" t="s">
        <v>223</v>
      </c>
      <c r="L35" s="106" t="s">
        <v>224</v>
      </c>
      <c r="M35" s="106" t="s">
        <v>130</v>
      </c>
    </row>
    <row r="36" spans="1:13" s="106" customFormat="1" x14ac:dyDescent="0.25">
      <c r="A36" s="106" t="s">
        <v>26</v>
      </c>
      <c r="B36" s="106">
        <v>462550</v>
      </c>
      <c r="C36" s="106" t="s">
        <v>131</v>
      </c>
      <c r="D36" s="106" t="s">
        <v>220</v>
      </c>
      <c r="E36" s="106" t="s">
        <v>221</v>
      </c>
      <c r="F36" s="106" t="s">
        <v>237</v>
      </c>
      <c r="G36" s="107">
        <v>390</v>
      </c>
      <c r="H36" s="108">
        <v>2.2543352601156069E-2</v>
      </c>
      <c r="I36" s="109">
        <v>22</v>
      </c>
      <c r="J36" s="110">
        <v>0.4959537572254335</v>
      </c>
      <c r="K36" s="106" t="s">
        <v>223</v>
      </c>
      <c r="L36" s="106" t="s">
        <v>224</v>
      </c>
      <c r="M36" s="106" t="s">
        <v>130</v>
      </c>
    </row>
    <row r="37" spans="1:13" s="106" customFormat="1" x14ac:dyDescent="0.25">
      <c r="A37" s="106" t="s">
        <v>26</v>
      </c>
      <c r="B37" s="106">
        <v>462550</v>
      </c>
      <c r="C37" s="106" t="s">
        <v>131</v>
      </c>
      <c r="D37" s="106" t="s">
        <v>220</v>
      </c>
      <c r="E37" s="106" t="s">
        <v>221</v>
      </c>
      <c r="F37" s="106" t="s">
        <v>238</v>
      </c>
      <c r="G37" s="107">
        <v>390</v>
      </c>
      <c r="H37" s="108">
        <v>2.2543352601156069E-2</v>
      </c>
      <c r="I37" s="109">
        <v>22</v>
      </c>
      <c r="J37" s="110">
        <v>0.4959537572254335</v>
      </c>
      <c r="K37" s="106" t="s">
        <v>223</v>
      </c>
      <c r="L37" s="106" t="s">
        <v>224</v>
      </c>
      <c r="M37" s="106" t="s">
        <v>130</v>
      </c>
    </row>
    <row r="38" spans="1:13" s="106" customFormat="1" x14ac:dyDescent="0.25">
      <c r="A38" s="106" t="s">
        <v>26</v>
      </c>
      <c r="B38" s="106">
        <v>462550</v>
      </c>
      <c r="C38" s="106" t="s">
        <v>131</v>
      </c>
      <c r="D38" s="106" t="s">
        <v>220</v>
      </c>
      <c r="E38" s="106" t="s">
        <v>221</v>
      </c>
      <c r="F38" s="106" t="s">
        <v>239</v>
      </c>
      <c r="G38" s="107">
        <v>390</v>
      </c>
      <c r="H38" s="108">
        <v>2.2543352601156069E-2</v>
      </c>
      <c r="I38" s="109">
        <v>22</v>
      </c>
      <c r="J38" s="110">
        <v>0.4959537572254335</v>
      </c>
      <c r="K38" s="106" t="s">
        <v>223</v>
      </c>
      <c r="L38" s="106" t="s">
        <v>224</v>
      </c>
      <c r="M38" s="106" t="s">
        <v>130</v>
      </c>
    </row>
    <row r="39" spans="1:13" s="106" customFormat="1" x14ac:dyDescent="0.25">
      <c r="A39" s="106" t="s">
        <v>26</v>
      </c>
      <c r="B39" s="106">
        <v>462550</v>
      </c>
      <c r="C39" s="106" t="s">
        <v>131</v>
      </c>
      <c r="D39" s="106" t="s">
        <v>220</v>
      </c>
      <c r="E39" s="106" t="s">
        <v>221</v>
      </c>
      <c r="F39" s="106" t="s">
        <v>240</v>
      </c>
      <c r="G39" s="107">
        <v>390</v>
      </c>
      <c r="H39" s="108">
        <v>2.2543352601156069E-2</v>
      </c>
      <c r="I39" s="109">
        <v>22</v>
      </c>
      <c r="J39" s="110">
        <v>0.4959537572254335</v>
      </c>
      <c r="K39" s="106" t="s">
        <v>223</v>
      </c>
      <c r="L39" s="106" t="s">
        <v>224</v>
      </c>
      <c r="M39" s="106" t="s">
        <v>130</v>
      </c>
    </row>
    <row r="40" spans="1:13" s="106" customFormat="1" x14ac:dyDescent="0.25">
      <c r="A40" s="106" t="s">
        <v>26</v>
      </c>
      <c r="B40" s="106">
        <v>462550</v>
      </c>
      <c r="C40" s="106" t="s">
        <v>131</v>
      </c>
      <c r="D40" s="106" t="s">
        <v>220</v>
      </c>
      <c r="E40" s="106" t="s">
        <v>221</v>
      </c>
      <c r="F40" s="106" t="s">
        <v>241</v>
      </c>
      <c r="G40" s="107">
        <v>390</v>
      </c>
      <c r="H40" s="108">
        <v>2.2543352601156069E-2</v>
      </c>
      <c r="I40" s="109">
        <v>22</v>
      </c>
      <c r="J40" s="110">
        <v>0.4959537572254335</v>
      </c>
      <c r="K40" s="106" t="s">
        <v>223</v>
      </c>
      <c r="L40" s="106" t="s">
        <v>224</v>
      </c>
      <c r="M40" s="106" t="s">
        <v>130</v>
      </c>
    </row>
    <row r="41" spans="1:13" s="106" customFormat="1" x14ac:dyDescent="0.25">
      <c r="A41" s="106" t="s">
        <v>26</v>
      </c>
      <c r="B41" s="106">
        <v>462550</v>
      </c>
      <c r="C41" s="106" t="s">
        <v>131</v>
      </c>
      <c r="D41" s="106" t="s">
        <v>220</v>
      </c>
      <c r="E41" s="106" t="s">
        <v>221</v>
      </c>
      <c r="F41" s="106" t="s">
        <v>242</v>
      </c>
      <c r="G41" s="107">
        <v>390</v>
      </c>
      <c r="H41" s="108">
        <v>2.2543352601156069E-2</v>
      </c>
      <c r="I41" s="109">
        <v>22</v>
      </c>
      <c r="J41" s="110">
        <v>0.4959537572254335</v>
      </c>
      <c r="K41" s="106" t="s">
        <v>223</v>
      </c>
      <c r="L41" s="106" t="s">
        <v>224</v>
      </c>
      <c r="M41" s="106" t="s">
        <v>130</v>
      </c>
    </row>
    <row r="42" spans="1:13" s="106" customFormat="1" x14ac:dyDescent="0.25">
      <c r="A42" s="106" t="s">
        <v>26</v>
      </c>
      <c r="B42" s="106">
        <v>462550</v>
      </c>
      <c r="C42" s="106" t="s">
        <v>131</v>
      </c>
      <c r="D42" s="106" t="s">
        <v>220</v>
      </c>
      <c r="E42" s="106" t="s">
        <v>221</v>
      </c>
      <c r="F42" s="106" t="s">
        <v>243</v>
      </c>
      <c r="G42" s="107">
        <v>390</v>
      </c>
      <c r="H42" s="108">
        <v>2.2543352601156069E-2</v>
      </c>
      <c r="I42" s="109">
        <v>22</v>
      </c>
      <c r="J42" s="110">
        <v>0.4959537572254335</v>
      </c>
      <c r="K42" s="106" t="s">
        <v>223</v>
      </c>
      <c r="L42" s="106" t="s">
        <v>224</v>
      </c>
      <c r="M42" s="106" t="s">
        <v>130</v>
      </c>
    </row>
    <row r="43" spans="1:13" s="106" customFormat="1" x14ac:dyDescent="0.25">
      <c r="A43" s="106" t="s">
        <v>26</v>
      </c>
      <c r="B43" s="106">
        <v>462550</v>
      </c>
      <c r="C43" s="106" t="s">
        <v>131</v>
      </c>
      <c r="D43" s="106" t="s">
        <v>220</v>
      </c>
      <c r="E43" s="106" t="s">
        <v>221</v>
      </c>
      <c r="F43" s="106" t="s">
        <v>244</v>
      </c>
      <c r="G43" s="107">
        <v>390</v>
      </c>
      <c r="H43" s="108">
        <v>2.2543352601156069E-2</v>
      </c>
      <c r="I43" s="109">
        <v>22</v>
      </c>
      <c r="J43" s="110">
        <v>0.4959537572254335</v>
      </c>
      <c r="K43" s="106" t="s">
        <v>223</v>
      </c>
      <c r="L43" s="106" t="s">
        <v>224</v>
      </c>
      <c r="M43" s="106" t="s">
        <v>130</v>
      </c>
    </row>
    <row r="44" spans="1:13" s="106" customFormat="1" x14ac:dyDescent="0.25">
      <c r="A44" s="106" t="s">
        <v>26</v>
      </c>
      <c r="B44" s="106">
        <v>462550</v>
      </c>
      <c r="C44" s="106" t="s">
        <v>131</v>
      </c>
      <c r="D44" s="106" t="s">
        <v>220</v>
      </c>
      <c r="E44" s="106" t="s">
        <v>221</v>
      </c>
      <c r="F44" s="106" t="s">
        <v>245</v>
      </c>
      <c r="G44" s="107">
        <v>390</v>
      </c>
      <c r="H44" s="108">
        <v>2.2543352601156069E-2</v>
      </c>
      <c r="I44" s="109">
        <v>22</v>
      </c>
      <c r="J44" s="110">
        <v>0.4959537572254335</v>
      </c>
      <c r="K44" s="106" t="s">
        <v>223</v>
      </c>
      <c r="L44" s="106" t="s">
        <v>224</v>
      </c>
      <c r="M44" s="106" t="s">
        <v>130</v>
      </c>
    </row>
    <row r="45" spans="1:13" s="106" customFormat="1" x14ac:dyDescent="0.25">
      <c r="A45" s="106" t="s">
        <v>26</v>
      </c>
      <c r="B45" s="106">
        <v>462550</v>
      </c>
      <c r="C45" s="106" t="s">
        <v>131</v>
      </c>
      <c r="D45" s="106" t="s">
        <v>220</v>
      </c>
      <c r="E45" s="106" t="s">
        <v>221</v>
      </c>
      <c r="F45" s="106" t="s">
        <v>246</v>
      </c>
      <c r="G45" s="107">
        <v>390</v>
      </c>
      <c r="H45" s="108">
        <v>2.2543352601156069E-2</v>
      </c>
      <c r="I45" s="109">
        <v>22</v>
      </c>
      <c r="J45" s="110">
        <v>0.4959537572254335</v>
      </c>
      <c r="K45" s="106" t="s">
        <v>223</v>
      </c>
      <c r="L45" s="106" t="s">
        <v>224</v>
      </c>
      <c r="M45" s="106" t="s">
        <v>130</v>
      </c>
    </row>
    <row r="46" spans="1:13" s="106" customFormat="1" x14ac:dyDescent="0.25">
      <c r="A46" s="106" t="s">
        <v>26</v>
      </c>
      <c r="B46" s="106">
        <v>462550</v>
      </c>
      <c r="C46" s="106" t="s">
        <v>131</v>
      </c>
      <c r="D46" s="106" t="s">
        <v>220</v>
      </c>
      <c r="E46" s="106" t="s">
        <v>221</v>
      </c>
      <c r="F46" s="106" t="s">
        <v>247</v>
      </c>
      <c r="G46" s="107">
        <v>390</v>
      </c>
      <c r="H46" s="108">
        <v>2.2543352601156069E-2</v>
      </c>
      <c r="I46" s="109">
        <v>22</v>
      </c>
      <c r="J46" s="110">
        <v>0.4959537572254335</v>
      </c>
      <c r="K46" s="106" t="s">
        <v>223</v>
      </c>
      <c r="L46" s="106" t="s">
        <v>224</v>
      </c>
      <c r="M46" s="106" t="s">
        <v>130</v>
      </c>
    </row>
    <row r="47" spans="1:13" s="106" customFormat="1" x14ac:dyDescent="0.25">
      <c r="A47" s="106" t="s">
        <v>26</v>
      </c>
      <c r="B47" s="106">
        <v>462550</v>
      </c>
      <c r="C47" s="106" t="s">
        <v>131</v>
      </c>
      <c r="D47" s="106" t="s">
        <v>220</v>
      </c>
      <c r="E47" s="106" t="s">
        <v>221</v>
      </c>
      <c r="F47" s="106" t="s">
        <v>248</v>
      </c>
      <c r="G47" s="107">
        <v>390</v>
      </c>
      <c r="H47" s="108">
        <v>2.2543352601156069E-2</v>
      </c>
      <c r="I47" s="109">
        <v>22</v>
      </c>
      <c r="J47" s="110">
        <v>0.4959537572254335</v>
      </c>
      <c r="K47" s="106" t="s">
        <v>223</v>
      </c>
      <c r="L47" s="106" t="s">
        <v>224</v>
      </c>
      <c r="M47" s="106" t="s">
        <v>130</v>
      </c>
    </row>
    <row r="48" spans="1:13" s="106" customFormat="1" x14ac:dyDescent="0.25">
      <c r="A48" s="106" t="s">
        <v>26</v>
      </c>
      <c r="B48" s="106">
        <v>462550</v>
      </c>
      <c r="C48" s="106" t="s">
        <v>131</v>
      </c>
      <c r="D48" s="106" t="s">
        <v>220</v>
      </c>
      <c r="E48" s="106" t="s">
        <v>221</v>
      </c>
      <c r="F48" s="106" t="s">
        <v>249</v>
      </c>
      <c r="G48" s="107">
        <v>390</v>
      </c>
      <c r="H48" s="108">
        <v>2.2543352601156069E-2</v>
      </c>
      <c r="I48" s="109">
        <v>22</v>
      </c>
      <c r="J48" s="110">
        <v>0.4959537572254335</v>
      </c>
      <c r="K48" s="106" t="s">
        <v>223</v>
      </c>
      <c r="L48" s="106" t="s">
        <v>224</v>
      </c>
      <c r="M48" s="106" t="s">
        <v>130</v>
      </c>
    </row>
    <row r="49" spans="1:13" s="106" customFormat="1" x14ac:dyDescent="0.25">
      <c r="A49" s="106" t="s">
        <v>26</v>
      </c>
      <c r="B49" s="106">
        <v>462550</v>
      </c>
      <c r="C49" s="106" t="s">
        <v>131</v>
      </c>
      <c r="D49" s="106" t="s">
        <v>220</v>
      </c>
      <c r="E49" s="106" t="s">
        <v>221</v>
      </c>
      <c r="F49" s="106" t="s">
        <v>250</v>
      </c>
      <c r="G49" s="107">
        <v>390</v>
      </c>
      <c r="H49" s="108">
        <v>2.2543352601156069E-2</v>
      </c>
      <c r="I49" s="109">
        <v>22</v>
      </c>
      <c r="J49" s="110">
        <v>0.4959537572254335</v>
      </c>
      <c r="K49" s="106" t="s">
        <v>223</v>
      </c>
      <c r="L49" s="106" t="s">
        <v>224</v>
      </c>
      <c r="M49" s="106" t="s">
        <v>130</v>
      </c>
    </row>
    <row r="50" spans="1:13" s="106" customFormat="1" x14ac:dyDescent="0.25">
      <c r="A50" s="106" t="s">
        <v>26</v>
      </c>
      <c r="B50" s="106">
        <v>462550</v>
      </c>
      <c r="C50" s="106" t="s">
        <v>131</v>
      </c>
      <c r="D50" s="106" t="s">
        <v>220</v>
      </c>
      <c r="E50" s="106" t="s">
        <v>221</v>
      </c>
      <c r="F50" s="106" t="s">
        <v>251</v>
      </c>
      <c r="G50" s="107">
        <v>390</v>
      </c>
      <c r="H50" s="108">
        <v>2.2543352601156069E-2</v>
      </c>
      <c r="I50" s="109">
        <v>22</v>
      </c>
      <c r="J50" s="110">
        <v>0.4959537572254335</v>
      </c>
      <c r="K50" s="106" t="s">
        <v>223</v>
      </c>
      <c r="L50" s="106" t="s">
        <v>224</v>
      </c>
      <c r="M50" s="106" t="s">
        <v>130</v>
      </c>
    </row>
    <row r="51" spans="1:13" s="106" customFormat="1" x14ac:dyDescent="0.25">
      <c r="A51" s="106" t="s">
        <v>26</v>
      </c>
      <c r="B51" s="106">
        <v>462550</v>
      </c>
      <c r="C51" s="106" t="s">
        <v>131</v>
      </c>
      <c r="D51" s="106" t="s">
        <v>220</v>
      </c>
      <c r="E51" s="106" t="s">
        <v>221</v>
      </c>
      <c r="F51" s="106" t="s">
        <v>252</v>
      </c>
      <c r="G51" s="107">
        <v>390</v>
      </c>
      <c r="H51" s="108">
        <v>2.2543352601156069E-2</v>
      </c>
      <c r="I51" s="109">
        <v>22</v>
      </c>
      <c r="J51" s="110">
        <v>0.4959537572254335</v>
      </c>
      <c r="K51" s="106" t="s">
        <v>223</v>
      </c>
      <c r="L51" s="106" t="s">
        <v>224</v>
      </c>
      <c r="M51" s="106" t="s">
        <v>130</v>
      </c>
    </row>
    <row r="52" spans="1:13" s="106" customFormat="1" x14ac:dyDescent="0.25">
      <c r="A52" s="106" t="s">
        <v>26</v>
      </c>
      <c r="B52" s="106">
        <v>462550</v>
      </c>
      <c r="C52" s="106" t="s">
        <v>131</v>
      </c>
      <c r="D52" s="106" t="s">
        <v>220</v>
      </c>
      <c r="E52" s="106" t="s">
        <v>221</v>
      </c>
      <c r="F52" s="106" t="s">
        <v>253</v>
      </c>
      <c r="G52" s="107">
        <v>390</v>
      </c>
      <c r="H52" s="108">
        <v>2.2543352601156069E-2</v>
      </c>
      <c r="I52" s="109">
        <v>22</v>
      </c>
      <c r="J52" s="110">
        <v>0.4959537572254335</v>
      </c>
      <c r="K52" s="106" t="s">
        <v>223</v>
      </c>
      <c r="L52" s="106" t="s">
        <v>224</v>
      </c>
      <c r="M52" s="106" t="s">
        <v>130</v>
      </c>
    </row>
    <row r="53" spans="1:13" s="106" customFormat="1" x14ac:dyDescent="0.25">
      <c r="A53" s="106" t="s">
        <v>43</v>
      </c>
      <c r="B53" s="106">
        <v>462550</v>
      </c>
      <c r="C53" s="106" t="s">
        <v>254</v>
      </c>
      <c r="D53" s="106" t="s">
        <v>220</v>
      </c>
      <c r="E53" s="106" t="s">
        <v>45</v>
      </c>
      <c r="F53" s="106">
        <v>78229</v>
      </c>
      <c r="G53" s="107">
        <v>400</v>
      </c>
      <c r="H53" s="108">
        <v>2.3121387283236993E-2</v>
      </c>
      <c r="I53" s="109">
        <v>21</v>
      </c>
      <c r="J53" s="110">
        <v>0.48554913294797686</v>
      </c>
      <c r="K53" s="106" t="s">
        <v>223</v>
      </c>
      <c r="L53" s="106" t="s">
        <v>224</v>
      </c>
      <c r="M53" s="106" t="s">
        <v>130</v>
      </c>
    </row>
    <row r="54" spans="1:13" s="106" customFormat="1" x14ac:dyDescent="0.25">
      <c r="A54" s="106" t="s">
        <v>43</v>
      </c>
      <c r="B54" s="106">
        <v>462550</v>
      </c>
      <c r="C54" s="106" t="s">
        <v>255</v>
      </c>
      <c r="D54" s="106" t="s">
        <v>220</v>
      </c>
      <c r="E54" s="106" t="s">
        <v>45</v>
      </c>
      <c r="F54" s="106">
        <v>78230</v>
      </c>
      <c r="G54" s="107">
        <v>400</v>
      </c>
      <c r="H54" s="108">
        <v>2.3121387283236993E-2</v>
      </c>
      <c r="I54" s="109">
        <v>21</v>
      </c>
      <c r="J54" s="110">
        <v>0.48554913294797686</v>
      </c>
      <c r="K54" s="106" t="s">
        <v>223</v>
      </c>
      <c r="L54" s="106" t="s">
        <v>224</v>
      </c>
      <c r="M54" s="106" t="s">
        <v>130</v>
      </c>
    </row>
    <row r="55" spans="1:13" s="106" customFormat="1" x14ac:dyDescent="0.25">
      <c r="A55" s="106" t="s">
        <v>43</v>
      </c>
      <c r="B55" s="106">
        <v>462550</v>
      </c>
      <c r="C55" s="106" t="s">
        <v>256</v>
      </c>
      <c r="D55" s="106" t="s">
        <v>220</v>
      </c>
      <c r="E55" s="106" t="s">
        <v>51</v>
      </c>
      <c r="F55" s="106" t="s">
        <v>257</v>
      </c>
      <c r="G55" s="107">
        <v>400</v>
      </c>
      <c r="H55" s="108">
        <v>2.3121387283236993E-2</v>
      </c>
      <c r="I55" s="109">
        <v>21</v>
      </c>
      <c r="J55" s="110">
        <v>0.48554913294797686</v>
      </c>
      <c r="K55" s="106" t="s">
        <v>223</v>
      </c>
      <c r="L55" s="106" t="s">
        <v>224</v>
      </c>
      <c r="M55" s="106" t="s">
        <v>130</v>
      </c>
    </row>
    <row r="56" spans="1:13" s="106" customFormat="1" x14ac:dyDescent="0.25">
      <c r="A56" s="106" t="s">
        <v>43</v>
      </c>
      <c r="B56" s="106">
        <v>462550</v>
      </c>
      <c r="C56" s="106" t="s">
        <v>256</v>
      </c>
      <c r="D56" s="106" t="s">
        <v>220</v>
      </c>
      <c r="E56" s="106" t="s">
        <v>51</v>
      </c>
      <c r="F56" s="106" t="s">
        <v>258</v>
      </c>
      <c r="G56" s="107">
        <v>400</v>
      </c>
      <c r="H56" s="108">
        <v>2.3121387283236993E-2</v>
      </c>
      <c r="I56" s="109">
        <v>21</v>
      </c>
      <c r="J56" s="110">
        <v>0.48554913294797686</v>
      </c>
      <c r="K56" s="106" t="s">
        <v>223</v>
      </c>
      <c r="L56" s="106" t="s">
        <v>224</v>
      </c>
      <c r="M56" s="106" t="s">
        <v>130</v>
      </c>
    </row>
    <row r="57" spans="1:13" s="106" customFormat="1" x14ac:dyDescent="0.25">
      <c r="A57" s="106" t="s">
        <v>43</v>
      </c>
      <c r="B57" s="106">
        <v>462550</v>
      </c>
      <c r="C57" s="106" t="s">
        <v>256</v>
      </c>
      <c r="D57" s="106" t="s">
        <v>220</v>
      </c>
      <c r="E57" s="106" t="s">
        <v>51</v>
      </c>
      <c r="F57" s="106" t="s">
        <v>259</v>
      </c>
      <c r="G57" s="107">
        <v>400</v>
      </c>
      <c r="H57" s="108">
        <v>2.3121387283236993E-2</v>
      </c>
      <c r="I57" s="109">
        <v>21</v>
      </c>
      <c r="J57" s="110">
        <v>0.48554913294797686</v>
      </c>
      <c r="K57" s="106" t="s">
        <v>223</v>
      </c>
      <c r="L57" s="106" t="s">
        <v>224</v>
      </c>
      <c r="M57" s="106" t="s">
        <v>130</v>
      </c>
    </row>
    <row r="58" spans="1:13" s="106" customFormat="1" x14ac:dyDescent="0.25">
      <c r="A58" s="106" t="s">
        <v>43</v>
      </c>
      <c r="B58" s="106">
        <v>462550</v>
      </c>
      <c r="C58" s="106" t="s">
        <v>256</v>
      </c>
      <c r="D58" s="106" t="s">
        <v>220</v>
      </c>
      <c r="E58" s="106" t="s">
        <v>51</v>
      </c>
      <c r="F58" s="106" t="s">
        <v>260</v>
      </c>
      <c r="G58" s="107">
        <v>400</v>
      </c>
      <c r="H58" s="108">
        <v>2.3121387283236993E-2</v>
      </c>
      <c r="I58" s="109">
        <v>21</v>
      </c>
      <c r="J58" s="110">
        <v>0.48554913294797686</v>
      </c>
      <c r="K58" s="106" t="s">
        <v>223</v>
      </c>
      <c r="L58" s="106" t="s">
        <v>224</v>
      </c>
      <c r="M58" s="106" t="s">
        <v>130</v>
      </c>
    </row>
    <row r="59" spans="1:13" s="106" customFormat="1" x14ac:dyDescent="0.25">
      <c r="A59" s="106" t="s">
        <v>43</v>
      </c>
      <c r="B59" s="106">
        <v>462550</v>
      </c>
      <c r="C59" s="106" t="s">
        <v>256</v>
      </c>
      <c r="D59" s="106" t="s">
        <v>220</v>
      </c>
      <c r="E59" s="106" t="s">
        <v>51</v>
      </c>
      <c r="F59" s="106" t="s">
        <v>261</v>
      </c>
      <c r="G59" s="107">
        <v>400</v>
      </c>
      <c r="H59" s="108">
        <v>2.3121387283236993E-2</v>
      </c>
      <c r="I59" s="109">
        <v>21</v>
      </c>
      <c r="J59" s="110">
        <v>0.48554913294797686</v>
      </c>
      <c r="K59" s="106" t="s">
        <v>223</v>
      </c>
      <c r="L59" s="106" t="s">
        <v>224</v>
      </c>
      <c r="M59" s="106" t="s">
        <v>130</v>
      </c>
    </row>
    <row r="60" spans="1:13" s="106" customFormat="1" x14ac:dyDescent="0.25">
      <c r="A60" s="106" t="s">
        <v>43</v>
      </c>
      <c r="B60" s="106">
        <v>462550</v>
      </c>
      <c r="C60" s="106" t="s">
        <v>262</v>
      </c>
      <c r="D60" s="106" t="s">
        <v>220</v>
      </c>
      <c r="E60" s="106" t="s">
        <v>51</v>
      </c>
      <c r="F60" s="106" t="s">
        <v>263</v>
      </c>
      <c r="G60" s="107">
        <v>400</v>
      </c>
      <c r="H60" s="108">
        <v>2.3121387283236993E-2</v>
      </c>
      <c r="I60" s="109">
        <v>22.64</v>
      </c>
      <c r="J60" s="110">
        <v>0.52346820809248551</v>
      </c>
      <c r="K60" s="106" t="s">
        <v>223</v>
      </c>
      <c r="L60" s="106" t="s">
        <v>224</v>
      </c>
      <c r="M60" s="106" t="s">
        <v>130</v>
      </c>
    </row>
    <row r="61" spans="1:13" s="106" customFormat="1" x14ac:dyDescent="0.25">
      <c r="A61" s="106" t="s">
        <v>43</v>
      </c>
      <c r="B61" s="106">
        <v>462550</v>
      </c>
      <c r="C61" s="106" t="s">
        <v>264</v>
      </c>
      <c r="D61" s="106" t="s">
        <v>220</v>
      </c>
      <c r="E61" s="106" t="s">
        <v>51</v>
      </c>
      <c r="F61" s="106" t="s">
        <v>265</v>
      </c>
      <c r="G61" s="107">
        <v>400</v>
      </c>
      <c r="H61" s="108">
        <v>2.3121387283236993E-2</v>
      </c>
      <c r="I61" s="109">
        <v>21</v>
      </c>
      <c r="J61" s="110">
        <v>0.48554913294797686</v>
      </c>
      <c r="K61" s="106" t="s">
        <v>223</v>
      </c>
      <c r="L61" s="106" t="s">
        <v>224</v>
      </c>
      <c r="M61" s="106" t="s">
        <v>130</v>
      </c>
    </row>
    <row r="62" spans="1:13" s="106" customFormat="1" x14ac:dyDescent="0.25">
      <c r="A62" s="106" t="s">
        <v>43</v>
      </c>
      <c r="B62" s="106">
        <v>462550</v>
      </c>
      <c r="C62" s="106" t="s">
        <v>264</v>
      </c>
      <c r="D62" s="106" t="s">
        <v>220</v>
      </c>
      <c r="E62" s="106" t="s">
        <v>51</v>
      </c>
      <c r="F62" s="106" t="s">
        <v>266</v>
      </c>
      <c r="G62" s="107">
        <v>400</v>
      </c>
      <c r="H62" s="108">
        <v>2.3121387283236993E-2</v>
      </c>
      <c r="I62" s="109">
        <v>21</v>
      </c>
      <c r="J62" s="110">
        <v>0.48554913294797686</v>
      </c>
      <c r="K62" s="106" t="s">
        <v>223</v>
      </c>
      <c r="L62" s="106" t="s">
        <v>224</v>
      </c>
      <c r="M62" s="106" t="s">
        <v>130</v>
      </c>
    </row>
    <row r="63" spans="1:13" s="106" customFormat="1" x14ac:dyDescent="0.25">
      <c r="A63" s="106" t="s">
        <v>43</v>
      </c>
      <c r="B63" s="106">
        <v>462550</v>
      </c>
      <c r="C63" s="106" t="s">
        <v>264</v>
      </c>
      <c r="D63" s="106" t="s">
        <v>220</v>
      </c>
      <c r="E63" s="106" t="s">
        <v>51</v>
      </c>
      <c r="F63" s="106" t="s">
        <v>267</v>
      </c>
      <c r="G63" s="107">
        <v>400</v>
      </c>
      <c r="H63" s="108">
        <v>2.3121387283236993E-2</v>
      </c>
      <c r="I63" s="109">
        <v>21</v>
      </c>
      <c r="J63" s="110">
        <v>0.48554913294797686</v>
      </c>
      <c r="K63" s="106" t="s">
        <v>223</v>
      </c>
      <c r="L63" s="106" t="s">
        <v>224</v>
      </c>
      <c r="M63" s="106" t="s">
        <v>130</v>
      </c>
    </row>
    <row r="64" spans="1:13" s="106" customFormat="1" x14ac:dyDescent="0.25">
      <c r="A64" s="106" t="s">
        <v>43</v>
      </c>
      <c r="B64" s="106">
        <v>462550</v>
      </c>
      <c r="C64" s="106" t="s">
        <v>264</v>
      </c>
      <c r="D64" s="106" t="s">
        <v>220</v>
      </c>
      <c r="E64" s="106" t="s">
        <v>51</v>
      </c>
      <c r="F64" s="106" t="s">
        <v>268</v>
      </c>
      <c r="G64" s="107">
        <v>400</v>
      </c>
      <c r="H64" s="108">
        <v>2.3121387283236993E-2</v>
      </c>
      <c r="I64" s="109">
        <v>21</v>
      </c>
      <c r="J64" s="110">
        <v>0.48554913294797686</v>
      </c>
      <c r="K64" s="106" t="s">
        <v>223</v>
      </c>
      <c r="L64" s="106" t="s">
        <v>224</v>
      </c>
      <c r="M64" s="106" t="s">
        <v>130</v>
      </c>
    </row>
    <row r="65" spans="1:13" s="106" customFormat="1" x14ac:dyDescent="0.25">
      <c r="A65" s="106" t="s">
        <v>43</v>
      </c>
      <c r="B65" s="106">
        <v>462550</v>
      </c>
      <c r="C65" s="106" t="s">
        <v>264</v>
      </c>
      <c r="D65" s="106" t="s">
        <v>220</v>
      </c>
      <c r="E65" s="106" t="s">
        <v>51</v>
      </c>
      <c r="F65" s="106" t="s">
        <v>269</v>
      </c>
      <c r="G65" s="107">
        <v>400</v>
      </c>
      <c r="H65" s="108">
        <v>2.3121387283236993E-2</v>
      </c>
      <c r="I65" s="109">
        <v>21</v>
      </c>
      <c r="J65" s="110">
        <v>0.48554913294797686</v>
      </c>
      <c r="K65" s="106" t="s">
        <v>223</v>
      </c>
      <c r="L65" s="106" t="s">
        <v>224</v>
      </c>
      <c r="M65" s="106" t="s">
        <v>130</v>
      </c>
    </row>
    <row r="66" spans="1:13" s="106" customFormat="1" x14ac:dyDescent="0.25">
      <c r="A66" s="106" t="s">
        <v>43</v>
      </c>
      <c r="B66" s="106">
        <v>462550</v>
      </c>
      <c r="C66" s="106" t="s">
        <v>270</v>
      </c>
      <c r="D66" s="106" t="s">
        <v>220</v>
      </c>
      <c r="E66" s="106" t="s">
        <v>51</v>
      </c>
      <c r="F66" s="106" t="s">
        <v>271</v>
      </c>
      <c r="G66" s="107">
        <v>400</v>
      </c>
      <c r="H66" s="108">
        <v>2.3121387283236993E-2</v>
      </c>
      <c r="I66" s="109">
        <v>21</v>
      </c>
      <c r="J66" s="110">
        <v>0.48554913294797686</v>
      </c>
      <c r="K66" s="106" t="s">
        <v>223</v>
      </c>
      <c r="L66" s="106" t="s">
        <v>224</v>
      </c>
      <c r="M66" s="106" t="s">
        <v>130</v>
      </c>
    </row>
    <row r="67" spans="1:13" s="80" customFormat="1" x14ac:dyDescent="0.25">
      <c r="A67" s="80" t="s">
        <v>346</v>
      </c>
      <c r="G67" s="111">
        <v>17300</v>
      </c>
      <c r="I67" s="112"/>
      <c r="J67" s="84">
        <v>21.714219653179178</v>
      </c>
    </row>
    <row r="69" spans="1:13" s="106" customFormat="1" x14ac:dyDescent="0.25">
      <c r="A69" s="106" t="s">
        <v>26</v>
      </c>
      <c r="B69" s="106">
        <v>462558</v>
      </c>
      <c r="C69" s="106" t="s">
        <v>139</v>
      </c>
      <c r="D69" s="106" t="s">
        <v>272</v>
      </c>
      <c r="E69" s="106" t="s">
        <v>19</v>
      </c>
      <c r="F69" s="106" t="s">
        <v>273</v>
      </c>
      <c r="G69" s="107">
        <v>390</v>
      </c>
      <c r="H69" s="108">
        <v>1.2831479897348161E-2</v>
      </c>
      <c r="I69" s="109">
        <v>22</v>
      </c>
      <c r="J69" s="110">
        <v>0.28229255774165951</v>
      </c>
      <c r="K69" s="106" t="s">
        <v>274</v>
      </c>
      <c r="L69" s="106" t="s">
        <v>137</v>
      </c>
      <c r="M69" s="106" t="s">
        <v>138</v>
      </c>
    </row>
    <row r="70" spans="1:13" s="106" customFormat="1" x14ac:dyDescent="0.25">
      <c r="A70" s="106" t="s">
        <v>26</v>
      </c>
      <c r="B70" s="106">
        <v>462558</v>
      </c>
      <c r="C70" s="106" t="s">
        <v>139</v>
      </c>
      <c r="D70" s="106" t="s">
        <v>272</v>
      </c>
      <c r="E70" s="106" t="s">
        <v>19</v>
      </c>
      <c r="F70" s="106" t="s">
        <v>275</v>
      </c>
      <c r="G70" s="107">
        <v>390</v>
      </c>
      <c r="H70" s="108">
        <v>1.2831479897348161E-2</v>
      </c>
      <c r="I70" s="109">
        <v>22</v>
      </c>
      <c r="J70" s="110">
        <v>0.28229255774165951</v>
      </c>
      <c r="K70" s="106" t="s">
        <v>274</v>
      </c>
      <c r="L70" s="106" t="s">
        <v>137</v>
      </c>
      <c r="M70" s="106" t="s">
        <v>138</v>
      </c>
    </row>
    <row r="71" spans="1:13" s="106" customFormat="1" x14ac:dyDescent="0.25">
      <c r="A71" s="106" t="s">
        <v>26</v>
      </c>
      <c r="B71" s="106">
        <v>462558</v>
      </c>
      <c r="C71" s="106" t="s">
        <v>139</v>
      </c>
      <c r="D71" s="106" t="s">
        <v>272</v>
      </c>
      <c r="E71" s="106" t="s">
        <v>19</v>
      </c>
      <c r="F71" s="106" t="s">
        <v>276</v>
      </c>
      <c r="G71" s="107">
        <v>390</v>
      </c>
      <c r="H71" s="108">
        <v>1.2831479897348161E-2</v>
      </c>
      <c r="I71" s="109">
        <v>22</v>
      </c>
      <c r="J71" s="110">
        <v>0.28229255774165951</v>
      </c>
      <c r="K71" s="106" t="s">
        <v>274</v>
      </c>
      <c r="L71" s="106" t="s">
        <v>137</v>
      </c>
      <c r="M71" s="106" t="s">
        <v>138</v>
      </c>
    </row>
    <row r="72" spans="1:13" s="106" customFormat="1" x14ac:dyDescent="0.25">
      <c r="A72" s="106" t="s">
        <v>26</v>
      </c>
      <c r="B72" s="106">
        <v>462558</v>
      </c>
      <c r="C72" s="106" t="s">
        <v>139</v>
      </c>
      <c r="D72" s="106" t="s">
        <v>272</v>
      </c>
      <c r="E72" s="106" t="s">
        <v>19</v>
      </c>
      <c r="F72" s="106" t="s">
        <v>277</v>
      </c>
      <c r="G72" s="107">
        <v>390</v>
      </c>
      <c r="H72" s="108">
        <v>1.2831479897348161E-2</v>
      </c>
      <c r="I72" s="109">
        <v>22</v>
      </c>
      <c r="J72" s="110">
        <v>0.28229255774165951</v>
      </c>
      <c r="K72" s="106" t="s">
        <v>274</v>
      </c>
      <c r="L72" s="106" t="s">
        <v>137</v>
      </c>
      <c r="M72" s="106" t="s">
        <v>138</v>
      </c>
    </row>
    <row r="73" spans="1:13" s="106" customFormat="1" x14ac:dyDescent="0.25">
      <c r="A73" s="106" t="s">
        <v>26</v>
      </c>
      <c r="B73" s="106">
        <v>462558</v>
      </c>
      <c r="C73" s="106" t="s">
        <v>139</v>
      </c>
      <c r="D73" s="106" t="s">
        <v>272</v>
      </c>
      <c r="E73" s="106" t="s">
        <v>19</v>
      </c>
      <c r="F73" s="106" t="s">
        <v>278</v>
      </c>
      <c r="G73" s="107">
        <v>390</v>
      </c>
      <c r="H73" s="108">
        <v>1.2831479897348161E-2</v>
      </c>
      <c r="I73" s="109">
        <v>22</v>
      </c>
      <c r="J73" s="110">
        <v>0.28229255774165951</v>
      </c>
      <c r="K73" s="106" t="s">
        <v>274</v>
      </c>
      <c r="L73" s="106" t="s">
        <v>137</v>
      </c>
      <c r="M73" s="106" t="s">
        <v>138</v>
      </c>
    </row>
    <row r="74" spans="1:13" s="106" customFormat="1" x14ac:dyDescent="0.25">
      <c r="A74" s="106" t="s">
        <v>26</v>
      </c>
      <c r="B74" s="106">
        <v>462558</v>
      </c>
      <c r="C74" s="106" t="s">
        <v>139</v>
      </c>
      <c r="D74" s="106" t="s">
        <v>272</v>
      </c>
      <c r="E74" s="106" t="s">
        <v>19</v>
      </c>
      <c r="F74" s="106" t="s">
        <v>279</v>
      </c>
      <c r="G74" s="107">
        <v>390</v>
      </c>
      <c r="H74" s="108">
        <v>1.2831479897348161E-2</v>
      </c>
      <c r="I74" s="109">
        <v>22</v>
      </c>
      <c r="J74" s="110">
        <v>0.28229255774165951</v>
      </c>
      <c r="K74" s="106" t="s">
        <v>274</v>
      </c>
      <c r="L74" s="106" t="s">
        <v>137</v>
      </c>
      <c r="M74" s="106" t="s">
        <v>138</v>
      </c>
    </row>
    <row r="75" spans="1:13" s="106" customFormat="1" x14ac:dyDescent="0.25">
      <c r="A75" s="106" t="s">
        <v>26</v>
      </c>
      <c r="B75" s="106">
        <v>462558</v>
      </c>
      <c r="C75" s="106" t="s">
        <v>139</v>
      </c>
      <c r="D75" s="106" t="s">
        <v>272</v>
      </c>
      <c r="E75" s="106" t="s">
        <v>19</v>
      </c>
      <c r="F75" s="106" t="s">
        <v>280</v>
      </c>
      <c r="G75" s="107">
        <v>390</v>
      </c>
      <c r="H75" s="108">
        <v>1.2831479897348161E-2</v>
      </c>
      <c r="I75" s="109">
        <v>22</v>
      </c>
      <c r="J75" s="110">
        <v>0.28229255774165951</v>
      </c>
      <c r="K75" s="106" t="s">
        <v>274</v>
      </c>
      <c r="L75" s="106" t="s">
        <v>137</v>
      </c>
      <c r="M75" s="106" t="s">
        <v>138</v>
      </c>
    </row>
    <row r="76" spans="1:13" s="106" customFormat="1" x14ac:dyDescent="0.25">
      <c r="A76" s="106" t="s">
        <v>26</v>
      </c>
      <c r="B76" s="106">
        <v>462558</v>
      </c>
      <c r="C76" s="106" t="s">
        <v>139</v>
      </c>
      <c r="D76" s="106" t="s">
        <v>272</v>
      </c>
      <c r="E76" s="106" t="s">
        <v>19</v>
      </c>
      <c r="F76" s="106" t="s">
        <v>281</v>
      </c>
      <c r="G76" s="107">
        <v>390</v>
      </c>
      <c r="H76" s="108">
        <v>1.2831479897348161E-2</v>
      </c>
      <c r="I76" s="109">
        <v>22</v>
      </c>
      <c r="J76" s="110">
        <v>0.28229255774165951</v>
      </c>
      <c r="K76" s="106" t="s">
        <v>274</v>
      </c>
      <c r="L76" s="106" t="s">
        <v>137</v>
      </c>
      <c r="M76" s="106" t="s">
        <v>138</v>
      </c>
    </row>
    <row r="77" spans="1:13" s="106" customFormat="1" x14ac:dyDescent="0.25">
      <c r="A77" s="106" t="s">
        <v>26</v>
      </c>
      <c r="B77" s="106">
        <v>462558</v>
      </c>
      <c r="C77" s="106" t="s">
        <v>139</v>
      </c>
      <c r="D77" s="106" t="s">
        <v>272</v>
      </c>
      <c r="E77" s="106" t="s">
        <v>19</v>
      </c>
      <c r="F77" s="106" t="s">
        <v>282</v>
      </c>
      <c r="G77" s="107">
        <v>390</v>
      </c>
      <c r="H77" s="108">
        <v>1.2831479897348161E-2</v>
      </c>
      <c r="I77" s="109">
        <v>22</v>
      </c>
      <c r="J77" s="110">
        <v>0.28229255774165951</v>
      </c>
      <c r="K77" s="106" t="s">
        <v>274</v>
      </c>
      <c r="L77" s="106" t="s">
        <v>137</v>
      </c>
      <c r="M77" s="106" t="s">
        <v>138</v>
      </c>
    </row>
    <row r="78" spans="1:13" s="106" customFormat="1" x14ac:dyDescent="0.25">
      <c r="A78" s="106" t="s">
        <v>26</v>
      </c>
      <c r="B78" s="106">
        <v>462558</v>
      </c>
      <c r="C78" s="106" t="s">
        <v>139</v>
      </c>
      <c r="D78" s="106" t="s">
        <v>272</v>
      </c>
      <c r="E78" s="106" t="s">
        <v>19</v>
      </c>
      <c r="F78" s="106" t="s">
        <v>283</v>
      </c>
      <c r="G78" s="107">
        <v>390</v>
      </c>
      <c r="H78" s="108">
        <v>1.2831479897348161E-2</v>
      </c>
      <c r="I78" s="109">
        <v>22</v>
      </c>
      <c r="J78" s="110">
        <v>0.28229255774165951</v>
      </c>
      <c r="K78" s="106" t="s">
        <v>274</v>
      </c>
      <c r="L78" s="106" t="s">
        <v>137</v>
      </c>
      <c r="M78" s="106" t="s">
        <v>138</v>
      </c>
    </row>
    <row r="79" spans="1:13" s="106" customFormat="1" x14ac:dyDescent="0.25">
      <c r="A79" s="106" t="s">
        <v>26</v>
      </c>
      <c r="B79" s="106">
        <v>462558</v>
      </c>
      <c r="C79" s="106" t="s">
        <v>139</v>
      </c>
      <c r="D79" s="106" t="s">
        <v>272</v>
      </c>
      <c r="E79" s="106" t="s">
        <v>19</v>
      </c>
      <c r="F79" s="106" t="s">
        <v>284</v>
      </c>
      <c r="G79" s="107">
        <v>390</v>
      </c>
      <c r="H79" s="108">
        <v>1.2831479897348161E-2</v>
      </c>
      <c r="I79" s="109">
        <v>22</v>
      </c>
      <c r="J79" s="110">
        <v>0.28229255774165951</v>
      </c>
      <c r="K79" s="106" t="s">
        <v>274</v>
      </c>
      <c r="L79" s="106" t="s">
        <v>137</v>
      </c>
      <c r="M79" s="106" t="s">
        <v>138</v>
      </c>
    </row>
    <row r="80" spans="1:13" s="106" customFormat="1" x14ac:dyDescent="0.25">
      <c r="A80" s="106" t="s">
        <v>26</v>
      </c>
      <c r="B80" s="106">
        <v>462558</v>
      </c>
      <c r="C80" s="106" t="s">
        <v>139</v>
      </c>
      <c r="D80" s="106" t="s">
        <v>272</v>
      </c>
      <c r="E80" s="106" t="s">
        <v>19</v>
      </c>
      <c r="F80" s="106" t="s">
        <v>285</v>
      </c>
      <c r="G80" s="107">
        <v>390</v>
      </c>
      <c r="H80" s="108">
        <v>1.2831479897348161E-2</v>
      </c>
      <c r="I80" s="109">
        <v>22</v>
      </c>
      <c r="J80" s="110">
        <v>0.28229255774165951</v>
      </c>
      <c r="K80" s="106" t="s">
        <v>274</v>
      </c>
      <c r="L80" s="106" t="s">
        <v>137</v>
      </c>
      <c r="M80" s="106" t="s">
        <v>138</v>
      </c>
    </row>
    <row r="81" spans="1:13" s="106" customFormat="1" x14ac:dyDescent="0.25">
      <c r="A81" s="106" t="s">
        <v>26</v>
      </c>
      <c r="B81" s="106">
        <v>462558</v>
      </c>
      <c r="C81" s="106" t="s">
        <v>139</v>
      </c>
      <c r="D81" s="106" t="s">
        <v>272</v>
      </c>
      <c r="E81" s="106" t="s">
        <v>19</v>
      </c>
      <c r="F81" s="106" t="s">
        <v>286</v>
      </c>
      <c r="G81" s="107">
        <v>390</v>
      </c>
      <c r="H81" s="108">
        <v>1.2831479897348161E-2</v>
      </c>
      <c r="I81" s="109">
        <v>22</v>
      </c>
      <c r="J81" s="110">
        <v>0.28229255774165951</v>
      </c>
      <c r="K81" s="106" t="s">
        <v>274</v>
      </c>
      <c r="L81" s="106" t="s">
        <v>137</v>
      </c>
      <c r="M81" s="106" t="s">
        <v>138</v>
      </c>
    </row>
    <row r="82" spans="1:13" s="106" customFormat="1" x14ac:dyDescent="0.25">
      <c r="A82" s="106" t="s">
        <v>26</v>
      </c>
      <c r="B82" s="106">
        <v>462558</v>
      </c>
      <c r="C82" s="106" t="s">
        <v>139</v>
      </c>
      <c r="D82" s="106" t="s">
        <v>272</v>
      </c>
      <c r="E82" s="106" t="s">
        <v>19</v>
      </c>
      <c r="F82" s="106" t="s">
        <v>287</v>
      </c>
      <c r="G82" s="107">
        <v>390</v>
      </c>
      <c r="H82" s="108">
        <v>1.2831479897348161E-2</v>
      </c>
      <c r="I82" s="109">
        <v>22</v>
      </c>
      <c r="J82" s="110">
        <v>0.28229255774165951</v>
      </c>
      <c r="K82" s="106" t="s">
        <v>274</v>
      </c>
      <c r="L82" s="106" t="s">
        <v>137</v>
      </c>
      <c r="M82" s="106" t="s">
        <v>138</v>
      </c>
    </row>
    <row r="83" spans="1:13" s="106" customFormat="1" x14ac:dyDescent="0.25">
      <c r="A83" s="106" t="s">
        <v>26</v>
      </c>
      <c r="B83" s="106">
        <v>462558</v>
      </c>
      <c r="C83" s="106" t="s">
        <v>139</v>
      </c>
      <c r="D83" s="106" t="s">
        <v>272</v>
      </c>
      <c r="E83" s="106" t="s">
        <v>19</v>
      </c>
      <c r="F83" s="106" t="s">
        <v>288</v>
      </c>
      <c r="G83" s="107">
        <v>390</v>
      </c>
      <c r="H83" s="108">
        <v>1.2831479897348161E-2</v>
      </c>
      <c r="I83" s="109">
        <v>22</v>
      </c>
      <c r="J83" s="110">
        <v>0.28229255774165951</v>
      </c>
      <c r="K83" s="106" t="s">
        <v>274</v>
      </c>
      <c r="L83" s="106" t="s">
        <v>137</v>
      </c>
      <c r="M83" s="106" t="s">
        <v>138</v>
      </c>
    </row>
    <row r="84" spans="1:13" s="106" customFormat="1" x14ac:dyDescent="0.25">
      <c r="A84" s="106" t="s">
        <v>43</v>
      </c>
      <c r="B84" s="106">
        <v>462558</v>
      </c>
      <c r="C84" s="106" t="s">
        <v>289</v>
      </c>
      <c r="D84" s="106" t="s">
        <v>272</v>
      </c>
      <c r="E84" s="106" t="s">
        <v>45</v>
      </c>
      <c r="F84" s="106">
        <v>74052</v>
      </c>
      <c r="G84" s="107">
        <v>800</v>
      </c>
      <c r="H84" s="108">
        <v>2.6320984404816741E-2</v>
      </c>
      <c r="I84" s="109">
        <v>21</v>
      </c>
      <c r="J84" s="110">
        <v>0.55274067250115155</v>
      </c>
      <c r="K84" s="106" t="s">
        <v>274</v>
      </c>
      <c r="L84" s="106" t="s">
        <v>137</v>
      </c>
      <c r="M84" s="106" t="s">
        <v>138</v>
      </c>
    </row>
    <row r="85" spans="1:13" s="106" customFormat="1" x14ac:dyDescent="0.25">
      <c r="A85" s="106" t="s">
        <v>43</v>
      </c>
      <c r="B85" s="106">
        <v>462558</v>
      </c>
      <c r="C85" s="106" t="s">
        <v>290</v>
      </c>
      <c r="D85" s="106" t="s">
        <v>272</v>
      </c>
      <c r="E85" s="106" t="s">
        <v>45</v>
      </c>
      <c r="F85" s="106">
        <v>74068</v>
      </c>
      <c r="G85" s="107">
        <v>800</v>
      </c>
      <c r="H85" s="108">
        <v>2.6320984404816741E-2</v>
      </c>
      <c r="I85" s="109">
        <v>21</v>
      </c>
      <c r="J85" s="110">
        <v>0.55274067250115155</v>
      </c>
      <c r="K85" s="106" t="s">
        <v>274</v>
      </c>
      <c r="L85" s="106" t="s">
        <v>137</v>
      </c>
      <c r="M85" s="106" t="s">
        <v>138</v>
      </c>
    </row>
    <row r="86" spans="1:13" s="106" customFormat="1" x14ac:dyDescent="0.25">
      <c r="A86" s="106" t="s">
        <v>43</v>
      </c>
      <c r="B86" s="106">
        <v>462558</v>
      </c>
      <c r="C86" s="106" t="s">
        <v>291</v>
      </c>
      <c r="D86" s="106" t="s">
        <v>272</v>
      </c>
      <c r="E86" s="106" t="s">
        <v>45</v>
      </c>
      <c r="F86" s="106">
        <v>74070</v>
      </c>
      <c r="G86" s="107">
        <v>800</v>
      </c>
      <c r="H86" s="108">
        <v>2.6320984404816741E-2</v>
      </c>
      <c r="I86" s="109">
        <v>21</v>
      </c>
      <c r="J86" s="110">
        <v>0.55274067250115155</v>
      </c>
      <c r="K86" s="106" t="s">
        <v>274</v>
      </c>
      <c r="L86" s="106" t="s">
        <v>137</v>
      </c>
      <c r="M86" s="106" t="s">
        <v>138</v>
      </c>
    </row>
    <row r="87" spans="1:13" s="106" customFormat="1" x14ac:dyDescent="0.25">
      <c r="A87" s="106" t="s">
        <v>43</v>
      </c>
      <c r="B87" s="106">
        <v>462558</v>
      </c>
      <c r="C87" s="106" t="s">
        <v>292</v>
      </c>
      <c r="D87" s="106" t="s">
        <v>272</v>
      </c>
      <c r="E87" s="106" t="s">
        <v>51</v>
      </c>
      <c r="F87" s="106" t="s">
        <v>293</v>
      </c>
      <c r="G87" s="107">
        <v>400</v>
      </c>
      <c r="H87" s="108">
        <v>1.3160492202408371E-2</v>
      </c>
      <c r="I87" s="109">
        <v>22.11</v>
      </c>
      <c r="J87" s="110">
        <v>0.29097848259524906</v>
      </c>
      <c r="K87" s="106" t="s">
        <v>274</v>
      </c>
      <c r="L87" s="106" t="s">
        <v>137</v>
      </c>
      <c r="M87" s="106" t="s">
        <v>138</v>
      </c>
    </row>
    <row r="88" spans="1:13" s="106" customFormat="1" x14ac:dyDescent="0.25">
      <c r="A88" s="106" t="s">
        <v>43</v>
      </c>
      <c r="B88" s="106">
        <v>462558</v>
      </c>
      <c r="C88" s="106" t="s">
        <v>294</v>
      </c>
      <c r="D88" s="106" t="s">
        <v>272</v>
      </c>
      <c r="E88" s="106" t="s">
        <v>51</v>
      </c>
      <c r="F88" s="106" t="s">
        <v>295</v>
      </c>
      <c r="G88" s="107">
        <v>400</v>
      </c>
      <c r="H88" s="108">
        <v>1.3160492202408371E-2</v>
      </c>
      <c r="I88" s="109">
        <v>31.4</v>
      </c>
      <c r="J88" s="110">
        <v>0.41323945515562283</v>
      </c>
      <c r="K88" s="106" t="s">
        <v>274</v>
      </c>
      <c r="L88" s="106" t="s">
        <v>137</v>
      </c>
      <c r="M88" s="106" t="s">
        <v>138</v>
      </c>
    </row>
    <row r="89" spans="1:13" s="106" customFormat="1" x14ac:dyDescent="0.25">
      <c r="A89" s="106" t="s">
        <v>43</v>
      </c>
      <c r="B89" s="106">
        <v>462558</v>
      </c>
      <c r="C89" s="106" t="s">
        <v>296</v>
      </c>
      <c r="D89" s="106" t="s">
        <v>272</v>
      </c>
      <c r="E89" s="106" t="s">
        <v>51</v>
      </c>
      <c r="F89" s="106" t="s">
        <v>297</v>
      </c>
      <c r="G89" s="107">
        <v>400</v>
      </c>
      <c r="H89" s="108">
        <v>1.3160492202408371E-2</v>
      </c>
      <c r="I89" s="109">
        <v>21</v>
      </c>
      <c r="J89" s="110">
        <v>0.27637033625057578</v>
      </c>
      <c r="K89" s="106" t="s">
        <v>274</v>
      </c>
      <c r="L89" s="106" t="s">
        <v>137</v>
      </c>
      <c r="M89" s="106" t="s">
        <v>138</v>
      </c>
    </row>
    <row r="90" spans="1:13" s="106" customFormat="1" x14ac:dyDescent="0.25">
      <c r="A90" s="106" t="s">
        <v>43</v>
      </c>
      <c r="B90" s="106">
        <v>462558</v>
      </c>
      <c r="C90" s="106" t="s">
        <v>292</v>
      </c>
      <c r="D90" s="106" t="s">
        <v>272</v>
      </c>
      <c r="E90" s="106" t="s">
        <v>51</v>
      </c>
      <c r="F90" s="106" t="s">
        <v>298</v>
      </c>
      <c r="G90" s="107">
        <v>600</v>
      </c>
      <c r="H90" s="108">
        <v>1.9740738303612556E-2</v>
      </c>
      <c r="I90" s="109">
        <v>23.3</v>
      </c>
      <c r="J90" s="110">
        <v>0.45995920247417255</v>
      </c>
      <c r="K90" s="106" t="s">
        <v>274</v>
      </c>
      <c r="L90" s="106" t="s">
        <v>137</v>
      </c>
      <c r="M90" s="106" t="s">
        <v>138</v>
      </c>
    </row>
    <row r="91" spans="1:13" s="106" customFormat="1" x14ac:dyDescent="0.25">
      <c r="A91" s="106" t="s">
        <v>43</v>
      </c>
      <c r="B91" s="106">
        <v>462558</v>
      </c>
      <c r="C91" s="106" t="s">
        <v>292</v>
      </c>
      <c r="D91" s="106" t="s">
        <v>272</v>
      </c>
      <c r="E91" s="106" t="s">
        <v>51</v>
      </c>
      <c r="F91" s="106" t="s">
        <v>299</v>
      </c>
      <c r="G91" s="107">
        <v>600</v>
      </c>
      <c r="H91" s="108">
        <v>1.9740738303612556E-2</v>
      </c>
      <c r="I91" s="109">
        <v>23.3</v>
      </c>
      <c r="J91" s="110">
        <v>0.45995920247417255</v>
      </c>
      <c r="K91" s="106" t="s">
        <v>274</v>
      </c>
      <c r="L91" s="106" t="s">
        <v>137</v>
      </c>
      <c r="M91" s="106" t="s">
        <v>138</v>
      </c>
    </row>
    <row r="92" spans="1:13" s="106" customFormat="1" x14ac:dyDescent="0.25">
      <c r="A92" s="106" t="s">
        <v>43</v>
      </c>
      <c r="B92" s="106">
        <v>462558</v>
      </c>
      <c r="C92" s="106" t="s">
        <v>292</v>
      </c>
      <c r="D92" s="106" t="s">
        <v>272</v>
      </c>
      <c r="E92" s="106" t="s">
        <v>51</v>
      </c>
      <c r="F92" s="106" t="s">
        <v>300</v>
      </c>
      <c r="G92" s="107">
        <v>600</v>
      </c>
      <c r="H92" s="108">
        <v>1.9740738303612556E-2</v>
      </c>
      <c r="I92" s="109">
        <v>23.3</v>
      </c>
      <c r="J92" s="110">
        <v>0.45995920247417255</v>
      </c>
      <c r="K92" s="106" t="s">
        <v>274</v>
      </c>
      <c r="L92" s="106" t="s">
        <v>137</v>
      </c>
      <c r="M92" s="106" t="s">
        <v>138</v>
      </c>
    </row>
    <row r="93" spans="1:13" s="106" customFormat="1" x14ac:dyDescent="0.25">
      <c r="A93" s="106" t="s">
        <v>43</v>
      </c>
      <c r="B93" s="106">
        <v>462558</v>
      </c>
      <c r="C93" s="106" t="s">
        <v>301</v>
      </c>
      <c r="D93" s="106" t="s">
        <v>272</v>
      </c>
      <c r="E93" s="106" t="s">
        <v>51</v>
      </c>
      <c r="F93" s="106" t="s">
        <v>302</v>
      </c>
      <c r="G93" s="107">
        <v>600</v>
      </c>
      <c r="H93" s="108">
        <v>1.9740738303612556E-2</v>
      </c>
      <c r="I93" s="109">
        <v>23.3</v>
      </c>
      <c r="J93" s="110">
        <v>0.45995920247417255</v>
      </c>
      <c r="K93" s="106" t="s">
        <v>274</v>
      </c>
      <c r="L93" s="106" t="s">
        <v>137</v>
      </c>
      <c r="M93" s="106" t="s">
        <v>138</v>
      </c>
    </row>
    <row r="94" spans="1:13" s="106" customFormat="1" x14ac:dyDescent="0.25">
      <c r="A94" s="106" t="s">
        <v>43</v>
      </c>
      <c r="B94" s="106">
        <v>462558</v>
      </c>
      <c r="C94" s="106" t="s">
        <v>301</v>
      </c>
      <c r="D94" s="106" t="s">
        <v>272</v>
      </c>
      <c r="E94" s="106" t="s">
        <v>51</v>
      </c>
      <c r="F94" s="106" t="s">
        <v>303</v>
      </c>
      <c r="G94" s="107">
        <v>600</v>
      </c>
      <c r="H94" s="108">
        <v>1.9740738303612556E-2</v>
      </c>
      <c r="I94" s="109">
        <v>23.3</v>
      </c>
      <c r="J94" s="110">
        <v>0.45995920247417255</v>
      </c>
      <c r="K94" s="106" t="s">
        <v>274</v>
      </c>
      <c r="L94" s="106" t="s">
        <v>137</v>
      </c>
      <c r="M94" s="106" t="s">
        <v>138</v>
      </c>
    </row>
    <row r="95" spans="1:13" s="106" customFormat="1" x14ac:dyDescent="0.25">
      <c r="A95" s="106" t="s">
        <v>43</v>
      </c>
      <c r="B95" s="106">
        <v>462558</v>
      </c>
      <c r="C95" s="106" t="s">
        <v>294</v>
      </c>
      <c r="D95" s="106" t="s">
        <v>272</v>
      </c>
      <c r="E95" s="106" t="s">
        <v>51</v>
      </c>
      <c r="F95" s="106" t="s">
        <v>304</v>
      </c>
      <c r="G95" s="107">
        <v>80</v>
      </c>
      <c r="H95" s="108">
        <v>2.632098440481674E-3</v>
      </c>
      <c r="I95" s="109">
        <v>29.3</v>
      </c>
      <c r="J95" s="110">
        <v>7.7120484306113055E-2</v>
      </c>
      <c r="K95" s="106" t="s">
        <v>274</v>
      </c>
      <c r="L95" s="106" t="s">
        <v>137</v>
      </c>
      <c r="M95" s="106" t="s">
        <v>138</v>
      </c>
    </row>
    <row r="96" spans="1:13" s="106" customFormat="1" x14ac:dyDescent="0.25">
      <c r="A96" s="106" t="s">
        <v>305</v>
      </c>
      <c r="B96" s="106">
        <v>462558</v>
      </c>
      <c r="C96" s="106" t="s">
        <v>306</v>
      </c>
      <c r="D96" s="106" t="s">
        <v>272</v>
      </c>
      <c r="E96" s="106" t="s">
        <v>19</v>
      </c>
      <c r="F96" s="106" t="s">
        <v>307</v>
      </c>
      <c r="G96" s="107">
        <v>7000</v>
      </c>
      <c r="H96" s="108">
        <v>0.23030861354214649</v>
      </c>
      <c r="I96" s="109">
        <v>22.38</v>
      </c>
      <c r="J96" s="110">
        <v>5.1543067710732382</v>
      </c>
      <c r="K96" s="106" t="s">
        <v>274</v>
      </c>
      <c r="L96" s="106" t="s">
        <v>137</v>
      </c>
      <c r="M96" s="106" t="s">
        <v>138</v>
      </c>
    </row>
    <row r="97" spans="1:13" s="106" customFormat="1" x14ac:dyDescent="0.25">
      <c r="A97" s="106" t="s">
        <v>305</v>
      </c>
      <c r="B97" s="106">
        <v>462558</v>
      </c>
      <c r="C97" s="106" t="s">
        <v>308</v>
      </c>
      <c r="D97" s="106" t="s">
        <v>272</v>
      </c>
      <c r="E97" s="106" t="s">
        <v>19</v>
      </c>
      <c r="F97" s="106" t="s">
        <v>275</v>
      </c>
      <c r="G97" s="107">
        <v>6250</v>
      </c>
      <c r="H97" s="108">
        <v>0.20563269066263079</v>
      </c>
      <c r="I97" s="109">
        <v>37.99</v>
      </c>
      <c r="J97" s="110">
        <v>7.8119859182733444</v>
      </c>
      <c r="K97" s="106" t="s">
        <v>274</v>
      </c>
      <c r="L97" s="106" t="s">
        <v>137</v>
      </c>
      <c r="M97" s="106" t="s">
        <v>138</v>
      </c>
    </row>
    <row r="98" spans="1:13" s="106" customFormat="1" x14ac:dyDescent="0.25">
      <c r="A98" s="106" t="s">
        <v>10</v>
      </c>
      <c r="B98" s="106">
        <v>462558</v>
      </c>
      <c r="C98" s="106" t="s">
        <v>309</v>
      </c>
      <c r="D98" s="106" t="s">
        <v>272</v>
      </c>
      <c r="E98" s="106" t="s">
        <v>19</v>
      </c>
      <c r="F98" s="106" t="s">
        <v>310</v>
      </c>
      <c r="G98" s="107">
        <v>696</v>
      </c>
      <c r="H98" s="108">
        <v>2.2899256432190564E-2</v>
      </c>
      <c r="I98" s="109">
        <v>30</v>
      </c>
      <c r="J98" s="110">
        <v>0.68697769296571698</v>
      </c>
      <c r="K98" s="106" t="s">
        <v>274</v>
      </c>
      <c r="L98" s="106" t="s">
        <v>137</v>
      </c>
      <c r="M98" s="106" t="s">
        <v>138</v>
      </c>
    </row>
    <row r="99" spans="1:13" s="106" customFormat="1" x14ac:dyDescent="0.25">
      <c r="A99" s="106" t="s">
        <v>10</v>
      </c>
      <c r="B99" s="106">
        <v>462558</v>
      </c>
      <c r="C99" s="106" t="s">
        <v>309</v>
      </c>
      <c r="D99" s="106" t="s">
        <v>272</v>
      </c>
      <c r="E99" s="106" t="s">
        <v>19</v>
      </c>
      <c r="F99" s="106" t="s">
        <v>311</v>
      </c>
      <c r="G99" s="107">
        <v>696</v>
      </c>
      <c r="H99" s="108">
        <v>2.2899256432190564E-2</v>
      </c>
      <c r="I99" s="109">
        <v>25.63</v>
      </c>
      <c r="J99" s="110">
        <v>0.58690794235704413</v>
      </c>
      <c r="K99" s="106" t="s">
        <v>274</v>
      </c>
      <c r="L99" s="106" t="s">
        <v>137</v>
      </c>
      <c r="M99" s="106" t="s">
        <v>138</v>
      </c>
    </row>
    <row r="100" spans="1:13" s="106" customFormat="1" x14ac:dyDescent="0.25">
      <c r="A100" s="106" t="s">
        <v>10</v>
      </c>
      <c r="B100" s="106">
        <v>462558</v>
      </c>
      <c r="C100" s="106" t="s">
        <v>309</v>
      </c>
      <c r="D100" s="106" t="s">
        <v>272</v>
      </c>
      <c r="E100" s="106" t="s">
        <v>19</v>
      </c>
      <c r="F100" s="106" t="s">
        <v>273</v>
      </c>
      <c r="G100" s="107">
        <v>696</v>
      </c>
      <c r="H100" s="108">
        <v>2.2899256432190564E-2</v>
      </c>
      <c r="I100" s="109">
        <v>25.63</v>
      </c>
      <c r="J100" s="110">
        <v>0.58690794235704413</v>
      </c>
      <c r="K100" s="106" t="s">
        <v>274</v>
      </c>
      <c r="L100" s="106" t="s">
        <v>137</v>
      </c>
      <c r="M100" s="106" t="s">
        <v>138</v>
      </c>
    </row>
    <row r="101" spans="1:13" s="106" customFormat="1" x14ac:dyDescent="0.25">
      <c r="A101" s="106" t="s">
        <v>10</v>
      </c>
      <c r="B101" s="106">
        <v>462558</v>
      </c>
      <c r="C101" s="106" t="s">
        <v>309</v>
      </c>
      <c r="D101" s="106" t="s">
        <v>272</v>
      </c>
      <c r="E101" s="106" t="s">
        <v>19</v>
      </c>
      <c r="F101" s="106" t="s">
        <v>275</v>
      </c>
      <c r="G101" s="107">
        <v>696</v>
      </c>
      <c r="H101" s="108">
        <v>2.2899256432190564E-2</v>
      </c>
      <c r="I101" s="109">
        <v>25.63</v>
      </c>
      <c r="J101" s="110">
        <v>0.58690794235704413</v>
      </c>
      <c r="K101" s="106" t="s">
        <v>274</v>
      </c>
      <c r="L101" s="106" t="s">
        <v>137</v>
      </c>
      <c r="M101" s="106" t="s">
        <v>138</v>
      </c>
    </row>
    <row r="102" spans="1:13" s="106" customFormat="1" x14ac:dyDescent="0.25">
      <c r="A102" s="106" t="s">
        <v>10</v>
      </c>
      <c r="B102" s="106">
        <v>462558</v>
      </c>
      <c r="C102" s="106" t="s">
        <v>309</v>
      </c>
      <c r="D102" s="106" t="s">
        <v>272</v>
      </c>
      <c r="E102" s="106" t="s">
        <v>19</v>
      </c>
      <c r="F102" s="106" t="s">
        <v>278</v>
      </c>
      <c r="G102" s="107">
        <v>696</v>
      </c>
      <c r="H102" s="108">
        <v>2.2899256432190564E-2</v>
      </c>
      <c r="I102" s="109">
        <v>25.63</v>
      </c>
      <c r="J102" s="110">
        <v>0.58690794235704413</v>
      </c>
      <c r="K102" s="106" t="s">
        <v>274</v>
      </c>
      <c r="L102" s="106" t="s">
        <v>137</v>
      </c>
      <c r="M102" s="106" t="s">
        <v>138</v>
      </c>
    </row>
    <row r="103" spans="1:13" s="106" customFormat="1" x14ac:dyDescent="0.25">
      <c r="A103" s="106" t="s">
        <v>10</v>
      </c>
      <c r="B103" s="106">
        <v>462558</v>
      </c>
      <c r="C103" s="106" t="s">
        <v>309</v>
      </c>
      <c r="D103" s="106" t="s">
        <v>272</v>
      </c>
      <c r="E103" s="106" t="s">
        <v>19</v>
      </c>
      <c r="F103" s="106" t="s">
        <v>312</v>
      </c>
      <c r="G103" s="107">
        <v>696</v>
      </c>
      <c r="H103" s="108">
        <v>2.2899256432190564E-2</v>
      </c>
      <c r="I103" s="109">
        <v>25.63</v>
      </c>
      <c r="J103" s="110">
        <v>0.58690794235704413</v>
      </c>
      <c r="K103" s="106" t="s">
        <v>274</v>
      </c>
      <c r="L103" s="106" t="s">
        <v>137</v>
      </c>
      <c r="M103" s="106" t="s">
        <v>138</v>
      </c>
    </row>
    <row r="104" spans="1:13" s="106" customFormat="1" x14ac:dyDescent="0.25">
      <c r="A104" s="106" t="s">
        <v>10</v>
      </c>
      <c r="B104" s="106">
        <v>462558</v>
      </c>
      <c r="C104" s="106" t="s">
        <v>309</v>
      </c>
      <c r="D104" s="106" t="s">
        <v>272</v>
      </c>
      <c r="E104" s="106" t="s">
        <v>19</v>
      </c>
      <c r="F104" s="106" t="s">
        <v>283</v>
      </c>
      <c r="G104" s="107">
        <v>438</v>
      </c>
      <c r="H104" s="108">
        <v>1.4410738961637165E-2</v>
      </c>
      <c r="I104" s="109">
        <v>25.63</v>
      </c>
      <c r="J104" s="110">
        <v>0.36934723958676052</v>
      </c>
      <c r="K104" s="106" t="s">
        <v>274</v>
      </c>
      <c r="L104" s="106" t="s">
        <v>137</v>
      </c>
      <c r="M104" s="106" t="s">
        <v>138</v>
      </c>
    </row>
    <row r="105" spans="1:13" s="80" customFormat="1" x14ac:dyDescent="0.25">
      <c r="A105" s="80" t="s">
        <v>346</v>
      </c>
      <c r="G105" s="111">
        <v>30394</v>
      </c>
      <c r="I105" s="112"/>
      <c r="J105" s="84">
        <v>26.207272487991048</v>
      </c>
    </row>
    <row r="107" spans="1:13" s="106" customFormat="1" x14ac:dyDescent="0.25">
      <c r="A107" s="106" t="s">
        <v>10</v>
      </c>
      <c r="B107" s="106">
        <v>462637</v>
      </c>
      <c r="C107" s="106" t="s">
        <v>313</v>
      </c>
      <c r="D107" s="106" t="s">
        <v>314</v>
      </c>
      <c r="E107" s="106" t="s">
        <v>12</v>
      </c>
      <c r="F107" s="106" t="s">
        <v>315</v>
      </c>
      <c r="G107" s="107">
        <v>697</v>
      </c>
      <c r="H107" s="108">
        <f>G107/$G$112</f>
        <v>0.35615738375063871</v>
      </c>
      <c r="I107" s="109">
        <v>20.5</v>
      </c>
      <c r="J107" s="110">
        <f>I107*H107</f>
        <v>7.3012263668880939</v>
      </c>
      <c r="K107" s="106" t="s">
        <v>316</v>
      </c>
      <c r="L107" s="106" t="s">
        <v>150</v>
      </c>
      <c r="M107" s="106" t="s">
        <v>146</v>
      </c>
    </row>
    <row r="108" spans="1:13" s="106" customFormat="1" x14ac:dyDescent="0.25">
      <c r="A108" s="106" t="s">
        <v>43</v>
      </c>
      <c r="B108" s="106">
        <v>462637</v>
      </c>
      <c r="C108" s="106" t="s">
        <v>317</v>
      </c>
      <c r="D108" s="106" t="s">
        <v>314</v>
      </c>
      <c r="E108" s="106" t="s">
        <v>51</v>
      </c>
      <c r="F108" s="106" t="s">
        <v>318</v>
      </c>
      <c r="G108" s="107">
        <v>240</v>
      </c>
      <c r="H108" s="108">
        <f t="shared" ref="H108:H111" si="0">G108/$G$112</f>
        <v>0.12263668880940215</v>
      </c>
      <c r="I108" s="109">
        <v>21</v>
      </c>
      <c r="J108" s="110">
        <f t="shared" ref="J108:J111" si="1">I108*H108</f>
        <v>2.5753704649974454</v>
      </c>
      <c r="K108" s="106" t="s">
        <v>316</v>
      </c>
      <c r="L108" s="106" t="s">
        <v>150</v>
      </c>
      <c r="M108" s="106" t="s">
        <v>146</v>
      </c>
    </row>
    <row r="109" spans="1:13" s="106" customFormat="1" x14ac:dyDescent="0.25">
      <c r="A109" s="106" t="s">
        <v>43</v>
      </c>
      <c r="B109" s="106">
        <v>462637</v>
      </c>
      <c r="C109" s="106" t="s">
        <v>317</v>
      </c>
      <c r="D109" s="106" t="s">
        <v>314</v>
      </c>
      <c r="E109" s="106" t="s">
        <v>51</v>
      </c>
      <c r="F109" s="106" t="s">
        <v>319</v>
      </c>
      <c r="G109" s="107">
        <v>240</v>
      </c>
      <c r="H109" s="108">
        <f t="shared" si="0"/>
        <v>0.12263668880940215</v>
      </c>
      <c r="I109" s="109">
        <v>21</v>
      </c>
      <c r="J109" s="110">
        <f t="shared" si="1"/>
        <v>2.5753704649974454</v>
      </c>
      <c r="K109" s="106" t="s">
        <v>316</v>
      </c>
      <c r="L109" s="106" t="s">
        <v>150</v>
      </c>
      <c r="M109" s="106" t="s">
        <v>146</v>
      </c>
    </row>
    <row r="110" spans="1:13" s="106" customFormat="1" x14ac:dyDescent="0.25">
      <c r="A110" s="106" t="s">
        <v>26</v>
      </c>
      <c r="B110" s="106">
        <v>462637</v>
      </c>
      <c r="C110" s="106" t="s">
        <v>320</v>
      </c>
      <c r="D110" s="106" t="s">
        <v>314</v>
      </c>
      <c r="E110" s="106" t="s">
        <v>321</v>
      </c>
      <c r="F110" s="106" t="s">
        <v>318</v>
      </c>
      <c r="G110" s="107">
        <v>390</v>
      </c>
      <c r="H110" s="108">
        <f t="shared" si="0"/>
        <v>0.19928461931527849</v>
      </c>
      <c r="I110" s="109">
        <v>22</v>
      </c>
      <c r="J110" s="110">
        <f t="shared" si="1"/>
        <v>4.3842616249361273</v>
      </c>
      <c r="K110" s="106" t="s">
        <v>316</v>
      </c>
      <c r="L110" s="106" t="s">
        <v>150</v>
      </c>
      <c r="M110" s="106" t="s">
        <v>146</v>
      </c>
    </row>
    <row r="111" spans="1:13" s="106" customFormat="1" x14ac:dyDescent="0.25">
      <c r="A111" s="106" t="s">
        <v>26</v>
      </c>
      <c r="B111" s="106">
        <v>462637</v>
      </c>
      <c r="C111" s="106" t="s">
        <v>320</v>
      </c>
      <c r="D111" s="106" t="s">
        <v>314</v>
      </c>
      <c r="E111" s="106" t="s">
        <v>321</v>
      </c>
      <c r="F111" s="106" t="s">
        <v>319</v>
      </c>
      <c r="G111" s="107">
        <v>390</v>
      </c>
      <c r="H111" s="108">
        <f t="shared" si="0"/>
        <v>0.19928461931527849</v>
      </c>
      <c r="I111" s="109">
        <v>22</v>
      </c>
      <c r="J111" s="110">
        <f t="shared" si="1"/>
        <v>4.3842616249361273</v>
      </c>
      <c r="K111" s="106" t="s">
        <v>316</v>
      </c>
      <c r="L111" s="106" t="s">
        <v>150</v>
      </c>
      <c r="M111" s="106" t="s">
        <v>146</v>
      </c>
    </row>
    <row r="112" spans="1:13" s="80" customFormat="1" x14ac:dyDescent="0.25">
      <c r="A112" s="80" t="s">
        <v>346</v>
      </c>
      <c r="G112" s="111">
        <f>SUM(G107:G111)</f>
        <v>1957</v>
      </c>
      <c r="I112" s="112"/>
      <c r="J112" s="84">
        <f>SUM(J107:J111)</f>
        <v>21.220490546755236</v>
      </c>
    </row>
    <row r="113" spans="1:13" x14ac:dyDescent="0.25">
      <c r="J113" s="66"/>
    </row>
    <row r="115" spans="1:13" s="80" customFormat="1" x14ac:dyDescent="0.25">
      <c r="A115" s="80" t="s">
        <v>26</v>
      </c>
      <c r="B115" s="80">
        <v>462639</v>
      </c>
      <c r="C115" s="80" t="s">
        <v>155</v>
      </c>
      <c r="D115" s="80" t="s">
        <v>314</v>
      </c>
      <c r="E115" s="80" t="s">
        <v>322</v>
      </c>
      <c r="F115" s="80">
        <v>53064</v>
      </c>
      <c r="G115" s="111">
        <v>390</v>
      </c>
      <c r="I115" s="112">
        <v>22</v>
      </c>
      <c r="J115" s="84">
        <v>22</v>
      </c>
      <c r="K115" s="80" t="s">
        <v>323</v>
      </c>
      <c r="L115" s="80" t="str">
        <f>K115</f>
        <v>SDG-LED-RefRBR(16w)</v>
      </c>
      <c r="M115" s="80" t="s">
        <v>130</v>
      </c>
    </row>
    <row r="119" spans="1:13" s="113" customFormat="1" x14ac:dyDescent="0.25">
      <c r="A119" s="113" t="s">
        <v>83</v>
      </c>
      <c r="B119" s="114">
        <v>461847</v>
      </c>
      <c r="C119" s="113" t="s">
        <v>324</v>
      </c>
      <c r="E119" s="113" t="s">
        <v>83</v>
      </c>
      <c r="F119" s="113" t="s">
        <v>325</v>
      </c>
      <c r="G119" s="115">
        <v>35000</v>
      </c>
      <c r="I119" s="116">
        <v>16.95</v>
      </c>
      <c r="K119" s="113" t="s">
        <v>326</v>
      </c>
      <c r="L119" s="113" t="s">
        <v>160</v>
      </c>
      <c r="M119" s="117" t="s">
        <v>161</v>
      </c>
    </row>
    <row r="122" spans="1:13" s="118" customFormat="1" x14ac:dyDescent="0.25">
      <c r="A122" s="118" t="s">
        <v>83</v>
      </c>
      <c r="B122" s="119">
        <v>446761</v>
      </c>
      <c r="C122" s="118" t="s">
        <v>327</v>
      </c>
      <c r="E122" s="118" t="s">
        <v>83</v>
      </c>
      <c r="F122" s="118" t="s">
        <v>328</v>
      </c>
      <c r="G122" s="120">
        <v>125000</v>
      </c>
      <c r="H122" s="121">
        <f>G122/$G$124</f>
        <v>0.7142857142857143</v>
      </c>
      <c r="I122" s="122">
        <v>15.95</v>
      </c>
      <c r="J122" s="123">
        <f>I122*H122</f>
        <v>11.392857142857142</v>
      </c>
      <c r="L122" s="118" t="s">
        <v>167</v>
      </c>
      <c r="M122" s="124" t="s">
        <v>122</v>
      </c>
    </row>
    <row r="123" spans="1:13" s="118" customFormat="1" x14ac:dyDescent="0.25">
      <c r="A123" s="118" t="s">
        <v>83</v>
      </c>
      <c r="B123" s="119">
        <v>462380</v>
      </c>
      <c r="C123" s="118" t="s">
        <v>329</v>
      </c>
      <c r="E123" s="118" t="s">
        <v>83</v>
      </c>
      <c r="F123" s="118" t="s">
        <v>330</v>
      </c>
      <c r="G123" s="120">
        <v>50000</v>
      </c>
      <c r="H123" s="121">
        <f>G123/$G$124</f>
        <v>0.2857142857142857</v>
      </c>
      <c r="I123" s="122">
        <v>17.95</v>
      </c>
      <c r="J123" s="123">
        <f>I123*H123</f>
        <v>5.1285714285714281</v>
      </c>
      <c r="L123" s="118" t="s">
        <v>331</v>
      </c>
      <c r="M123" s="124" t="s">
        <v>122</v>
      </c>
    </row>
    <row r="124" spans="1:13" s="113" customFormat="1" x14ac:dyDescent="0.25">
      <c r="A124" s="80" t="s">
        <v>346</v>
      </c>
      <c r="B124" s="114"/>
      <c r="G124" s="115">
        <f>SUM(G122:G123)</f>
        <v>175000</v>
      </c>
      <c r="I124" s="116"/>
      <c r="J124" s="125">
        <f>SUM(J122:J123)</f>
        <v>16.521428571428572</v>
      </c>
      <c r="L124" s="118" t="s">
        <v>167</v>
      </c>
      <c r="M124" s="117"/>
    </row>
    <row r="125" spans="1:13" s="126" customFormat="1" x14ac:dyDescent="0.25">
      <c r="B125" s="96"/>
      <c r="G125" s="127"/>
      <c r="I125" s="128"/>
    </row>
    <row r="126" spans="1:13" s="113" customFormat="1" x14ac:dyDescent="0.25">
      <c r="A126" s="113" t="s">
        <v>332</v>
      </c>
      <c r="B126" s="114">
        <v>446762</v>
      </c>
      <c r="C126" s="113" t="s">
        <v>333</v>
      </c>
      <c r="E126" s="113" t="s">
        <v>332</v>
      </c>
      <c r="F126" s="129" t="s">
        <v>334</v>
      </c>
      <c r="G126" s="115">
        <v>85000</v>
      </c>
      <c r="I126" s="116">
        <v>15.95</v>
      </c>
      <c r="K126" s="113" t="s">
        <v>335</v>
      </c>
      <c r="L126" s="113" t="s">
        <v>335</v>
      </c>
      <c r="M126" s="117" t="s">
        <v>179</v>
      </c>
    </row>
    <row r="127" spans="1:13" s="126" customFormat="1" x14ac:dyDescent="0.25">
      <c r="B127" s="96"/>
      <c r="F127" s="97"/>
      <c r="G127" s="127"/>
      <c r="I127" s="128"/>
      <c r="M127" s="100"/>
    </row>
    <row r="128" spans="1:13" s="113" customFormat="1" x14ac:dyDescent="0.25">
      <c r="A128" s="113" t="s">
        <v>336</v>
      </c>
      <c r="B128" s="114">
        <v>462383</v>
      </c>
      <c r="C128" s="113" t="s">
        <v>337</v>
      </c>
      <c r="E128" s="113" t="s">
        <v>336</v>
      </c>
      <c r="F128" s="129" t="s">
        <v>338</v>
      </c>
      <c r="G128" s="115">
        <v>30000</v>
      </c>
      <c r="H128" s="130"/>
      <c r="I128" s="116">
        <v>7.99</v>
      </c>
      <c r="J128" s="84"/>
      <c r="L128" s="113" t="s">
        <v>150</v>
      </c>
      <c r="M128" s="117" t="s">
        <v>146</v>
      </c>
    </row>
    <row r="129" spans="1:13" s="126" customFormat="1" x14ac:dyDescent="0.25">
      <c r="B129" s="96"/>
      <c r="F129" s="97"/>
      <c r="G129" s="127"/>
      <c r="I129" s="128"/>
    </row>
    <row r="130" spans="1:13" s="101" customFormat="1" x14ac:dyDescent="0.25">
      <c r="G130" s="131"/>
      <c r="I130" s="132"/>
    </row>
    <row r="131" spans="1:13" s="118" customFormat="1" x14ac:dyDescent="0.25">
      <c r="A131" s="118" t="s">
        <v>332</v>
      </c>
      <c r="B131" s="119">
        <v>463801</v>
      </c>
      <c r="C131" s="118" t="s">
        <v>339</v>
      </c>
      <c r="E131" s="118" t="s">
        <v>332</v>
      </c>
      <c r="F131" s="133">
        <v>1830930</v>
      </c>
      <c r="G131" s="120">
        <v>85000</v>
      </c>
      <c r="H131" s="121">
        <v>0.19259702358293906</v>
      </c>
      <c r="I131" s="122">
        <v>12.95</v>
      </c>
      <c r="J131" s="123">
        <v>2.4941314553990606</v>
      </c>
      <c r="M131" s="124" t="s">
        <v>187</v>
      </c>
    </row>
    <row r="132" spans="1:13" s="118" customFormat="1" x14ac:dyDescent="0.25">
      <c r="A132" s="118" t="s">
        <v>336</v>
      </c>
      <c r="B132" s="119">
        <v>463801</v>
      </c>
      <c r="C132" s="118" t="s">
        <v>340</v>
      </c>
      <c r="E132" s="118" t="s">
        <v>336</v>
      </c>
      <c r="F132" s="133" t="s">
        <v>341</v>
      </c>
      <c r="G132" s="120">
        <v>350000</v>
      </c>
      <c r="H132" s="121">
        <v>0.79304656769445503</v>
      </c>
      <c r="I132" s="122">
        <v>12.99</v>
      </c>
      <c r="J132" s="123">
        <v>10.30167491435097</v>
      </c>
      <c r="M132" s="124" t="s">
        <v>187</v>
      </c>
    </row>
    <row r="133" spans="1:13" s="118" customFormat="1" x14ac:dyDescent="0.25">
      <c r="A133" s="118" t="s">
        <v>342</v>
      </c>
      <c r="B133" s="119">
        <v>463801</v>
      </c>
      <c r="C133" s="118" t="s">
        <v>343</v>
      </c>
      <c r="E133" s="118" t="s">
        <v>342</v>
      </c>
      <c r="F133" s="118" t="s">
        <v>344</v>
      </c>
      <c r="G133" s="120">
        <v>6336</v>
      </c>
      <c r="H133" s="121">
        <v>1.4356408722605905E-2</v>
      </c>
      <c r="I133" s="122">
        <v>19.989999999999998</v>
      </c>
      <c r="J133" s="123">
        <v>0.28698461036489203</v>
      </c>
      <c r="M133" s="124" t="s">
        <v>187</v>
      </c>
    </row>
    <row r="134" spans="1:13" s="80" customFormat="1" x14ac:dyDescent="0.25">
      <c r="A134" s="80" t="s">
        <v>346</v>
      </c>
      <c r="G134" s="111">
        <v>441336</v>
      </c>
      <c r="I134" s="112"/>
      <c r="J134" s="84">
        <v>13.082790980114922</v>
      </c>
      <c r="K134" s="80" t="s">
        <v>345</v>
      </c>
      <c r="L134" s="80" t="s">
        <v>186</v>
      </c>
      <c r="M134" s="134" t="str">
        <f>M133</f>
        <v>Std_CFLscw-Refl(9w)_60pInc-r0286</v>
      </c>
    </row>
  </sheetData>
  <autoFilter ref="A1:XET20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Lamp Summary</vt:lpstr>
      <vt:lpstr>A Lamp Cost Calcs</vt:lpstr>
      <vt:lpstr>Reflector_Par Summary</vt:lpstr>
      <vt:lpstr>Ref_PAR Cost Calcs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2017-06-30T12:47:22Z</dcterms:created>
  <dcterms:modified xsi:type="dcterms:W3CDTF">2017-07-01T06:22:01Z</dcterms:modified>
</cp:coreProperties>
</file>