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bookViews>
    <workbookView xWindow="-15096" yWindow="1020" windowWidth="27792" windowHeight="12468"/>
  </bookViews>
  <sheets>
    <sheet name="Annexe_CZ_READY_TOOL" sheetId="1" r:id="rId1"/>
  </sheets>
  <externalReferences>
    <externalReference r:id="rId2"/>
  </externalReferences>
  <definedNames>
    <definedName name="_AMO_UniqueIdentifier" hidden="1">"'a5507bfc-35ce-4d8a-8b17-e5d975fb6160'"</definedName>
    <definedName name="C_daysyr">#REF!</definedName>
    <definedName name="C_kWh">#REF!</definedName>
    <definedName name="C_therm">#REF!</definedName>
    <definedName name="C_volume">#REF!</definedName>
    <definedName name="C_WkW">#REF!</definedName>
    <definedName name="Cp">#REF!</definedName>
    <definedName name="density">#REF!</definedName>
    <definedName name="DMoIOU">[1]ED_Gas_Fraction!$C$16:$H$19</definedName>
    <definedName name="EFbase">#REF!</definedName>
    <definedName name="EFelec_base">#REF!</definedName>
    <definedName name="EFgas_base">#REF!</definedName>
    <definedName name="ELEC">[1]ED_elec_Savings!$A$5:$F$14</definedName>
    <definedName name="ELECDMoIOU">[1]ED_Elec_Fraction!$C$16:$H$19</definedName>
    <definedName name="ELECMFIOU">[1]ED_Elec_Fraction!$C$11:$H$14</definedName>
    <definedName name="ELECSFIOU">[1]ED_Elec_Fraction!$C$6:$H$9</definedName>
    <definedName name="Fthrott">#REF!</definedName>
    <definedName name="GAS">[1]ED_gas_Savings!$A$5:$D$14</definedName>
    <definedName name="InstR">[1]ED_IR!$B$6:$K$12</definedName>
    <definedName name="MFIOU">[1]ED_Gas_Fraction!$C$11:$H$14</definedName>
    <definedName name="NeToGross">[1]ED_NTG!$B$6:$F$9</definedName>
    <definedName name="Npeople">#REF!</definedName>
    <definedName name="Npeople_MF">#REF!</definedName>
    <definedName name="Npeople_SF">#REF!</definedName>
    <definedName name="Nshowerhd_MF">#REF!</definedName>
    <definedName name="Nshowerhd_SF">#REF!</definedName>
    <definedName name="NshowerMF">#REF!</definedName>
    <definedName name="Nshowers">#REF!</definedName>
    <definedName name="NshowerSF">#REF!</definedName>
    <definedName name="rho">#REF!</definedName>
    <definedName name="SFIOU">[1]ED_Gas_Fraction!$C$6:$H$9</definedName>
    <definedName name="time_shower">#REF!</definedName>
    <definedName name="time_valve">#REF!</definedName>
    <definedName name="Tin">#REF!</definedName>
    <definedName name="Tout_hot">#REF!</definedName>
    <definedName name="Tout_temp">#REF!</definedName>
    <definedName name="Vdotbasefed">#REF!</definedName>
    <definedName name="VdotbaseSCG">#REF!</definedName>
    <definedName name="Vdotlow">#REF!</definedName>
    <definedName name="WP">#REF!</definedName>
  </definedNames>
  <calcPr calcId="171027"/>
</workbook>
</file>

<file path=xl/calcChain.xml><?xml version="1.0" encoding="utf-8"?>
<calcChain xmlns="http://schemas.openxmlformats.org/spreadsheetml/2006/main">
  <c r="L2" i="1" l="1"/>
  <c r="C47" i="1" s="1"/>
  <c r="C29" i="1" l="1"/>
  <c r="C33" i="1"/>
  <c r="C39" i="1"/>
  <c r="C43" i="1"/>
  <c r="C46" i="1"/>
  <c r="C32" i="1"/>
  <c r="C35" i="1"/>
  <c r="C38" i="1"/>
  <c r="C42" i="1"/>
  <c r="C45" i="1"/>
  <c r="C31" i="1"/>
  <c r="C34" i="1"/>
  <c r="C37" i="1"/>
  <c r="C41" i="1"/>
  <c r="C48" i="1"/>
  <c r="C30" i="1"/>
  <c r="C36" i="1"/>
  <c r="C40" i="1"/>
  <c r="C44" i="1"/>
  <c r="L3" i="1" l="1"/>
  <c r="D47" i="1" s="1"/>
  <c r="D31" i="1" l="1"/>
  <c r="E31" i="1" s="1"/>
  <c r="D48" i="1"/>
  <c r="D38" i="1"/>
  <c r="E38" i="1" s="1"/>
  <c r="D29" i="1"/>
  <c r="E29" i="1" s="1"/>
  <c r="D37" i="1"/>
  <c r="E37" i="1" s="1"/>
  <c r="D33" i="1"/>
  <c r="D40" i="1"/>
  <c r="E40" i="1" s="1"/>
  <c r="E47" i="1"/>
  <c r="D36" i="1"/>
  <c r="E36" i="1" s="1"/>
  <c r="D32" i="1"/>
  <c r="E32" i="1" s="1"/>
  <c r="D39" i="1"/>
  <c r="E39" i="1" s="1"/>
  <c r="D43" i="1"/>
  <c r="D42" i="1"/>
  <c r="E42" i="1" s="1"/>
  <c r="D41" i="1"/>
  <c r="E41" i="1" s="1"/>
  <c r="D34" i="1"/>
  <c r="E34" i="1" s="1"/>
  <c r="D30" i="1"/>
  <c r="E30" i="1" s="1"/>
  <c r="D46" i="1"/>
  <c r="E46" i="1" s="1"/>
  <c r="D35" i="1"/>
  <c r="D45" i="1"/>
  <c r="E45" i="1" s="1"/>
  <c r="D44" i="1"/>
  <c r="E43" i="1" l="1"/>
</calcChain>
</file>

<file path=xl/sharedStrings.xml><?xml version="1.0" encoding="utf-8"?>
<sst xmlns="http://schemas.openxmlformats.org/spreadsheetml/2006/main" count="492" uniqueCount="102">
  <si>
    <t>Weight</t>
  </si>
  <si>
    <t>Program/Database Description: READI (DEER for 13-14 Planning)</t>
  </si>
  <si>
    <t>Median</t>
  </si>
  <si>
    <t>Index</t>
  </si>
  <si>
    <t>EnergyImpactID</t>
  </si>
  <si>
    <t>Version</t>
  </si>
  <si>
    <t>VersionSrc</t>
  </si>
  <si>
    <t>LastMod</t>
  </si>
  <si>
    <t>IOU</t>
  </si>
  <si>
    <t>BldgType</t>
  </si>
  <si>
    <t>BldgVint</t>
  </si>
  <si>
    <t>BldgHVAC</t>
  </si>
  <si>
    <t>BldgLoc</t>
  </si>
  <si>
    <t>NormUnit</t>
  </si>
  <si>
    <t>NumUnits</t>
  </si>
  <si>
    <t>MeasArea</t>
  </si>
  <si>
    <t>ScalBasis</t>
  </si>
  <si>
    <t>ACustEUkWh</t>
  </si>
  <si>
    <t>ACustEUkW</t>
  </si>
  <si>
    <t>ACustEUtherm</t>
  </si>
  <si>
    <t>ACustWBkWh</t>
  </si>
  <si>
    <t>ACustWBkW</t>
  </si>
  <si>
    <t>ACustWBtherm</t>
  </si>
  <si>
    <t>AStdEUkWh</t>
  </si>
  <si>
    <t>AStdEUkW</t>
  </si>
  <si>
    <t>AStdEUtherm</t>
  </si>
  <si>
    <t>AStdWBkWh</t>
  </si>
  <si>
    <t>AStdWBkW</t>
  </si>
  <si>
    <t>AStdWBtherm</t>
  </si>
  <si>
    <t>ElecImpProfileID</t>
  </si>
  <si>
    <t>GasImpProfileID</t>
  </si>
  <si>
    <t>Flag</t>
  </si>
  <si>
    <t>BldgType_desc</t>
  </si>
  <si>
    <t>BldgVint_desc</t>
  </si>
  <si>
    <t>BldgLoc_desc</t>
  </si>
  <si>
    <t>IOUname</t>
  </si>
  <si>
    <t>MeasureID</t>
  </si>
  <si>
    <t>MeasureDesc</t>
  </si>
  <si>
    <t>MeasImpactType</t>
  </si>
  <si>
    <t>MeasTechEUL_ID</t>
  </si>
  <si>
    <t>MeasTechDesc</t>
  </si>
  <si>
    <t>StdTechDesc</t>
  </si>
  <si>
    <t>BaseTechDesc</t>
  </si>
  <si>
    <t>PGE</t>
  </si>
  <si>
    <t>SFm</t>
  </si>
  <si>
    <t>rWtd</t>
  </si>
  <si>
    <t>CZ01</t>
  </si>
  <si>
    <t>Each</t>
  </si>
  <si>
    <t>Residential Single Family</t>
  </si>
  <si>
    <t>Arcata Area</t>
  </si>
  <si>
    <t>PG&amp;E</t>
  </si>
  <si>
    <t>CrossMeasWtd</t>
  </si>
  <si>
    <t>Appl-EffDW</t>
  </si>
  <si>
    <t>CZ02</t>
  </si>
  <si>
    <t>Santa Rosa Area</t>
  </si>
  <si>
    <t>CZ03</t>
  </si>
  <si>
    <t>Oakland Area</t>
  </si>
  <si>
    <t>CZ04</t>
  </si>
  <si>
    <t>CZ05</t>
  </si>
  <si>
    <t>Santa Maria Area</t>
  </si>
  <si>
    <t>CZ06</t>
  </si>
  <si>
    <t>CZ07</t>
  </si>
  <si>
    <t>CZ08</t>
  </si>
  <si>
    <t>CZ09</t>
  </si>
  <si>
    <t>CZ10</t>
  </si>
  <si>
    <t>CZ11</t>
  </si>
  <si>
    <t>Red Bluff Area</t>
  </si>
  <si>
    <t>CZ12</t>
  </si>
  <si>
    <t>Sacramento Area</t>
  </si>
  <si>
    <t>CZ13</t>
  </si>
  <si>
    <t>Fresno Area</t>
  </si>
  <si>
    <t>CZ14</t>
  </si>
  <si>
    <t>CZ15</t>
  </si>
  <si>
    <t>CZ16</t>
  </si>
  <si>
    <t>CZ</t>
  </si>
  <si>
    <t>ACustWBtherm/Weight</t>
  </si>
  <si>
    <t>Adjustment Factor</t>
  </si>
  <si>
    <t>Appl-Dishwash-StdSize-180-EAEU</t>
  </si>
  <si>
    <t>DEER2013</t>
  </si>
  <si>
    <t>D13 v1.00</t>
  </si>
  <si>
    <t>Ex</t>
  </si>
  <si>
    <t>None</t>
  </si>
  <si>
    <t>Existing</t>
  </si>
  <si>
    <t>Energy Star(R) Dish Washer - Standard Size - Typical Water Heater fuel - EAEU = 180, EF = 1.26</t>
  </si>
  <si>
    <t>Energy Star(R) Dish Washer - Standard Size - EAEU = 180, EF = 1.26</t>
  </si>
  <si>
    <t>Energy Star(R) Dish Washer - Standard Size - EAEU = 307, EF = 0.72</t>
  </si>
  <si>
    <t>Energy Star(R) Dish Washer - Standard Size - EAEU = 355, EF = 0.62, or Code Level for New Vintage</t>
  </si>
  <si>
    <t>San Jose-Reid</t>
  </si>
  <si>
    <t>Blue Canyson</t>
  </si>
  <si>
    <t>SCG</t>
  </si>
  <si>
    <t>Torrance</t>
  </si>
  <si>
    <t>San Diego-Lindbergh</t>
  </si>
  <si>
    <t>Fullerton</t>
  </si>
  <si>
    <t>Burbank-Glendale</t>
  </si>
  <si>
    <t>Riverside</t>
  </si>
  <si>
    <t>Palmdale</t>
  </si>
  <si>
    <t>Palm Springs-Intl</t>
  </si>
  <si>
    <t>deer2013 database tables: EnImpact</t>
  </si>
  <si>
    <t>This file created on 10/15/2013 2:33:56 PM while connected to deeresources.net as sptviewer.</t>
  </si>
  <si>
    <t>SCG Weight</t>
  </si>
  <si>
    <t>PGE Weight</t>
  </si>
  <si>
    <t>Averaged Factors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</si>
</sst>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9" fontId="18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42"/>
    <xf numFmtId="0" fontId="16" fillId="0" borderId="0" xfId="42" applyFont="1"/>
    <xf numFmtId="164" fontId="16" fillId="0" borderId="0" xfId="42" applyNumberFormat="1" applyFont="1"/>
    <xf numFmtId="0" fontId="1" fillId="0" borderId="0" xfId="42" applyFont="1"/>
    <xf numFmtId="0" fontId="1" fillId="0" borderId="0" xfId="42" applyAlignment="1">
      <alignment horizontal="center" vertical="center" wrapText="1"/>
    </xf>
    <xf numFmtId="2" fontId="1" fillId="0" borderId="0" xfId="42" applyNumberFormat="1" applyAlignment="1">
      <alignment horizontal="center"/>
    </xf>
    <xf numFmtId="0" fontId="1" fillId="0" borderId="0" xfId="42" applyFill="1"/>
    <xf numFmtId="0" fontId="0" fillId="0" borderId="0" xfId="42" applyFont="1"/>
    <xf numFmtId="0" fontId="0" fillId="0" borderId="0" xfId="0" applyFill="1"/>
    <xf numFmtId="165" fontId="1" fillId="0" borderId="0" xfId="42" applyNumberFormat="1"/>
    <xf numFmtId="0" fontId="1" fillId="33" borderId="0" xfId="42" applyFill="1"/>
    <xf numFmtId="0" fontId="0" fillId="0" borderId="0" xfId="0" applyAlignment="1">
      <alignment horizontal="center"/>
    </xf>
    <xf numFmtId="14" fontId="0" fillId="0" borderId="0" xfId="0" applyNumberFormat="1" applyFill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  <xf numFmtId="2" fontId="1" fillId="0" borderId="0" xfId="42" applyNumberFormat="1" applyFill="1" applyAlignment="1">
      <alignment horizontal="center"/>
    </xf>
    <xf numFmtId="0" fontId="0" fillId="34" borderId="0" xfId="42" applyFont="1" applyFill="1" applyAlignment="1">
      <alignment horizontal="center" vertical="center" wrapText="1"/>
    </xf>
    <xf numFmtId="2" fontId="1" fillId="34" borderId="10" xfId="42" applyNumberFormat="1" applyFill="1" applyBorder="1" applyAlignment="1">
      <alignment horizontal="center"/>
    </xf>
    <xf numFmtId="2" fontId="1" fillId="34" borderId="10" xfId="42" applyNumberFormat="1" applyFill="1" applyBorder="1" applyAlignment="1">
      <alignment horizont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3" xfId="42"/>
    <cellStyle name="Normal 4" xfId="44"/>
    <cellStyle name="Note" xfId="15" builtinId="10" customBuiltin="1"/>
    <cellStyle name="Output" xfId="10" builtinId="21" customBuiltin="1"/>
    <cellStyle name="Percent 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T%20%20Workpapers%20WPSCGREWH120618A%20Working%20Folder%20(2)%20%202013-2014_DHWFixtureMeasures_Disposition-1March2013(this%20one).doc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_Measure_Definition"/>
      <sheetName val="ED_Measure_Impacts"/>
      <sheetName val="ED_gas_Savings"/>
      <sheetName val="ED_elec_Savings"/>
      <sheetName val="ED_Elec_Fraction"/>
      <sheetName val="ED_Gas_Fraction"/>
      <sheetName val="ED_CZ_table"/>
      <sheetName val="ED_WaterConsumption"/>
      <sheetName val="ED_ThermsSavingKit_Calc"/>
      <sheetName val="ED_FaucetAerator_Calc"/>
      <sheetName val="ED_Global_Analysis"/>
      <sheetName val="ED_NTG"/>
      <sheetName val="ED_IR"/>
      <sheetName val="Annexe_CZ_READY_TOOL"/>
      <sheetName val="Annexe_Th_Valve_gas"/>
      <sheetName val="Water Usage Calc"/>
      <sheetName val="Annexe_Low_FlowShowerHeads_gas"/>
      <sheetName val="Annexe_SCE_Savings"/>
      <sheetName val="Annexe_SDGE Results"/>
      <sheetName val="Annexe_SCG Results"/>
      <sheetName val="Annexe_ThermsSavingsKitSavings"/>
    </sheetNames>
    <sheetDataSet>
      <sheetData sheetId="0" refreshError="1"/>
      <sheetData sheetId="1" refreshError="1"/>
      <sheetData sheetId="2">
        <row r="5">
          <cell r="A5">
            <v>1</v>
          </cell>
          <cell r="B5" t="str">
            <v>Showerheads 1.7gpm</v>
          </cell>
          <cell r="C5">
            <v>5.519494540397865</v>
          </cell>
          <cell r="D5">
            <v>6.1629954818874477</v>
          </cell>
        </row>
        <row r="6">
          <cell r="A6">
            <v>2</v>
          </cell>
          <cell r="B6" t="str">
            <v>Showerheads 1.6 gpm</v>
          </cell>
          <cell r="C6">
            <v>6.5230390022883835</v>
          </cell>
          <cell r="D6">
            <v>7.2835401149578907</v>
          </cell>
        </row>
        <row r="7">
          <cell r="A7">
            <v>3</v>
          </cell>
          <cell r="B7" t="str">
            <v>Showerheads 1.5 gpm</v>
          </cell>
          <cell r="C7">
            <v>7.5265834641789056</v>
          </cell>
          <cell r="D7">
            <v>8.4040847480283372</v>
          </cell>
        </row>
        <row r="8">
          <cell r="A8">
            <v>4</v>
          </cell>
          <cell r="B8" t="str">
            <v>Thermostatic valve</v>
          </cell>
          <cell r="C8">
            <v>2.0403904056245978</v>
          </cell>
          <cell r="D8">
            <v>2.1755388453950006</v>
          </cell>
        </row>
        <row r="9">
          <cell r="A9">
            <v>5</v>
          </cell>
          <cell r="B9" t="str">
            <v>Thermostatic valve and Showerhead 1.6 gpm</v>
          </cell>
          <cell r="C9">
            <v>9.566973869803503</v>
          </cell>
          <cell r="D9">
            <v>10.579623593423339</v>
          </cell>
        </row>
        <row r="10">
          <cell r="A10">
            <v>6</v>
          </cell>
          <cell r="B10" t="str">
            <v>Faucet Aerator 1.5 gpm</v>
          </cell>
          <cell r="C10">
            <v>0.96391541244857515</v>
          </cell>
          <cell r="D10">
            <v>0.56254423812039211</v>
          </cell>
        </row>
        <row r="11">
          <cell r="A11">
            <v>7</v>
          </cell>
          <cell r="B11" t="str">
            <v>Faucet Aerator 1 gpm</v>
          </cell>
          <cell r="C11">
            <v>1.4916328707133408</v>
          </cell>
          <cell r="D11">
            <v>0.87052190054647172</v>
          </cell>
        </row>
        <row r="12">
          <cell r="A12">
            <v>8</v>
          </cell>
          <cell r="B12" t="str">
            <v>Faucet Aerator 0.5 gpm</v>
          </cell>
          <cell r="C12">
            <v>2.0193503289781067</v>
          </cell>
          <cell r="D12">
            <v>1.1784995629725512</v>
          </cell>
        </row>
        <row r="13">
          <cell r="A13">
            <v>9</v>
          </cell>
          <cell r="B13" t="str">
            <v>Kitchen Faucet Aerator 1.5 gpm</v>
          </cell>
          <cell r="C13">
            <v>5.9001664610631526</v>
          </cell>
          <cell r="D13">
            <v>4.9175927029357425</v>
          </cell>
        </row>
        <row r="14">
          <cell r="A14">
            <v>10</v>
          </cell>
          <cell r="B14" t="str">
            <v>Therms Saver Kit</v>
          </cell>
          <cell r="C14">
            <v>16.410015666668741</v>
          </cell>
          <cell r="D14">
            <v>15.062721252057024</v>
          </cell>
        </row>
      </sheetData>
      <sheetData sheetId="3">
        <row r="5">
          <cell r="A5">
            <v>11</v>
          </cell>
          <cell r="B5" t="str">
            <v>Showerheads 1.7gpm</v>
          </cell>
          <cell r="C5">
            <v>122.06947773107352</v>
          </cell>
          <cell r="D5">
            <v>1.2262687260655788E-2</v>
          </cell>
          <cell r="E5">
            <v>136.30118378171946</v>
          </cell>
          <cell r="F5">
            <v>1.3692356361633918E-2</v>
          </cell>
        </row>
        <row r="6">
          <cell r="A6">
            <v>12</v>
          </cell>
          <cell r="B6" t="str">
            <v>Showerheads 1.6 gpm</v>
          </cell>
          <cell r="C6">
            <v>144.26392822763228</v>
          </cell>
          <cell r="D6">
            <v>1.4492266762593195E-2</v>
          </cell>
          <cell r="E6">
            <v>161.08321719657749</v>
          </cell>
          <cell r="F6">
            <v>1.6181875700112806E-2</v>
          </cell>
        </row>
        <row r="7">
          <cell r="A7">
            <v>13</v>
          </cell>
          <cell r="B7" t="str">
            <v>Showerheads 1.5 gpm</v>
          </cell>
          <cell r="C7">
            <v>166.45837872419114</v>
          </cell>
          <cell r="D7">
            <v>1.6721846264530618E-2</v>
          </cell>
          <cell r="E7">
            <v>185.86525061143561</v>
          </cell>
          <cell r="F7">
            <v>1.8671395038591707E-2</v>
          </cell>
        </row>
        <row r="8">
          <cell r="A8">
            <v>14</v>
          </cell>
          <cell r="B8" t="str">
            <v>Thermostatic valve</v>
          </cell>
          <cell r="C8">
            <v>45.12539859567179</v>
          </cell>
          <cell r="D8">
            <v>4.5331450644053852E-3</v>
          </cell>
          <cell r="E8">
            <v>50.098240033798795</v>
          </cell>
          <cell r="F8">
            <v>5.0326999120711121E-3</v>
          </cell>
        </row>
        <row r="9">
          <cell r="A9">
            <v>15</v>
          </cell>
          <cell r="B9" t="str">
            <v>Thermostatic valve and Showerhead 1.6 gpm</v>
          </cell>
          <cell r="C9">
            <v>189.38932682330406</v>
          </cell>
          <cell r="D9">
            <v>1.9025411826998583E-2</v>
          </cell>
          <cell r="E9">
            <v>211.18145723037628</v>
          </cell>
          <cell r="F9">
            <v>2.1214575612183918E-2</v>
          </cell>
        </row>
        <row r="10">
          <cell r="A10">
            <v>16</v>
          </cell>
          <cell r="B10" t="str">
            <v>Faucet Aerator 1.5 gpm</v>
          </cell>
          <cell r="C10">
            <v>22.197013768494237</v>
          </cell>
          <cell r="D10">
            <v>2.2298369995747635E-3</v>
          </cell>
          <cell r="E10">
            <v>12.954251003442291</v>
          </cell>
          <cell r="F10">
            <v>1.3013402834508236E-3</v>
          </cell>
        </row>
        <row r="11">
          <cell r="A11">
            <v>17</v>
          </cell>
          <cell r="B11" t="str">
            <v>Faucet Aerator 1 gpm</v>
          </cell>
          <cell r="C11">
            <v>34.349274781960204</v>
          </cell>
          <cell r="D11">
            <v>3.4506120785530799E-3</v>
          </cell>
          <cell r="E11">
            <v>20.046350916955266</v>
          </cell>
          <cell r="F11">
            <v>2.0137886765891136E-3</v>
          </cell>
        </row>
        <row r="12">
          <cell r="A12">
            <v>18</v>
          </cell>
          <cell r="B12" t="str">
            <v>Faucet Aerator 0.5 gpm</v>
          </cell>
          <cell r="C12">
            <v>46.501535795426172</v>
          </cell>
          <cell r="D12">
            <v>4.6713871575313967E-3</v>
          </cell>
          <cell r="E12">
            <v>27.13845083046823</v>
          </cell>
          <cell r="F12">
            <v>2.7262370697274021E-3</v>
          </cell>
        </row>
        <row r="13">
          <cell r="A13">
            <v>19</v>
          </cell>
          <cell r="B13" t="str">
            <v>Kitchen Faucet Aerator 1.5 gpm</v>
          </cell>
          <cell r="C13">
            <v>135.86884749559263</v>
          </cell>
          <cell r="D13">
            <v>1.3648925319191952E-2</v>
          </cell>
          <cell r="E13">
            <v>113.24216993027376</v>
          </cell>
          <cell r="F13">
            <v>1.1375925746420197E-2</v>
          </cell>
        </row>
        <row r="14">
          <cell r="A14">
            <v>20</v>
          </cell>
          <cell r="B14" t="str">
            <v>Therms Saver Kit</v>
          </cell>
          <cell r="C14">
            <v>377.88932409428099</v>
          </cell>
          <cell r="D14">
            <v>3.7961484612210876E-2</v>
          </cell>
          <cell r="E14">
            <v>346.86387073485861</v>
          </cell>
          <cell r="F14">
            <v>3.4844772402588535E-2</v>
          </cell>
        </row>
      </sheetData>
      <sheetData sheetId="4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9.1999999999999998E-2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4.1000000000000002E-2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3.2000000000000001E-2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8.9999999999999993E-3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0.13600000000000001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0.21099999999999999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0.113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3.7999999999999999E-2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0.20399999999999999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3.9E-2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7.9000000000000001E-2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3.5999999999999997E-2</v>
          </cell>
        </row>
      </sheetData>
      <sheetData sheetId="5">
        <row r="6">
          <cell r="C6" t="str">
            <v>PGE</v>
          </cell>
          <cell r="D6" t="str">
            <v>SFm</v>
          </cell>
          <cell r="E6" t="str">
            <v>Any</v>
          </cell>
          <cell r="F6" t="str">
            <v>Any</v>
          </cell>
          <cell r="G6" t="str">
            <v>Any</v>
          </cell>
          <cell r="H6">
            <v>0.90800000000000003</v>
          </cell>
        </row>
        <row r="7">
          <cell r="C7" t="str">
            <v>SDG</v>
          </cell>
          <cell r="D7" t="str">
            <v>SFm</v>
          </cell>
          <cell r="E7" t="str">
            <v>Any</v>
          </cell>
          <cell r="F7" t="str">
            <v>Any</v>
          </cell>
          <cell r="G7" t="str">
            <v>Any</v>
          </cell>
          <cell r="H7">
            <v>0.95899999999999996</v>
          </cell>
        </row>
        <row r="8">
          <cell r="C8" t="str">
            <v>SCE</v>
          </cell>
          <cell r="D8" t="str">
            <v>SFm</v>
          </cell>
          <cell r="E8" t="str">
            <v>Any</v>
          </cell>
          <cell r="F8" t="str">
            <v>Any</v>
          </cell>
          <cell r="G8" t="str">
            <v>Any</v>
          </cell>
          <cell r="H8">
            <v>0.96799999999999997</v>
          </cell>
        </row>
        <row r="9">
          <cell r="C9" t="str">
            <v>SCG</v>
          </cell>
          <cell r="D9" t="str">
            <v>SFm</v>
          </cell>
          <cell r="E9" t="str">
            <v>Any</v>
          </cell>
          <cell r="F9" t="str">
            <v>Any</v>
          </cell>
          <cell r="G9" t="str">
            <v>Any</v>
          </cell>
          <cell r="H9">
            <v>0.99099999999999999</v>
          </cell>
        </row>
        <row r="11">
          <cell r="C11" t="str">
            <v>PGE</v>
          </cell>
          <cell r="D11" t="str">
            <v>MFm</v>
          </cell>
          <cell r="E11" t="str">
            <v>Any</v>
          </cell>
          <cell r="F11" t="str">
            <v>Any</v>
          </cell>
          <cell r="G11" t="str">
            <v>Any</v>
          </cell>
          <cell r="H11">
            <v>0.86399999999999999</v>
          </cell>
        </row>
        <row r="12">
          <cell r="C12" t="str">
            <v>SDG</v>
          </cell>
          <cell r="D12" t="str">
            <v>MFm</v>
          </cell>
          <cell r="E12" t="str">
            <v>Any</v>
          </cell>
          <cell r="F12" t="str">
            <v>Any</v>
          </cell>
          <cell r="G12" t="str">
            <v>Any</v>
          </cell>
          <cell r="H12">
            <v>0.78900000000000003</v>
          </cell>
        </row>
        <row r="13">
          <cell r="C13" t="str">
            <v>SCE</v>
          </cell>
          <cell r="D13" t="str">
            <v>MFm</v>
          </cell>
          <cell r="E13" t="str">
            <v>Any</v>
          </cell>
          <cell r="F13" t="str">
            <v>Any</v>
          </cell>
          <cell r="G13" t="str">
            <v>Any</v>
          </cell>
          <cell r="H13">
            <v>0.88700000000000001</v>
          </cell>
        </row>
        <row r="14">
          <cell r="C14" t="str">
            <v>SCG</v>
          </cell>
          <cell r="D14" t="str">
            <v>MFm</v>
          </cell>
          <cell r="E14" t="str">
            <v>Any</v>
          </cell>
          <cell r="F14" t="str">
            <v>Any</v>
          </cell>
          <cell r="G14" t="str">
            <v>Any</v>
          </cell>
          <cell r="H14">
            <v>0.96199999999999997</v>
          </cell>
        </row>
        <row r="16">
          <cell r="C16" t="str">
            <v>PGE</v>
          </cell>
          <cell r="D16" t="str">
            <v>DMo</v>
          </cell>
          <cell r="E16" t="str">
            <v>Any</v>
          </cell>
          <cell r="F16" t="str">
            <v>Any</v>
          </cell>
          <cell r="G16" t="str">
            <v>Any</v>
          </cell>
          <cell r="H16">
            <v>0.79600000000000004</v>
          </cell>
        </row>
        <row r="17">
          <cell r="C17" t="str">
            <v>SDG</v>
          </cell>
          <cell r="D17" t="str">
            <v>DMo</v>
          </cell>
          <cell r="E17" t="str">
            <v>Any</v>
          </cell>
          <cell r="F17" t="str">
            <v>Any</v>
          </cell>
          <cell r="G17" t="str">
            <v>Any</v>
          </cell>
          <cell r="H17">
            <v>0.96099999999999997</v>
          </cell>
        </row>
        <row r="18">
          <cell r="C18" t="str">
            <v>SCE</v>
          </cell>
          <cell r="D18" t="str">
            <v>DMo</v>
          </cell>
          <cell r="E18" t="str">
            <v>Any</v>
          </cell>
          <cell r="F18" t="str">
            <v>Any</v>
          </cell>
          <cell r="G18" t="str">
            <v>Any</v>
          </cell>
          <cell r="H18">
            <v>0.92100000000000004</v>
          </cell>
        </row>
        <row r="19">
          <cell r="C19" t="str">
            <v>SCG</v>
          </cell>
          <cell r="D19" t="str">
            <v>DMo</v>
          </cell>
          <cell r="E19" t="str">
            <v>Any</v>
          </cell>
          <cell r="F19" t="str">
            <v>Any</v>
          </cell>
          <cell r="G19" t="str">
            <v>Any</v>
          </cell>
          <cell r="H19">
            <v>0.96399999999999997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6">
          <cell r="B6" t="str">
            <v>Res-sAll-mDHWshwr</v>
          </cell>
          <cell r="C6" t="str">
            <v>Low flow showerheads</v>
          </cell>
          <cell r="D6">
            <v>0.7</v>
          </cell>
          <cell r="E6">
            <v>0.7</v>
          </cell>
          <cell r="F6" t="str">
            <v>Any</v>
          </cell>
        </row>
        <row r="7">
          <cell r="B7" t="str">
            <v>Res-sSF-mDHWaerator</v>
          </cell>
          <cell r="C7" t="str">
            <v>Faucet aerators</v>
          </cell>
          <cell r="D7">
            <v>0.59</v>
          </cell>
          <cell r="E7">
            <v>0.59</v>
          </cell>
          <cell r="F7" t="str">
            <v>SFm</v>
          </cell>
        </row>
        <row r="8">
          <cell r="B8" t="str">
            <v>Res-sMF-mDHWaerator</v>
          </cell>
          <cell r="C8" t="str">
            <v>Faucet aerators</v>
          </cell>
          <cell r="D8">
            <v>0.65</v>
          </cell>
          <cell r="E8">
            <v>0.65</v>
          </cell>
          <cell r="F8" t="str">
            <v>MFm</v>
          </cell>
        </row>
        <row r="9">
          <cell r="B9" t="str">
            <v>Res-Default&gt;2</v>
          </cell>
          <cell r="C9" t="str">
            <v>All other EEM with no evaluated NTGR; existing EEM with same delivery mechanism for more than 2 years</v>
          </cell>
          <cell r="D9">
            <v>0.55000000000000004</v>
          </cell>
          <cell r="E9">
            <v>0.55000000000000004</v>
          </cell>
          <cell r="F9" t="str">
            <v>Any</v>
          </cell>
        </row>
      </sheetData>
      <sheetData sheetId="12">
        <row r="6">
          <cell r="B6" t="str">
            <v>Res-LowF-SH-All</v>
          </cell>
          <cell r="C6" t="str">
            <v>Residential low-flow Showerhead; Annual Installation Rate</v>
          </cell>
          <cell r="D6">
            <v>0.73699999999999999</v>
          </cell>
          <cell r="E6" t="str">
            <v>NonUpStrm</v>
          </cell>
          <cell r="F6" t="str">
            <v>AnnInstRate</v>
          </cell>
          <cell r="G6" t="str">
            <v>DEER2011</v>
          </cell>
          <cell r="H6" t="str">
            <v>MV0608</v>
          </cell>
          <cell r="I6" t="str">
            <v>All</v>
          </cell>
          <cell r="J6" t="str">
            <v>Any</v>
          </cell>
          <cell r="K6" t="str">
            <v>Any</v>
          </cell>
        </row>
        <row r="7">
          <cell r="B7" t="str">
            <v>Res-LowF-SH-PGE</v>
          </cell>
          <cell r="C7" t="str">
            <v>Residential low-flow Showerhead; Annual Installation Rate</v>
          </cell>
          <cell r="D7">
            <v>0.8</v>
          </cell>
          <cell r="E7" t="str">
            <v>NonUpStrm</v>
          </cell>
          <cell r="F7" t="str">
            <v>AnnInstRate</v>
          </cell>
          <cell r="G7" t="str">
            <v>DEER2011</v>
          </cell>
          <cell r="H7" t="str">
            <v>MV0608</v>
          </cell>
          <cell r="I7" t="str">
            <v>PGE</v>
          </cell>
          <cell r="J7" t="str">
            <v>DMo</v>
          </cell>
          <cell r="K7" t="str">
            <v>Any</v>
          </cell>
        </row>
        <row r="8">
          <cell r="B8" t="str">
            <v>Res-LowF-SH-SCE</v>
          </cell>
          <cell r="C8" t="str">
            <v>Residential low-flow Showerhead; Annual Installation Rate</v>
          </cell>
          <cell r="D8">
            <v>0.59</v>
          </cell>
          <cell r="E8" t="str">
            <v>NonUpStrm</v>
          </cell>
          <cell r="F8" t="str">
            <v>AnnInstRate</v>
          </cell>
          <cell r="G8" t="str">
            <v>DEER2011</v>
          </cell>
          <cell r="H8" t="str">
            <v>MV0608</v>
          </cell>
          <cell r="I8" t="str">
            <v>SCE</v>
          </cell>
          <cell r="J8" t="str">
            <v>MFm</v>
          </cell>
          <cell r="K8" t="str">
            <v>Any</v>
          </cell>
        </row>
        <row r="9">
          <cell r="B9" t="str">
            <v>Res-LowF-SH-SDG</v>
          </cell>
          <cell r="C9" t="str">
            <v>Residential low-flow Showerhead; Annual Installation Rate</v>
          </cell>
          <cell r="D9">
            <v>0.76</v>
          </cell>
          <cell r="E9" t="str">
            <v>NonUpStrm</v>
          </cell>
          <cell r="F9" t="str">
            <v>AnnInstRate</v>
          </cell>
          <cell r="G9" t="str">
            <v>DEER2011</v>
          </cell>
          <cell r="H9" t="str">
            <v>MV0608</v>
          </cell>
          <cell r="I9" t="str">
            <v>SDG</v>
          </cell>
          <cell r="J9" t="str">
            <v>SFm</v>
          </cell>
          <cell r="K9" t="str">
            <v>Any</v>
          </cell>
        </row>
        <row r="10">
          <cell r="B10" t="str">
            <v>Res-LowF-FA-All</v>
          </cell>
          <cell r="C10" t="str">
            <v>Residential low-flow Faucet Aerator; Annual Installation Rate</v>
          </cell>
          <cell r="D10">
            <v>0.66500000000000004</v>
          </cell>
          <cell r="E10" t="str">
            <v>NonUpStrm</v>
          </cell>
          <cell r="F10" t="str">
            <v>AnnInstRate</v>
          </cell>
          <cell r="G10" t="str">
            <v>DEER2011</v>
          </cell>
          <cell r="H10" t="str">
            <v>MV0608</v>
          </cell>
          <cell r="I10" t="str">
            <v>All</v>
          </cell>
          <cell r="J10" t="str">
            <v>Any</v>
          </cell>
          <cell r="K10" t="str">
            <v>Any</v>
          </cell>
        </row>
        <row r="11">
          <cell r="B11" t="str">
            <v>Res-LowF-FA-SDG</v>
          </cell>
          <cell r="C11" t="str">
            <v>Residential low-flow Faucet Aerator; Annual Installation Rate</v>
          </cell>
          <cell r="D11">
            <v>0.77</v>
          </cell>
          <cell r="E11" t="str">
            <v>NonUpStrm</v>
          </cell>
          <cell r="F11" t="str">
            <v>AnnInstRate</v>
          </cell>
          <cell r="G11" t="str">
            <v>DEER2011</v>
          </cell>
          <cell r="H11" t="str">
            <v>MV0608</v>
          </cell>
          <cell r="I11" t="str">
            <v>SDG</v>
          </cell>
          <cell r="J11" t="str">
            <v>DMo</v>
          </cell>
          <cell r="K11" t="str">
            <v>Any</v>
          </cell>
        </row>
        <row r="12">
          <cell r="B12" t="str">
            <v>Res-LowF-FA-SDG</v>
          </cell>
          <cell r="C12" t="str">
            <v>Residential low-flow Faucet Aerator; Annual Installation Rate</v>
          </cell>
          <cell r="D12">
            <v>0.59</v>
          </cell>
          <cell r="E12" t="str">
            <v>NonUpStrm</v>
          </cell>
          <cell r="F12" t="str">
            <v>AnnInstRate</v>
          </cell>
          <cell r="G12" t="str">
            <v>DEER2011</v>
          </cell>
          <cell r="H12" t="str">
            <v>MV0608</v>
          </cell>
          <cell r="I12" t="str">
            <v>SDG</v>
          </cell>
          <cell r="J12" t="str">
            <v>MFm</v>
          </cell>
          <cell r="K12" t="str">
            <v>Any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N48"/>
  <sheetViews>
    <sheetView tabSelected="1" workbookViewId="0">
      <selection activeCell="H31" sqref="H31"/>
    </sheetView>
  </sheetViews>
  <sheetFormatPr defaultColWidth="9.109375" defaultRowHeight="14.4" x14ac:dyDescent="0.3"/>
  <cols>
    <col min="1" max="1" width="9.109375" style="1"/>
    <col min="2" max="2" width="31.109375" style="1" bestFit="1" customWidth="1"/>
    <col min="3" max="3" width="13.6640625" style="1" customWidth="1"/>
    <col min="4" max="4" width="9.109375" style="1"/>
    <col min="5" max="5" width="12" style="1" bestFit="1" customWidth="1"/>
    <col min="6" max="11" width="9.109375" style="1"/>
    <col min="12" max="12" width="11.5546875" style="1" customWidth="1"/>
    <col min="13" max="13" width="13.88671875" style="1" customWidth="1"/>
    <col min="14" max="14" width="11.33203125" style="1" bestFit="1" customWidth="1"/>
    <col min="15" max="15" width="12.44140625" style="1" bestFit="1" customWidth="1"/>
    <col min="16" max="16" width="11.33203125" style="1" bestFit="1" customWidth="1"/>
    <col min="17" max="17" width="14" style="1" bestFit="1" customWidth="1"/>
    <col min="18" max="18" width="13.33203125" style="1" bestFit="1" customWidth="1"/>
    <col min="19" max="19" width="12" style="1" bestFit="1" customWidth="1"/>
    <col min="20" max="20" width="14.6640625" style="1" bestFit="1" customWidth="1"/>
    <col min="21" max="21" width="11.44140625" style="1" bestFit="1" customWidth="1"/>
    <col min="22" max="22" width="10.33203125" style="1" bestFit="1" customWidth="1"/>
    <col min="23" max="23" width="12.88671875" style="1" bestFit="1" customWidth="1"/>
    <col min="24" max="24" width="12.109375" style="1" bestFit="1" customWidth="1"/>
    <col min="25" max="25" width="11" style="1" bestFit="1" customWidth="1"/>
    <col min="26" max="26" width="13.6640625" style="1" bestFit="1" customWidth="1"/>
    <col min="27" max="33" width="9.109375" style="1"/>
    <col min="34" max="34" width="31.109375" style="1" bestFit="1" customWidth="1"/>
    <col min="35" max="35" width="84.33203125" style="1" bestFit="1" customWidth="1"/>
    <col min="36" max="36" width="16.109375" style="1" bestFit="1" customWidth="1"/>
    <col min="37" max="37" width="9.109375" style="1"/>
    <col min="38" max="38" width="74.44140625" style="1" bestFit="1" customWidth="1"/>
    <col min="39" max="39" width="59.44140625" style="1" bestFit="1" customWidth="1"/>
    <col min="40" max="40" width="88.33203125" style="1" bestFit="1" customWidth="1"/>
    <col min="41" max="16384" width="9.109375" style="1"/>
  </cols>
  <sheetData>
    <row r="1" spans="1:40" ht="15" x14ac:dyDescent="0.25">
      <c r="A1" s="8" t="s">
        <v>97</v>
      </c>
      <c r="N1" s="8" t="s">
        <v>99</v>
      </c>
      <c r="O1" s="8" t="s">
        <v>100</v>
      </c>
    </row>
    <row r="2" spans="1:40" ht="15" x14ac:dyDescent="0.25">
      <c r="A2" s="8" t="s">
        <v>98</v>
      </c>
      <c r="K2" s="2" t="s">
        <v>0</v>
      </c>
      <c r="L2" s="2">
        <f>(N2+O2)/2</f>
        <v>0.94950000000000001</v>
      </c>
      <c r="N2" s="1">
        <v>0.99099999999999999</v>
      </c>
      <c r="O2" s="1">
        <v>0.90800000000000003</v>
      </c>
    </row>
    <row r="3" spans="1:40" ht="15" x14ac:dyDescent="0.25">
      <c r="A3" s="1" t="s">
        <v>1</v>
      </c>
      <c r="K3" s="2" t="s">
        <v>2</v>
      </c>
      <c r="L3" s="3">
        <f>MEDIAN(C29:C48)</f>
        <v>7.0142180094786735</v>
      </c>
    </row>
    <row r="5" spans="1:40" ht="15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1" t="s">
        <v>13</v>
      </c>
      <c r="L5" s="1" t="s">
        <v>14</v>
      </c>
      <c r="M5" s="1" t="s">
        <v>15</v>
      </c>
      <c r="N5" s="1" t="s">
        <v>16</v>
      </c>
      <c r="O5" s="1" t="s">
        <v>17</v>
      </c>
      <c r="P5" s="1" t="s">
        <v>18</v>
      </c>
      <c r="Q5" s="1" t="s">
        <v>19</v>
      </c>
      <c r="R5" s="1" t="s">
        <v>20</v>
      </c>
      <c r="S5" s="1" t="s">
        <v>21</v>
      </c>
      <c r="T5" s="1" t="s">
        <v>22</v>
      </c>
      <c r="U5" s="1" t="s">
        <v>23</v>
      </c>
      <c r="V5" s="1" t="s">
        <v>24</v>
      </c>
      <c r="W5" s="1" t="s">
        <v>25</v>
      </c>
      <c r="X5" s="1" t="s">
        <v>26</v>
      </c>
      <c r="Y5" s="1" t="s">
        <v>27</v>
      </c>
      <c r="Z5" s="1" t="s">
        <v>28</v>
      </c>
      <c r="AA5" s="1" t="s">
        <v>29</v>
      </c>
      <c r="AB5" s="1" t="s">
        <v>30</v>
      </c>
      <c r="AC5" s="1" t="s">
        <v>31</v>
      </c>
      <c r="AD5" s="1" t="s">
        <v>32</v>
      </c>
      <c r="AE5" s="1" t="s">
        <v>33</v>
      </c>
      <c r="AF5" s="1" t="s">
        <v>34</v>
      </c>
      <c r="AG5" s="1" t="s">
        <v>35</v>
      </c>
      <c r="AH5" s="1" t="s">
        <v>36</v>
      </c>
      <c r="AI5" s="1" t="s">
        <v>37</v>
      </c>
      <c r="AJ5" s="1" t="s">
        <v>38</v>
      </c>
      <c r="AK5" s="1" t="s">
        <v>39</v>
      </c>
      <c r="AL5" s="1" t="s">
        <v>40</v>
      </c>
      <c r="AM5" s="1" t="s">
        <v>41</v>
      </c>
      <c r="AN5" s="1" t="s">
        <v>42</v>
      </c>
    </row>
    <row r="6" spans="1:40" ht="15" x14ac:dyDescent="0.25">
      <c r="A6" s="14">
        <v>117758856</v>
      </c>
      <c r="B6" s="14" t="s">
        <v>77</v>
      </c>
      <c r="C6" s="14" t="s">
        <v>78</v>
      </c>
      <c r="D6" s="14" t="s">
        <v>79</v>
      </c>
      <c r="E6" s="15">
        <v>41536</v>
      </c>
      <c r="F6" s="14" t="s">
        <v>43</v>
      </c>
      <c r="G6" s="14" t="s">
        <v>44</v>
      </c>
      <c r="H6" s="14" t="s">
        <v>80</v>
      </c>
      <c r="I6" s="14" t="s">
        <v>45</v>
      </c>
      <c r="J6" s="14" t="s">
        <v>46</v>
      </c>
      <c r="K6" s="14" t="s">
        <v>47</v>
      </c>
      <c r="L6" s="14">
        <v>1</v>
      </c>
      <c r="M6" s="14">
        <v>993</v>
      </c>
      <c r="N6" s="14" t="s">
        <v>81</v>
      </c>
      <c r="O6" s="14">
        <v>0</v>
      </c>
      <c r="P6" s="14">
        <v>0</v>
      </c>
      <c r="Q6" s="14">
        <v>0</v>
      </c>
      <c r="R6" s="14">
        <v>30.3</v>
      </c>
      <c r="S6" s="14">
        <v>3.0699999999999998E-3</v>
      </c>
      <c r="T6" s="14">
        <v>6.88</v>
      </c>
      <c r="U6" s="14">
        <v>0</v>
      </c>
      <c r="V6" s="14">
        <v>0</v>
      </c>
      <c r="W6" s="14">
        <v>0</v>
      </c>
      <c r="X6" s="14">
        <v>26</v>
      </c>
      <c r="Y6" s="14">
        <v>2.6199999999999999E-3</v>
      </c>
      <c r="Z6" s="14">
        <v>2.7</v>
      </c>
      <c r="AA6" s="14"/>
      <c r="AB6" s="14"/>
      <c r="AC6" s="14">
        <v>9</v>
      </c>
      <c r="AD6" s="14" t="s">
        <v>48</v>
      </c>
      <c r="AE6" s="14" t="s">
        <v>82</v>
      </c>
      <c r="AF6" s="14" t="s">
        <v>49</v>
      </c>
      <c r="AG6" s="14" t="s">
        <v>50</v>
      </c>
      <c r="AH6" s="14" t="s">
        <v>77</v>
      </c>
      <c r="AI6" s="14" t="s">
        <v>83</v>
      </c>
      <c r="AJ6" s="14" t="s">
        <v>51</v>
      </c>
      <c r="AK6" s="14" t="s">
        <v>52</v>
      </c>
      <c r="AL6" s="14" t="s">
        <v>84</v>
      </c>
      <c r="AM6" s="14" t="s">
        <v>85</v>
      </c>
      <c r="AN6" s="14" t="s">
        <v>86</v>
      </c>
    </row>
    <row r="7" spans="1:40" ht="15" x14ac:dyDescent="0.25">
      <c r="A7" s="16">
        <v>117758857</v>
      </c>
      <c r="B7" s="16" t="s">
        <v>77</v>
      </c>
      <c r="C7" s="16" t="s">
        <v>78</v>
      </c>
      <c r="D7" s="16" t="s">
        <v>79</v>
      </c>
      <c r="E7" s="17">
        <v>41536</v>
      </c>
      <c r="F7" s="16" t="s">
        <v>43</v>
      </c>
      <c r="G7" s="16" t="s">
        <v>44</v>
      </c>
      <c r="H7" s="16" t="s">
        <v>80</v>
      </c>
      <c r="I7" s="16" t="s">
        <v>45</v>
      </c>
      <c r="J7" s="16" t="s">
        <v>53</v>
      </c>
      <c r="K7" s="16" t="s">
        <v>47</v>
      </c>
      <c r="L7" s="16">
        <v>1</v>
      </c>
      <c r="M7" s="16">
        <v>878</v>
      </c>
      <c r="N7" s="16" t="s">
        <v>81</v>
      </c>
      <c r="O7" s="16">
        <v>0</v>
      </c>
      <c r="P7" s="16">
        <v>0</v>
      </c>
      <c r="Q7" s="16">
        <v>0</v>
      </c>
      <c r="R7" s="16">
        <v>29.9</v>
      </c>
      <c r="S7" s="16">
        <v>3.0599999999999998E-3</v>
      </c>
      <c r="T7" s="16">
        <v>6.55</v>
      </c>
      <c r="U7" s="16">
        <v>0</v>
      </c>
      <c r="V7" s="16">
        <v>0</v>
      </c>
      <c r="W7" s="16">
        <v>0</v>
      </c>
      <c r="X7" s="16">
        <v>26.2</v>
      </c>
      <c r="Y7" s="16">
        <v>2.8400000000000001E-3</v>
      </c>
      <c r="Z7" s="16">
        <v>2.64</v>
      </c>
      <c r="AA7" s="16"/>
      <c r="AB7" s="16"/>
      <c r="AC7" s="16">
        <v>9</v>
      </c>
      <c r="AD7" s="16" t="s">
        <v>48</v>
      </c>
      <c r="AE7" s="16" t="s">
        <v>82</v>
      </c>
      <c r="AF7" s="16" t="s">
        <v>54</v>
      </c>
      <c r="AG7" s="16" t="s">
        <v>50</v>
      </c>
      <c r="AH7" s="16" t="s">
        <v>77</v>
      </c>
      <c r="AI7" s="16" t="s">
        <v>83</v>
      </c>
      <c r="AJ7" s="16" t="s">
        <v>51</v>
      </c>
      <c r="AK7" s="16" t="s">
        <v>52</v>
      </c>
      <c r="AL7" s="16" t="s">
        <v>84</v>
      </c>
      <c r="AM7" s="16" t="s">
        <v>85</v>
      </c>
      <c r="AN7" s="16" t="s">
        <v>86</v>
      </c>
    </row>
    <row r="8" spans="1:40" ht="15" x14ac:dyDescent="0.25">
      <c r="A8" s="18">
        <v>117758858</v>
      </c>
      <c r="B8" s="18" t="s">
        <v>77</v>
      </c>
      <c r="C8" s="18" t="s">
        <v>78</v>
      </c>
      <c r="D8" s="18" t="s">
        <v>79</v>
      </c>
      <c r="E8" s="19">
        <v>41536</v>
      </c>
      <c r="F8" s="18" t="s">
        <v>43</v>
      </c>
      <c r="G8" s="18" t="s">
        <v>44</v>
      </c>
      <c r="H8" s="18" t="s">
        <v>80</v>
      </c>
      <c r="I8" s="18" t="s">
        <v>45</v>
      </c>
      <c r="J8" s="18" t="s">
        <v>55</v>
      </c>
      <c r="K8" s="18" t="s">
        <v>47</v>
      </c>
      <c r="L8" s="18">
        <v>1</v>
      </c>
      <c r="M8" s="18">
        <v>875</v>
      </c>
      <c r="N8" s="18" t="s">
        <v>81</v>
      </c>
      <c r="O8" s="18">
        <v>0</v>
      </c>
      <c r="P8" s="18">
        <v>0</v>
      </c>
      <c r="Q8" s="18">
        <v>0</v>
      </c>
      <c r="R8" s="18">
        <v>30.1</v>
      </c>
      <c r="S8" s="18">
        <v>3.1900000000000001E-3</v>
      </c>
      <c r="T8" s="18">
        <v>6.53</v>
      </c>
      <c r="U8" s="18">
        <v>0</v>
      </c>
      <c r="V8" s="18">
        <v>0</v>
      </c>
      <c r="W8" s="18">
        <v>0</v>
      </c>
      <c r="X8" s="18">
        <v>26.9</v>
      </c>
      <c r="Y8" s="18">
        <v>2.8400000000000001E-3</v>
      </c>
      <c r="Z8" s="18">
        <v>2.59</v>
      </c>
      <c r="AA8" s="18"/>
      <c r="AB8" s="18"/>
      <c r="AC8" s="18">
        <v>9</v>
      </c>
      <c r="AD8" s="18" t="s">
        <v>48</v>
      </c>
      <c r="AE8" s="18" t="s">
        <v>82</v>
      </c>
      <c r="AF8" s="18" t="s">
        <v>56</v>
      </c>
      <c r="AG8" s="18" t="s">
        <v>50</v>
      </c>
      <c r="AH8" s="18" t="s">
        <v>77</v>
      </c>
      <c r="AI8" s="18" t="s">
        <v>83</v>
      </c>
      <c r="AJ8" s="18" t="s">
        <v>51</v>
      </c>
      <c r="AK8" s="18" t="s">
        <v>52</v>
      </c>
      <c r="AL8" s="18" t="s">
        <v>84</v>
      </c>
      <c r="AM8" s="18" t="s">
        <v>85</v>
      </c>
      <c r="AN8" s="18" t="s">
        <v>86</v>
      </c>
    </row>
    <row r="9" spans="1:40" ht="15" x14ac:dyDescent="0.25">
      <c r="A9" s="20">
        <v>117758859</v>
      </c>
      <c r="B9" s="20" t="s">
        <v>77</v>
      </c>
      <c r="C9" s="20" t="s">
        <v>78</v>
      </c>
      <c r="D9" s="20" t="s">
        <v>79</v>
      </c>
      <c r="E9" s="21">
        <v>41536</v>
      </c>
      <c r="F9" s="20" t="s">
        <v>43</v>
      </c>
      <c r="G9" s="20" t="s">
        <v>44</v>
      </c>
      <c r="H9" s="20" t="s">
        <v>80</v>
      </c>
      <c r="I9" s="20" t="s">
        <v>45</v>
      </c>
      <c r="J9" s="20" t="s">
        <v>57</v>
      </c>
      <c r="K9" s="20" t="s">
        <v>47</v>
      </c>
      <c r="L9" s="20">
        <v>1</v>
      </c>
      <c r="M9" s="20">
        <v>871</v>
      </c>
      <c r="N9" s="20" t="s">
        <v>81</v>
      </c>
      <c r="O9" s="20">
        <v>0</v>
      </c>
      <c r="P9" s="20">
        <v>0</v>
      </c>
      <c r="Q9" s="20">
        <v>0</v>
      </c>
      <c r="R9" s="20">
        <v>30.3</v>
      </c>
      <c r="S9" s="20">
        <v>2.8E-3</v>
      </c>
      <c r="T9" s="20">
        <v>6.44</v>
      </c>
      <c r="U9" s="20">
        <v>0</v>
      </c>
      <c r="V9" s="20">
        <v>0</v>
      </c>
      <c r="W9" s="20">
        <v>0</v>
      </c>
      <c r="X9" s="20">
        <v>28.3</v>
      </c>
      <c r="Y9" s="20">
        <v>7.54E-4</v>
      </c>
      <c r="Z9" s="20">
        <v>2.7</v>
      </c>
      <c r="AA9" s="20"/>
      <c r="AB9" s="20"/>
      <c r="AC9" s="20">
        <v>9</v>
      </c>
      <c r="AD9" s="20" t="s">
        <v>48</v>
      </c>
      <c r="AE9" s="20" t="s">
        <v>82</v>
      </c>
      <c r="AF9" s="20" t="s">
        <v>87</v>
      </c>
      <c r="AG9" s="20" t="s">
        <v>50</v>
      </c>
      <c r="AH9" s="20" t="s">
        <v>77</v>
      </c>
      <c r="AI9" s="20" t="s">
        <v>83</v>
      </c>
      <c r="AJ9" s="20" t="s">
        <v>51</v>
      </c>
      <c r="AK9" s="20" t="s">
        <v>52</v>
      </c>
      <c r="AL9" s="20" t="s">
        <v>84</v>
      </c>
      <c r="AM9" s="20" t="s">
        <v>85</v>
      </c>
      <c r="AN9" s="20" t="s">
        <v>86</v>
      </c>
    </row>
    <row r="10" spans="1:40" ht="15" x14ac:dyDescent="0.25">
      <c r="A10" s="30">
        <v>117758912</v>
      </c>
      <c r="B10" s="30" t="s">
        <v>77</v>
      </c>
      <c r="C10" s="30" t="s">
        <v>78</v>
      </c>
      <c r="D10" s="30" t="s">
        <v>79</v>
      </c>
      <c r="E10" s="31">
        <v>41536</v>
      </c>
      <c r="F10" s="30" t="s">
        <v>89</v>
      </c>
      <c r="G10" s="30" t="s">
        <v>44</v>
      </c>
      <c r="H10" s="30" t="s">
        <v>80</v>
      </c>
      <c r="I10" s="30" t="s">
        <v>45</v>
      </c>
      <c r="J10" s="30" t="s">
        <v>57</v>
      </c>
      <c r="K10" s="30" t="s">
        <v>47</v>
      </c>
      <c r="L10" s="30">
        <v>1</v>
      </c>
      <c r="M10" s="30">
        <v>986</v>
      </c>
      <c r="N10" s="30" t="s">
        <v>81</v>
      </c>
      <c r="O10" s="30">
        <v>0</v>
      </c>
      <c r="P10" s="30">
        <v>0</v>
      </c>
      <c r="Q10" s="30">
        <v>0</v>
      </c>
      <c r="R10" s="30">
        <v>15.8</v>
      </c>
      <c r="S10" s="30">
        <v>1.64E-3</v>
      </c>
      <c r="T10" s="30">
        <v>6.95</v>
      </c>
      <c r="U10" s="30">
        <v>0</v>
      </c>
      <c r="V10" s="30">
        <v>0</v>
      </c>
      <c r="W10" s="30">
        <v>0</v>
      </c>
      <c r="X10" s="30">
        <v>20.6</v>
      </c>
      <c r="Y10" s="30">
        <v>1.23E-3</v>
      </c>
      <c r="Z10" s="30">
        <v>2.87</v>
      </c>
      <c r="AA10" s="30"/>
      <c r="AB10" s="30"/>
      <c r="AC10" s="30">
        <v>9</v>
      </c>
      <c r="AD10" s="30" t="s">
        <v>48</v>
      </c>
      <c r="AE10" s="30" t="s">
        <v>82</v>
      </c>
      <c r="AF10" s="30" t="s">
        <v>87</v>
      </c>
      <c r="AG10" s="30" t="s">
        <v>89</v>
      </c>
      <c r="AH10" s="30" t="s">
        <v>77</v>
      </c>
      <c r="AI10" s="30" t="s">
        <v>83</v>
      </c>
      <c r="AJ10" s="30" t="s">
        <v>51</v>
      </c>
      <c r="AK10" s="30" t="s">
        <v>52</v>
      </c>
      <c r="AL10" s="30" t="s">
        <v>84</v>
      </c>
      <c r="AM10" s="30" t="s">
        <v>85</v>
      </c>
      <c r="AN10" s="30" t="s">
        <v>86</v>
      </c>
    </row>
    <row r="11" spans="1:40" ht="15" x14ac:dyDescent="0.25">
      <c r="A11" s="22">
        <v>117758860</v>
      </c>
      <c r="B11" s="22" t="s">
        <v>77</v>
      </c>
      <c r="C11" s="22" t="s">
        <v>78</v>
      </c>
      <c r="D11" s="22" t="s">
        <v>79</v>
      </c>
      <c r="E11" s="23">
        <v>41536</v>
      </c>
      <c r="F11" s="22" t="s">
        <v>43</v>
      </c>
      <c r="G11" s="22" t="s">
        <v>44</v>
      </c>
      <c r="H11" s="22" t="s">
        <v>80</v>
      </c>
      <c r="I11" s="22" t="s">
        <v>45</v>
      </c>
      <c r="J11" s="22" t="s">
        <v>58</v>
      </c>
      <c r="K11" s="22" t="s">
        <v>47</v>
      </c>
      <c r="L11" s="22">
        <v>1</v>
      </c>
      <c r="M11" s="22">
        <v>898</v>
      </c>
      <c r="N11" s="22" t="s">
        <v>81</v>
      </c>
      <c r="O11" s="22">
        <v>0</v>
      </c>
      <c r="P11" s="22">
        <v>0</v>
      </c>
      <c r="Q11" s="22">
        <v>0</v>
      </c>
      <c r="R11" s="22">
        <v>30.1</v>
      </c>
      <c r="S11" s="22">
        <v>3.1199999999999999E-3</v>
      </c>
      <c r="T11" s="22">
        <v>6.55</v>
      </c>
      <c r="U11" s="22">
        <v>0</v>
      </c>
      <c r="V11" s="22">
        <v>0</v>
      </c>
      <c r="W11" s="22">
        <v>0</v>
      </c>
      <c r="X11" s="22">
        <v>26.8</v>
      </c>
      <c r="Y11" s="22">
        <v>1.4400000000000001E-3</v>
      </c>
      <c r="Z11" s="22">
        <v>2.58</v>
      </c>
      <c r="AA11" s="22"/>
      <c r="AB11" s="22"/>
      <c r="AC11" s="22">
        <v>9</v>
      </c>
      <c r="AD11" s="22" t="s">
        <v>48</v>
      </c>
      <c r="AE11" s="22" t="s">
        <v>82</v>
      </c>
      <c r="AF11" s="22" t="s">
        <v>59</v>
      </c>
      <c r="AG11" s="22" t="s">
        <v>50</v>
      </c>
      <c r="AH11" s="22" t="s">
        <v>77</v>
      </c>
      <c r="AI11" s="22" t="s">
        <v>83</v>
      </c>
      <c r="AJ11" s="22" t="s">
        <v>51</v>
      </c>
      <c r="AK11" s="22" t="s">
        <v>52</v>
      </c>
      <c r="AL11" s="22" t="s">
        <v>84</v>
      </c>
      <c r="AM11" s="22" t="s">
        <v>85</v>
      </c>
      <c r="AN11" s="22" t="s">
        <v>86</v>
      </c>
    </row>
    <row r="12" spans="1:40" ht="15" x14ac:dyDescent="0.25">
      <c r="A12" s="32">
        <v>117758913</v>
      </c>
      <c r="B12" s="32" t="s">
        <v>77</v>
      </c>
      <c r="C12" s="32" t="s">
        <v>78</v>
      </c>
      <c r="D12" s="32" t="s">
        <v>79</v>
      </c>
      <c r="E12" s="33">
        <v>41536</v>
      </c>
      <c r="F12" s="32" t="s">
        <v>89</v>
      </c>
      <c r="G12" s="32" t="s">
        <v>44</v>
      </c>
      <c r="H12" s="32" t="s">
        <v>80</v>
      </c>
      <c r="I12" s="32" t="s">
        <v>45</v>
      </c>
      <c r="J12" s="32" t="s">
        <v>58</v>
      </c>
      <c r="K12" s="32" t="s">
        <v>47</v>
      </c>
      <c r="L12" s="32">
        <v>1</v>
      </c>
      <c r="M12" s="32">
        <v>907</v>
      </c>
      <c r="N12" s="32" t="s">
        <v>81</v>
      </c>
      <c r="O12" s="32">
        <v>0</v>
      </c>
      <c r="P12" s="32">
        <v>0</v>
      </c>
      <c r="Q12" s="32">
        <v>0</v>
      </c>
      <c r="R12" s="32">
        <v>15.3</v>
      </c>
      <c r="S12" s="32">
        <v>1.6199999999999999E-3</v>
      </c>
      <c r="T12" s="32">
        <v>7.2</v>
      </c>
      <c r="U12" s="32">
        <v>0</v>
      </c>
      <c r="V12" s="32">
        <v>0</v>
      </c>
      <c r="W12" s="32">
        <v>0</v>
      </c>
      <c r="X12" s="32">
        <v>19.8</v>
      </c>
      <c r="Y12" s="32">
        <v>3.4499999999999998E-4</v>
      </c>
      <c r="Z12" s="32">
        <v>2.88</v>
      </c>
      <c r="AA12" s="32"/>
      <c r="AB12" s="32"/>
      <c r="AC12" s="32">
        <v>9</v>
      </c>
      <c r="AD12" s="32" t="s">
        <v>48</v>
      </c>
      <c r="AE12" s="32" t="s">
        <v>82</v>
      </c>
      <c r="AF12" s="32" t="s">
        <v>59</v>
      </c>
      <c r="AG12" s="32" t="s">
        <v>89</v>
      </c>
      <c r="AH12" s="32" t="s">
        <v>77</v>
      </c>
      <c r="AI12" s="32" t="s">
        <v>83</v>
      </c>
      <c r="AJ12" s="32" t="s">
        <v>51</v>
      </c>
      <c r="AK12" s="32" t="s">
        <v>52</v>
      </c>
      <c r="AL12" s="32" t="s">
        <v>84</v>
      </c>
      <c r="AM12" s="32" t="s">
        <v>85</v>
      </c>
      <c r="AN12" s="32" t="s">
        <v>86</v>
      </c>
    </row>
    <row r="13" spans="1:40" s="11" customFormat="1" ht="15" x14ac:dyDescent="0.25">
      <c r="A13" s="34">
        <v>117758914</v>
      </c>
      <c r="B13" s="34" t="s">
        <v>77</v>
      </c>
      <c r="C13" s="34" t="s">
        <v>78</v>
      </c>
      <c r="D13" s="34" t="s">
        <v>79</v>
      </c>
      <c r="E13" s="35">
        <v>41536</v>
      </c>
      <c r="F13" s="34" t="s">
        <v>89</v>
      </c>
      <c r="G13" s="34" t="s">
        <v>44</v>
      </c>
      <c r="H13" s="34" t="s">
        <v>80</v>
      </c>
      <c r="I13" s="34" t="s">
        <v>45</v>
      </c>
      <c r="J13" s="34" t="s">
        <v>60</v>
      </c>
      <c r="K13" s="34" t="s">
        <v>47</v>
      </c>
      <c r="L13" s="34">
        <v>1</v>
      </c>
      <c r="M13" s="34">
        <v>923</v>
      </c>
      <c r="N13" s="34" t="s">
        <v>81</v>
      </c>
      <c r="O13" s="34">
        <v>0</v>
      </c>
      <c r="P13" s="34">
        <v>0</v>
      </c>
      <c r="Q13" s="34">
        <v>0</v>
      </c>
      <c r="R13" s="34">
        <v>15.7</v>
      </c>
      <c r="S13" s="34">
        <v>6.5600000000000001E-4</v>
      </c>
      <c r="T13" s="34">
        <v>6.87</v>
      </c>
      <c r="U13" s="34">
        <v>0</v>
      </c>
      <c r="V13" s="34">
        <v>0</v>
      </c>
      <c r="W13" s="34">
        <v>0</v>
      </c>
      <c r="X13" s="34">
        <v>20.9</v>
      </c>
      <c r="Y13" s="34">
        <v>-4.8299999999999998E-4</v>
      </c>
      <c r="Z13" s="34">
        <v>2.96</v>
      </c>
      <c r="AA13" s="34"/>
      <c r="AB13" s="34"/>
      <c r="AC13" s="34">
        <v>9</v>
      </c>
      <c r="AD13" s="34" t="s">
        <v>48</v>
      </c>
      <c r="AE13" s="34" t="s">
        <v>82</v>
      </c>
      <c r="AF13" s="34" t="s">
        <v>90</v>
      </c>
      <c r="AG13" s="34" t="s">
        <v>89</v>
      </c>
      <c r="AH13" s="34" t="s">
        <v>77</v>
      </c>
      <c r="AI13" s="34" t="s">
        <v>83</v>
      </c>
      <c r="AJ13" s="34" t="s">
        <v>51</v>
      </c>
      <c r="AK13" s="34" t="s">
        <v>52</v>
      </c>
      <c r="AL13" s="34" t="s">
        <v>84</v>
      </c>
      <c r="AM13" s="34" t="s">
        <v>85</v>
      </c>
      <c r="AN13" s="34" t="s">
        <v>86</v>
      </c>
    </row>
    <row r="14" spans="1:40" s="11" customFormat="1" ht="15" x14ac:dyDescent="0.25">
      <c r="A14" s="36">
        <v>117758915</v>
      </c>
      <c r="B14" s="36" t="s">
        <v>77</v>
      </c>
      <c r="C14" s="36" t="s">
        <v>78</v>
      </c>
      <c r="D14" s="36" t="s">
        <v>79</v>
      </c>
      <c r="E14" s="37">
        <v>41536</v>
      </c>
      <c r="F14" s="36" t="s">
        <v>89</v>
      </c>
      <c r="G14" s="36" t="s">
        <v>44</v>
      </c>
      <c r="H14" s="36" t="s">
        <v>80</v>
      </c>
      <c r="I14" s="36" t="s">
        <v>45</v>
      </c>
      <c r="J14" s="36" t="s">
        <v>61</v>
      </c>
      <c r="K14" s="36" t="s">
        <v>47</v>
      </c>
      <c r="L14" s="36">
        <v>1</v>
      </c>
      <c r="M14" s="36">
        <v>844</v>
      </c>
      <c r="N14" s="36" t="s">
        <v>81</v>
      </c>
      <c r="O14" s="36">
        <v>0</v>
      </c>
      <c r="P14" s="36">
        <v>0</v>
      </c>
      <c r="Q14" s="36">
        <v>0</v>
      </c>
      <c r="R14" s="36">
        <v>16.2</v>
      </c>
      <c r="S14" s="36">
        <v>2.99E-3</v>
      </c>
      <c r="T14" s="36">
        <v>6.94</v>
      </c>
      <c r="U14" s="36">
        <v>0</v>
      </c>
      <c r="V14" s="36">
        <v>0</v>
      </c>
      <c r="W14" s="36">
        <v>0</v>
      </c>
      <c r="X14" s="36">
        <v>22.5</v>
      </c>
      <c r="Y14" s="36">
        <v>7.4099999999999999E-3</v>
      </c>
      <c r="Z14" s="36">
        <v>3.08</v>
      </c>
      <c r="AA14" s="36"/>
      <c r="AB14" s="36"/>
      <c r="AC14" s="36">
        <v>9</v>
      </c>
      <c r="AD14" s="36" t="s">
        <v>48</v>
      </c>
      <c r="AE14" s="36" t="s">
        <v>82</v>
      </c>
      <c r="AF14" s="36" t="s">
        <v>91</v>
      </c>
      <c r="AG14" s="36" t="s">
        <v>89</v>
      </c>
      <c r="AH14" s="36" t="s">
        <v>77</v>
      </c>
      <c r="AI14" s="36" t="s">
        <v>83</v>
      </c>
      <c r="AJ14" s="36" t="s">
        <v>51</v>
      </c>
      <c r="AK14" s="36" t="s">
        <v>52</v>
      </c>
      <c r="AL14" s="36" t="s">
        <v>84</v>
      </c>
      <c r="AM14" s="36" t="s">
        <v>85</v>
      </c>
      <c r="AN14" s="36" t="s">
        <v>86</v>
      </c>
    </row>
    <row r="15" spans="1:40" s="11" customFormat="1" ht="15" x14ac:dyDescent="0.25">
      <c r="A15" s="38">
        <v>117758916</v>
      </c>
      <c r="B15" s="38" t="s">
        <v>77</v>
      </c>
      <c r="C15" s="38" t="s">
        <v>78</v>
      </c>
      <c r="D15" s="38" t="s">
        <v>79</v>
      </c>
      <c r="E15" s="39">
        <v>41536</v>
      </c>
      <c r="F15" s="38" t="s">
        <v>89</v>
      </c>
      <c r="G15" s="38" t="s">
        <v>44</v>
      </c>
      <c r="H15" s="38" t="s">
        <v>80</v>
      </c>
      <c r="I15" s="38" t="s">
        <v>45</v>
      </c>
      <c r="J15" s="38" t="s">
        <v>62</v>
      </c>
      <c r="K15" s="38" t="s">
        <v>47</v>
      </c>
      <c r="L15" s="38">
        <v>1</v>
      </c>
      <c r="M15" s="38">
        <v>842</v>
      </c>
      <c r="N15" s="38" t="s">
        <v>81</v>
      </c>
      <c r="O15" s="38">
        <v>0</v>
      </c>
      <c r="P15" s="38">
        <v>0</v>
      </c>
      <c r="Q15" s="38">
        <v>0</v>
      </c>
      <c r="R15" s="38">
        <v>16.7</v>
      </c>
      <c r="S15" s="38">
        <v>6.4899999999999995E-4</v>
      </c>
      <c r="T15" s="38">
        <v>6.75</v>
      </c>
      <c r="U15" s="38">
        <v>0</v>
      </c>
      <c r="V15" s="38">
        <v>0</v>
      </c>
      <c r="W15" s="38">
        <v>0</v>
      </c>
      <c r="X15" s="38">
        <v>23.5</v>
      </c>
      <c r="Y15" s="38">
        <v>8.3199999999999995E-4</v>
      </c>
      <c r="Z15" s="38">
        <v>2.94</v>
      </c>
      <c r="AA15" s="38"/>
      <c r="AB15" s="38"/>
      <c r="AC15" s="38">
        <v>9</v>
      </c>
      <c r="AD15" s="38" t="s">
        <v>48</v>
      </c>
      <c r="AE15" s="38" t="s">
        <v>82</v>
      </c>
      <c r="AF15" s="38" t="s">
        <v>92</v>
      </c>
      <c r="AG15" s="38" t="s">
        <v>89</v>
      </c>
      <c r="AH15" s="38" t="s">
        <v>77</v>
      </c>
      <c r="AI15" s="38" t="s">
        <v>83</v>
      </c>
      <c r="AJ15" s="38" t="s">
        <v>51</v>
      </c>
      <c r="AK15" s="38" t="s">
        <v>52</v>
      </c>
      <c r="AL15" s="38" t="s">
        <v>84</v>
      </c>
      <c r="AM15" s="38" t="s">
        <v>85</v>
      </c>
      <c r="AN15" s="38" t="s">
        <v>86</v>
      </c>
    </row>
    <row r="16" spans="1:40" s="11" customFormat="1" ht="15" x14ac:dyDescent="0.25">
      <c r="A16" s="40">
        <v>117758917</v>
      </c>
      <c r="B16" s="40" t="s">
        <v>77</v>
      </c>
      <c r="C16" s="40" t="s">
        <v>78</v>
      </c>
      <c r="D16" s="40" t="s">
        <v>79</v>
      </c>
      <c r="E16" s="41">
        <v>41536</v>
      </c>
      <c r="F16" s="40" t="s">
        <v>89</v>
      </c>
      <c r="G16" s="40" t="s">
        <v>44</v>
      </c>
      <c r="H16" s="40" t="s">
        <v>80</v>
      </c>
      <c r="I16" s="40" t="s">
        <v>45</v>
      </c>
      <c r="J16" s="40" t="s">
        <v>63</v>
      </c>
      <c r="K16" s="40" t="s">
        <v>47</v>
      </c>
      <c r="L16" s="40">
        <v>1</v>
      </c>
      <c r="M16" s="40">
        <v>865</v>
      </c>
      <c r="N16" s="40" t="s">
        <v>81</v>
      </c>
      <c r="O16" s="40">
        <v>0</v>
      </c>
      <c r="P16" s="40">
        <v>0</v>
      </c>
      <c r="Q16" s="40">
        <v>0</v>
      </c>
      <c r="R16" s="40">
        <v>17.899999999999999</v>
      </c>
      <c r="S16" s="40">
        <v>2.2100000000000002E-3</v>
      </c>
      <c r="T16" s="40">
        <v>6.7</v>
      </c>
      <c r="U16" s="40">
        <v>0</v>
      </c>
      <c r="V16" s="40">
        <v>0</v>
      </c>
      <c r="W16" s="40">
        <v>0</v>
      </c>
      <c r="X16" s="40">
        <v>23.6</v>
      </c>
      <c r="Y16" s="40">
        <v>3.0100000000000001E-3</v>
      </c>
      <c r="Z16" s="40">
        <v>2.86</v>
      </c>
      <c r="AA16" s="40"/>
      <c r="AB16" s="40"/>
      <c r="AC16" s="40">
        <v>9</v>
      </c>
      <c r="AD16" s="40" t="s">
        <v>48</v>
      </c>
      <c r="AE16" s="40" t="s">
        <v>82</v>
      </c>
      <c r="AF16" s="40" t="s">
        <v>93</v>
      </c>
      <c r="AG16" s="40" t="s">
        <v>89</v>
      </c>
      <c r="AH16" s="40" t="s">
        <v>77</v>
      </c>
      <c r="AI16" s="40" t="s">
        <v>83</v>
      </c>
      <c r="AJ16" s="40" t="s">
        <v>51</v>
      </c>
      <c r="AK16" s="40" t="s">
        <v>52</v>
      </c>
      <c r="AL16" s="40" t="s">
        <v>84</v>
      </c>
      <c r="AM16" s="40" t="s">
        <v>85</v>
      </c>
      <c r="AN16" s="40" t="s">
        <v>86</v>
      </c>
    </row>
    <row r="17" spans="1:40" s="11" customFormat="1" ht="15" x14ac:dyDescent="0.25">
      <c r="A17" s="42">
        <v>117758918</v>
      </c>
      <c r="B17" s="42" t="s">
        <v>77</v>
      </c>
      <c r="C17" s="42" t="s">
        <v>78</v>
      </c>
      <c r="D17" s="42" t="s">
        <v>79</v>
      </c>
      <c r="E17" s="43">
        <v>41536</v>
      </c>
      <c r="F17" s="42" t="s">
        <v>89</v>
      </c>
      <c r="G17" s="42" t="s">
        <v>44</v>
      </c>
      <c r="H17" s="42" t="s">
        <v>80</v>
      </c>
      <c r="I17" s="42" t="s">
        <v>45</v>
      </c>
      <c r="J17" s="42" t="s">
        <v>64</v>
      </c>
      <c r="K17" s="42" t="s">
        <v>47</v>
      </c>
      <c r="L17" s="42">
        <v>1</v>
      </c>
      <c r="M17" s="42">
        <v>928</v>
      </c>
      <c r="N17" s="42" t="s">
        <v>81</v>
      </c>
      <c r="O17" s="42">
        <v>0</v>
      </c>
      <c r="P17" s="42">
        <v>0</v>
      </c>
      <c r="Q17" s="42">
        <v>0</v>
      </c>
      <c r="R17" s="42">
        <v>16.100000000000001</v>
      </c>
      <c r="S17" s="42">
        <v>2.0100000000000001E-3</v>
      </c>
      <c r="T17" s="42">
        <v>6.62</v>
      </c>
      <c r="U17" s="42">
        <v>0</v>
      </c>
      <c r="V17" s="42">
        <v>0</v>
      </c>
      <c r="W17" s="42">
        <v>0</v>
      </c>
      <c r="X17" s="42">
        <v>21.1</v>
      </c>
      <c r="Y17" s="42">
        <v>2.66E-3</v>
      </c>
      <c r="Z17" s="42">
        <v>2.8</v>
      </c>
      <c r="AA17" s="42"/>
      <c r="AB17" s="42"/>
      <c r="AC17" s="42">
        <v>9</v>
      </c>
      <c r="AD17" s="42" t="s">
        <v>48</v>
      </c>
      <c r="AE17" s="42" t="s">
        <v>82</v>
      </c>
      <c r="AF17" s="42" t="s">
        <v>94</v>
      </c>
      <c r="AG17" s="42" t="s">
        <v>89</v>
      </c>
      <c r="AH17" s="42" t="s">
        <v>77</v>
      </c>
      <c r="AI17" s="42" t="s">
        <v>83</v>
      </c>
      <c r="AJ17" s="42" t="s">
        <v>51</v>
      </c>
      <c r="AK17" s="42" t="s">
        <v>52</v>
      </c>
      <c r="AL17" s="42" t="s">
        <v>84</v>
      </c>
      <c r="AM17" s="42" t="s">
        <v>85</v>
      </c>
      <c r="AN17" s="42" t="s">
        <v>86</v>
      </c>
    </row>
    <row r="18" spans="1:40" ht="15" x14ac:dyDescent="0.25">
      <c r="A18" s="24">
        <v>117758861</v>
      </c>
      <c r="B18" s="24" t="s">
        <v>77</v>
      </c>
      <c r="C18" s="24" t="s">
        <v>78</v>
      </c>
      <c r="D18" s="24" t="s">
        <v>79</v>
      </c>
      <c r="E18" s="25">
        <v>41536</v>
      </c>
      <c r="F18" s="24" t="s">
        <v>43</v>
      </c>
      <c r="G18" s="24" t="s">
        <v>44</v>
      </c>
      <c r="H18" s="24" t="s">
        <v>80</v>
      </c>
      <c r="I18" s="24" t="s">
        <v>45</v>
      </c>
      <c r="J18" s="24" t="s">
        <v>65</v>
      </c>
      <c r="K18" s="24" t="s">
        <v>47</v>
      </c>
      <c r="L18" s="24">
        <v>1</v>
      </c>
      <c r="M18" s="24">
        <v>862</v>
      </c>
      <c r="N18" s="24" t="s">
        <v>81</v>
      </c>
      <c r="O18" s="24">
        <v>0</v>
      </c>
      <c r="P18" s="24">
        <v>0</v>
      </c>
      <c r="Q18" s="24">
        <v>0</v>
      </c>
      <c r="R18" s="24">
        <v>30.2</v>
      </c>
      <c r="S18" s="24">
        <v>3.5500000000000002E-3</v>
      </c>
      <c r="T18" s="24">
        <v>6.08</v>
      </c>
      <c r="U18" s="24">
        <v>0</v>
      </c>
      <c r="V18" s="24">
        <v>0</v>
      </c>
      <c r="W18" s="24">
        <v>0</v>
      </c>
      <c r="X18" s="24">
        <v>27.7</v>
      </c>
      <c r="Y18" s="24">
        <v>3.7299999999999998E-3</v>
      </c>
      <c r="Z18" s="24">
        <v>2.5</v>
      </c>
      <c r="AA18" s="24"/>
      <c r="AB18" s="24"/>
      <c r="AC18" s="24">
        <v>9</v>
      </c>
      <c r="AD18" s="24" t="s">
        <v>48</v>
      </c>
      <c r="AE18" s="24" t="s">
        <v>82</v>
      </c>
      <c r="AF18" s="24" t="s">
        <v>66</v>
      </c>
      <c r="AG18" s="24" t="s">
        <v>50</v>
      </c>
      <c r="AH18" s="24" t="s">
        <v>77</v>
      </c>
      <c r="AI18" s="24" t="s">
        <v>83</v>
      </c>
      <c r="AJ18" s="24" t="s">
        <v>51</v>
      </c>
      <c r="AK18" s="24" t="s">
        <v>52</v>
      </c>
      <c r="AL18" s="24" t="s">
        <v>84</v>
      </c>
      <c r="AM18" s="24" t="s">
        <v>85</v>
      </c>
      <c r="AN18" s="24" t="s">
        <v>86</v>
      </c>
    </row>
    <row r="19" spans="1:40" ht="15" x14ac:dyDescent="0.25">
      <c r="A19" s="26">
        <v>117758862</v>
      </c>
      <c r="B19" s="26" t="s">
        <v>77</v>
      </c>
      <c r="C19" s="26" t="s">
        <v>78</v>
      </c>
      <c r="D19" s="26" t="s">
        <v>79</v>
      </c>
      <c r="E19" s="27">
        <v>41536</v>
      </c>
      <c r="F19" s="26" t="s">
        <v>43</v>
      </c>
      <c r="G19" s="26" t="s">
        <v>44</v>
      </c>
      <c r="H19" s="26" t="s">
        <v>80</v>
      </c>
      <c r="I19" s="26" t="s">
        <v>45</v>
      </c>
      <c r="J19" s="26" t="s">
        <v>67</v>
      </c>
      <c r="K19" s="26" t="s">
        <v>47</v>
      </c>
      <c r="L19" s="26">
        <v>1</v>
      </c>
      <c r="M19" s="26">
        <v>849</v>
      </c>
      <c r="N19" s="26" t="s">
        <v>81</v>
      </c>
      <c r="O19" s="26">
        <v>0</v>
      </c>
      <c r="P19" s="26">
        <v>0</v>
      </c>
      <c r="Q19" s="26">
        <v>0</v>
      </c>
      <c r="R19" s="26">
        <v>30.7</v>
      </c>
      <c r="S19" s="26">
        <v>3.3600000000000001E-3</v>
      </c>
      <c r="T19" s="26">
        <v>6.27</v>
      </c>
      <c r="U19" s="26">
        <v>0</v>
      </c>
      <c r="V19" s="26">
        <v>0</v>
      </c>
      <c r="W19" s="26">
        <v>0</v>
      </c>
      <c r="X19" s="26">
        <v>28.5</v>
      </c>
      <c r="Y19" s="26">
        <v>4.0200000000000001E-3</v>
      </c>
      <c r="Z19" s="26">
        <v>2.58</v>
      </c>
      <c r="AA19" s="26"/>
      <c r="AB19" s="26"/>
      <c r="AC19" s="26">
        <v>9</v>
      </c>
      <c r="AD19" s="26" t="s">
        <v>48</v>
      </c>
      <c r="AE19" s="26" t="s">
        <v>82</v>
      </c>
      <c r="AF19" s="26" t="s">
        <v>68</v>
      </c>
      <c r="AG19" s="26" t="s">
        <v>50</v>
      </c>
      <c r="AH19" s="26" t="s">
        <v>77</v>
      </c>
      <c r="AI19" s="26" t="s">
        <v>83</v>
      </c>
      <c r="AJ19" s="26" t="s">
        <v>51</v>
      </c>
      <c r="AK19" s="26" t="s">
        <v>52</v>
      </c>
      <c r="AL19" s="26" t="s">
        <v>84</v>
      </c>
      <c r="AM19" s="26" t="s">
        <v>85</v>
      </c>
      <c r="AN19" s="26" t="s">
        <v>86</v>
      </c>
    </row>
    <row r="20" spans="1:40" s="7" customFormat="1" ht="15" x14ac:dyDescent="0.25">
      <c r="A20" s="9">
        <v>117758863</v>
      </c>
      <c r="B20" s="9" t="s">
        <v>77</v>
      </c>
      <c r="C20" s="9" t="s">
        <v>78</v>
      </c>
      <c r="D20" s="9" t="s">
        <v>79</v>
      </c>
      <c r="E20" s="13">
        <v>41536</v>
      </c>
      <c r="F20" s="9" t="s">
        <v>43</v>
      </c>
      <c r="G20" s="9" t="s">
        <v>44</v>
      </c>
      <c r="H20" s="9" t="s">
        <v>80</v>
      </c>
      <c r="I20" s="9" t="s">
        <v>45</v>
      </c>
      <c r="J20" s="9" t="s">
        <v>69</v>
      </c>
      <c r="K20" s="9" t="s">
        <v>47</v>
      </c>
      <c r="L20" s="9">
        <v>1</v>
      </c>
      <c r="M20" s="9">
        <v>853</v>
      </c>
      <c r="N20" s="9" t="s">
        <v>81</v>
      </c>
      <c r="O20" s="9">
        <v>0</v>
      </c>
      <c r="P20" s="9">
        <v>0</v>
      </c>
      <c r="Q20" s="9">
        <v>0</v>
      </c>
      <c r="R20" s="9">
        <v>30.6</v>
      </c>
      <c r="S20" s="9">
        <v>3.5999999999999999E-3</v>
      </c>
      <c r="T20" s="9">
        <v>5.98</v>
      </c>
      <c r="U20" s="9">
        <v>0</v>
      </c>
      <c r="V20" s="9">
        <v>0</v>
      </c>
      <c r="W20" s="9">
        <v>0</v>
      </c>
      <c r="X20" s="9">
        <v>28.9</v>
      </c>
      <c r="Y20" s="9">
        <v>3.6099999999999999E-3</v>
      </c>
      <c r="Z20" s="9">
        <v>2.44</v>
      </c>
      <c r="AA20" s="9"/>
      <c r="AB20" s="9"/>
      <c r="AC20" s="9">
        <v>9</v>
      </c>
      <c r="AD20" s="9" t="s">
        <v>48</v>
      </c>
      <c r="AE20" s="9" t="s">
        <v>82</v>
      </c>
      <c r="AF20" s="9" t="s">
        <v>70</v>
      </c>
      <c r="AG20" s="9" t="s">
        <v>50</v>
      </c>
      <c r="AH20" s="9" t="s">
        <v>77</v>
      </c>
      <c r="AI20" s="9" t="s">
        <v>83</v>
      </c>
      <c r="AJ20" s="9" t="s">
        <v>51</v>
      </c>
      <c r="AK20" s="9" t="s">
        <v>52</v>
      </c>
      <c r="AL20" s="9" t="s">
        <v>84</v>
      </c>
      <c r="AM20" s="9" t="s">
        <v>85</v>
      </c>
      <c r="AN20" s="9" t="s">
        <v>86</v>
      </c>
    </row>
    <row r="21" spans="1:40" s="7" customFormat="1" ht="15" x14ac:dyDescent="0.25">
      <c r="A21" s="9">
        <v>117758919</v>
      </c>
      <c r="B21" s="9" t="s">
        <v>77</v>
      </c>
      <c r="C21" s="9" t="s">
        <v>78</v>
      </c>
      <c r="D21" s="9" t="s">
        <v>79</v>
      </c>
      <c r="E21" s="13">
        <v>41536</v>
      </c>
      <c r="F21" s="9" t="s">
        <v>89</v>
      </c>
      <c r="G21" s="9" t="s">
        <v>44</v>
      </c>
      <c r="H21" s="9" t="s">
        <v>80</v>
      </c>
      <c r="I21" s="9" t="s">
        <v>45</v>
      </c>
      <c r="J21" s="9" t="s">
        <v>69</v>
      </c>
      <c r="K21" s="9" t="s">
        <v>47</v>
      </c>
      <c r="L21" s="9">
        <v>1</v>
      </c>
      <c r="M21" s="9">
        <v>873</v>
      </c>
      <c r="N21" s="9" t="s">
        <v>81</v>
      </c>
      <c r="O21" s="9">
        <v>0</v>
      </c>
      <c r="P21" s="9">
        <v>0</v>
      </c>
      <c r="Q21" s="9">
        <v>0</v>
      </c>
      <c r="R21" s="9">
        <v>17.3</v>
      </c>
      <c r="S21" s="9">
        <v>2.48E-3</v>
      </c>
      <c r="T21" s="9">
        <v>6.54</v>
      </c>
      <c r="U21" s="9">
        <v>0</v>
      </c>
      <c r="V21" s="9">
        <v>0</v>
      </c>
      <c r="W21" s="9">
        <v>0</v>
      </c>
      <c r="X21" s="9">
        <v>22.5</v>
      </c>
      <c r="Y21" s="9">
        <v>3.0899999999999999E-3</v>
      </c>
      <c r="Z21" s="9">
        <v>2.69</v>
      </c>
      <c r="AA21" s="9"/>
      <c r="AB21" s="9"/>
      <c r="AC21" s="9">
        <v>9</v>
      </c>
      <c r="AD21" s="9" t="s">
        <v>48</v>
      </c>
      <c r="AE21" s="9" t="s">
        <v>82</v>
      </c>
      <c r="AF21" s="9" t="s">
        <v>70</v>
      </c>
      <c r="AG21" s="9" t="s">
        <v>89</v>
      </c>
      <c r="AH21" s="9" t="s">
        <v>77</v>
      </c>
      <c r="AI21" s="9" t="s">
        <v>83</v>
      </c>
      <c r="AJ21" s="9" t="s">
        <v>51</v>
      </c>
      <c r="AK21" s="9" t="s">
        <v>52</v>
      </c>
      <c r="AL21" s="9" t="s">
        <v>84</v>
      </c>
      <c r="AM21" s="9" t="s">
        <v>85</v>
      </c>
      <c r="AN21" s="9" t="s">
        <v>86</v>
      </c>
    </row>
    <row r="22" spans="1:40" s="11" customFormat="1" ht="15" x14ac:dyDescent="0.25">
      <c r="A22" s="44">
        <v>117758920</v>
      </c>
      <c r="B22" s="44" t="s">
        <v>77</v>
      </c>
      <c r="C22" s="44" t="s">
        <v>78</v>
      </c>
      <c r="D22" s="44" t="s">
        <v>79</v>
      </c>
      <c r="E22" s="45">
        <v>41536</v>
      </c>
      <c r="F22" s="44" t="s">
        <v>89</v>
      </c>
      <c r="G22" s="44" t="s">
        <v>44</v>
      </c>
      <c r="H22" s="44" t="s">
        <v>80</v>
      </c>
      <c r="I22" s="44" t="s">
        <v>45</v>
      </c>
      <c r="J22" s="44" t="s">
        <v>71</v>
      </c>
      <c r="K22" s="44" t="s">
        <v>47</v>
      </c>
      <c r="L22" s="44">
        <v>1</v>
      </c>
      <c r="M22" s="44">
        <v>873</v>
      </c>
      <c r="N22" s="44" t="s">
        <v>81</v>
      </c>
      <c r="O22" s="44">
        <v>0</v>
      </c>
      <c r="P22" s="44">
        <v>0</v>
      </c>
      <c r="Q22" s="44">
        <v>0</v>
      </c>
      <c r="R22" s="44">
        <v>18.5</v>
      </c>
      <c r="S22" s="44">
        <v>2.4499999999999999E-3</v>
      </c>
      <c r="T22" s="44">
        <v>6.71</v>
      </c>
      <c r="U22" s="44">
        <v>0</v>
      </c>
      <c r="V22" s="44">
        <v>0</v>
      </c>
      <c r="W22" s="44">
        <v>0</v>
      </c>
      <c r="X22" s="44">
        <v>23.7</v>
      </c>
      <c r="Y22" s="44">
        <v>3.0599999999999998E-3</v>
      </c>
      <c r="Z22" s="44">
        <v>2.77</v>
      </c>
      <c r="AA22" s="44"/>
      <c r="AB22" s="44"/>
      <c r="AC22" s="44">
        <v>9</v>
      </c>
      <c r="AD22" s="44" t="s">
        <v>48</v>
      </c>
      <c r="AE22" s="44" t="s">
        <v>82</v>
      </c>
      <c r="AF22" s="44" t="s">
        <v>95</v>
      </c>
      <c r="AG22" s="44" t="s">
        <v>89</v>
      </c>
      <c r="AH22" s="44" t="s">
        <v>77</v>
      </c>
      <c r="AI22" s="44" t="s">
        <v>83</v>
      </c>
      <c r="AJ22" s="44" t="s">
        <v>51</v>
      </c>
      <c r="AK22" s="44" t="s">
        <v>52</v>
      </c>
      <c r="AL22" s="44" t="s">
        <v>84</v>
      </c>
      <c r="AM22" s="44" t="s">
        <v>85</v>
      </c>
      <c r="AN22" s="44" t="s">
        <v>86</v>
      </c>
    </row>
    <row r="23" spans="1:40" s="11" customFormat="1" ht="15" x14ac:dyDescent="0.25">
      <c r="A23" s="46">
        <v>117758921</v>
      </c>
      <c r="B23" s="46" t="s">
        <v>77</v>
      </c>
      <c r="C23" s="46" t="s">
        <v>78</v>
      </c>
      <c r="D23" s="46" t="s">
        <v>79</v>
      </c>
      <c r="E23" s="47">
        <v>41536</v>
      </c>
      <c r="F23" s="46" t="s">
        <v>89</v>
      </c>
      <c r="G23" s="46" t="s">
        <v>44</v>
      </c>
      <c r="H23" s="46" t="s">
        <v>80</v>
      </c>
      <c r="I23" s="46" t="s">
        <v>45</v>
      </c>
      <c r="J23" s="46" t="s">
        <v>72</v>
      </c>
      <c r="K23" s="46" t="s">
        <v>47</v>
      </c>
      <c r="L23" s="46">
        <v>1</v>
      </c>
      <c r="M23" s="46">
        <v>845</v>
      </c>
      <c r="N23" s="46" t="s">
        <v>81</v>
      </c>
      <c r="O23" s="46">
        <v>0</v>
      </c>
      <c r="P23" s="46">
        <v>0</v>
      </c>
      <c r="Q23" s="46">
        <v>0</v>
      </c>
      <c r="R23" s="46">
        <v>18.8</v>
      </c>
      <c r="S23" s="46">
        <v>2.2399999999999998E-3</v>
      </c>
      <c r="T23" s="46">
        <v>5.66</v>
      </c>
      <c r="U23" s="46">
        <v>0</v>
      </c>
      <c r="V23" s="46">
        <v>0</v>
      </c>
      <c r="W23" s="46">
        <v>0</v>
      </c>
      <c r="X23" s="46">
        <v>24.5</v>
      </c>
      <c r="Y23" s="46">
        <v>2.9099999999999998E-3</v>
      </c>
      <c r="Z23" s="46">
        <v>2.48</v>
      </c>
      <c r="AA23" s="46"/>
      <c r="AB23" s="46"/>
      <c r="AC23" s="46">
        <v>9</v>
      </c>
      <c r="AD23" s="46" t="s">
        <v>48</v>
      </c>
      <c r="AE23" s="46" t="s">
        <v>82</v>
      </c>
      <c r="AF23" s="46" t="s">
        <v>96</v>
      </c>
      <c r="AG23" s="46" t="s">
        <v>89</v>
      </c>
      <c r="AH23" s="46" t="s">
        <v>77</v>
      </c>
      <c r="AI23" s="46" t="s">
        <v>83</v>
      </c>
      <c r="AJ23" s="46" t="s">
        <v>51</v>
      </c>
      <c r="AK23" s="46" t="s">
        <v>52</v>
      </c>
      <c r="AL23" s="46" t="s">
        <v>84</v>
      </c>
      <c r="AM23" s="46" t="s">
        <v>85</v>
      </c>
      <c r="AN23" s="46" t="s">
        <v>86</v>
      </c>
    </row>
    <row r="24" spans="1:40" ht="15" x14ac:dyDescent="0.25">
      <c r="A24" s="28">
        <v>117758864</v>
      </c>
      <c r="B24" s="28" t="s">
        <v>77</v>
      </c>
      <c r="C24" s="28" t="s">
        <v>78</v>
      </c>
      <c r="D24" s="28" t="s">
        <v>79</v>
      </c>
      <c r="E24" s="29">
        <v>41536</v>
      </c>
      <c r="F24" s="28" t="s">
        <v>43</v>
      </c>
      <c r="G24" s="28" t="s">
        <v>44</v>
      </c>
      <c r="H24" s="28" t="s">
        <v>80</v>
      </c>
      <c r="I24" s="28" t="s">
        <v>45</v>
      </c>
      <c r="J24" s="28" t="s">
        <v>73</v>
      </c>
      <c r="K24" s="28" t="s">
        <v>47</v>
      </c>
      <c r="L24" s="28">
        <v>1</v>
      </c>
      <c r="M24" s="28">
        <v>905</v>
      </c>
      <c r="N24" s="28" t="s">
        <v>81</v>
      </c>
      <c r="O24" s="28">
        <v>0</v>
      </c>
      <c r="P24" s="28">
        <v>0</v>
      </c>
      <c r="Q24" s="28">
        <v>0</v>
      </c>
      <c r="R24" s="28">
        <v>31.8</v>
      </c>
      <c r="S24" s="28">
        <v>2.6800000000000001E-3</v>
      </c>
      <c r="T24" s="28">
        <v>6.97</v>
      </c>
      <c r="U24" s="28">
        <v>0</v>
      </c>
      <c r="V24" s="28">
        <v>0</v>
      </c>
      <c r="W24" s="28">
        <v>0</v>
      </c>
      <c r="X24" s="28">
        <v>28.6</v>
      </c>
      <c r="Y24" s="28">
        <v>2.0799999999999998E-3</v>
      </c>
      <c r="Z24" s="28">
        <v>2.78</v>
      </c>
      <c r="AA24" s="28"/>
      <c r="AB24" s="28"/>
      <c r="AC24" s="28">
        <v>9</v>
      </c>
      <c r="AD24" s="28" t="s">
        <v>48</v>
      </c>
      <c r="AE24" s="28" t="s">
        <v>82</v>
      </c>
      <c r="AF24" s="28" t="s">
        <v>88</v>
      </c>
      <c r="AG24" s="28" t="s">
        <v>50</v>
      </c>
      <c r="AH24" s="28" t="s">
        <v>77</v>
      </c>
      <c r="AI24" s="28" t="s">
        <v>83</v>
      </c>
      <c r="AJ24" s="28" t="s">
        <v>51</v>
      </c>
      <c r="AK24" s="28" t="s">
        <v>52</v>
      </c>
      <c r="AL24" s="28" t="s">
        <v>84</v>
      </c>
      <c r="AM24" s="28" t="s">
        <v>85</v>
      </c>
      <c r="AN24" s="28" t="s">
        <v>86</v>
      </c>
    </row>
    <row r="25" spans="1:40" ht="15" x14ac:dyDescent="0.25">
      <c r="A25" s="48">
        <v>117758922</v>
      </c>
      <c r="B25" s="48" t="s">
        <v>77</v>
      </c>
      <c r="C25" s="48" t="s">
        <v>78</v>
      </c>
      <c r="D25" s="48" t="s">
        <v>79</v>
      </c>
      <c r="E25" s="49">
        <v>41536</v>
      </c>
      <c r="F25" s="48" t="s">
        <v>89</v>
      </c>
      <c r="G25" s="48" t="s">
        <v>44</v>
      </c>
      <c r="H25" s="48" t="s">
        <v>80</v>
      </c>
      <c r="I25" s="48" t="s">
        <v>45</v>
      </c>
      <c r="J25" s="48" t="s">
        <v>73</v>
      </c>
      <c r="K25" s="48" t="s">
        <v>47</v>
      </c>
      <c r="L25" s="48">
        <v>1</v>
      </c>
      <c r="M25" s="48">
        <v>861</v>
      </c>
      <c r="N25" s="48" t="s">
        <v>81</v>
      </c>
      <c r="O25" s="48">
        <v>0</v>
      </c>
      <c r="P25" s="48">
        <v>0</v>
      </c>
      <c r="Q25" s="48">
        <v>0</v>
      </c>
      <c r="R25" s="48">
        <v>16.399999999999999</v>
      </c>
      <c r="S25" s="48">
        <v>1.73E-3</v>
      </c>
      <c r="T25" s="48">
        <v>7.65</v>
      </c>
      <c r="U25" s="48">
        <v>0</v>
      </c>
      <c r="V25" s="48">
        <v>0</v>
      </c>
      <c r="W25" s="48">
        <v>0</v>
      </c>
      <c r="X25" s="48">
        <v>21.4</v>
      </c>
      <c r="Y25" s="48">
        <v>2.2899999999999999E-3</v>
      </c>
      <c r="Z25" s="48">
        <v>3.09</v>
      </c>
      <c r="AA25" s="48"/>
      <c r="AB25" s="48"/>
      <c r="AC25" s="48">
        <v>9</v>
      </c>
      <c r="AD25" s="48" t="s">
        <v>48</v>
      </c>
      <c r="AE25" s="48" t="s">
        <v>82</v>
      </c>
      <c r="AF25" s="48" t="s">
        <v>88</v>
      </c>
      <c r="AG25" s="48" t="s">
        <v>89</v>
      </c>
      <c r="AH25" s="48" t="s">
        <v>77</v>
      </c>
      <c r="AI25" s="48" t="s">
        <v>83</v>
      </c>
      <c r="AJ25" s="48" t="s">
        <v>51</v>
      </c>
      <c r="AK25" s="48" t="s">
        <v>52</v>
      </c>
      <c r="AL25" s="48" t="s">
        <v>84</v>
      </c>
      <c r="AM25" s="48" t="s">
        <v>85</v>
      </c>
      <c r="AN25" s="48" t="s">
        <v>86</v>
      </c>
    </row>
    <row r="27" spans="1:40" ht="15" x14ac:dyDescent="0.25">
      <c r="F27" s="4"/>
    </row>
    <row r="28" spans="1:40" ht="45" x14ac:dyDescent="0.25">
      <c r="A28" s="5" t="s">
        <v>74</v>
      </c>
      <c r="B28" s="5" t="s">
        <v>22</v>
      </c>
      <c r="C28" s="5" t="s">
        <v>75</v>
      </c>
      <c r="D28" s="5" t="s">
        <v>76</v>
      </c>
      <c r="E28" s="51" t="s">
        <v>101</v>
      </c>
    </row>
    <row r="29" spans="1:40" ht="15" x14ac:dyDescent="0.25">
      <c r="A29" s="48" t="s">
        <v>46</v>
      </c>
      <c r="B29" s="12">
        <v>6.88</v>
      </c>
      <c r="C29" s="6">
        <f t="shared" ref="C29:C48" si="0">B29/$L$2</f>
        <v>7.2459189046866772</v>
      </c>
      <c r="D29" s="6">
        <f>C29/$L$3</f>
        <v>1.0330330330330331</v>
      </c>
      <c r="E29" s="52">
        <f>D29</f>
        <v>1.0330330330330331</v>
      </c>
      <c r="F29" s="4"/>
      <c r="T29" s="10"/>
    </row>
    <row r="30" spans="1:40" ht="15" x14ac:dyDescent="0.25">
      <c r="A30" s="48" t="s">
        <v>53</v>
      </c>
      <c r="B30" s="12">
        <v>6.55</v>
      </c>
      <c r="C30" s="6">
        <f t="shared" si="0"/>
        <v>6.8983675618746707</v>
      </c>
      <c r="D30" s="6">
        <f t="shared" ref="D30:D47" si="1">C30/$L$3</f>
        <v>0.98348348348348336</v>
      </c>
      <c r="E30" s="52">
        <f>D30</f>
        <v>0.98348348348348336</v>
      </c>
      <c r="T30" s="10"/>
    </row>
    <row r="31" spans="1:40" ht="15" x14ac:dyDescent="0.25">
      <c r="A31" s="48" t="s">
        <v>55</v>
      </c>
      <c r="B31" s="12">
        <v>6.53</v>
      </c>
      <c r="C31" s="6">
        <f t="shared" si="0"/>
        <v>6.8773038441284893</v>
      </c>
      <c r="D31" s="6">
        <f t="shared" si="1"/>
        <v>0.98048048048048053</v>
      </c>
      <c r="E31" s="52">
        <f>D31</f>
        <v>0.98048048048048053</v>
      </c>
      <c r="T31" s="10"/>
    </row>
    <row r="32" spans="1:40" x14ac:dyDescent="0.3">
      <c r="A32" s="48" t="s">
        <v>57</v>
      </c>
      <c r="B32" s="12">
        <v>6.44</v>
      </c>
      <c r="C32" s="6">
        <f t="shared" si="0"/>
        <v>6.7825171142706688</v>
      </c>
      <c r="D32" s="50">
        <f>C32/$L$3</f>
        <v>0.96696696696696693</v>
      </c>
      <c r="E32" s="53">
        <f>(D32+D33)/2</f>
        <v>1.0052552552552552</v>
      </c>
      <c r="T32" s="10"/>
    </row>
    <row r="33" spans="1:20" x14ac:dyDescent="0.3">
      <c r="A33" s="48" t="s">
        <v>57</v>
      </c>
      <c r="B33" s="12">
        <v>6.95</v>
      </c>
      <c r="C33" s="6">
        <f>B33/$L$2</f>
        <v>7.3196419167983153</v>
      </c>
      <c r="D33" s="50">
        <f t="shared" si="1"/>
        <v>1.0435435435435436</v>
      </c>
      <c r="E33" s="53"/>
      <c r="T33" s="10"/>
    </row>
    <row r="34" spans="1:20" x14ac:dyDescent="0.3">
      <c r="A34" s="48" t="s">
        <v>58</v>
      </c>
      <c r="B34" s="12">
        <v>6.55</v>
      </c>
      <c r="C34" s="6">
        <f t="shared" si="0"/>
        <v>6.8983675618746707</v>
      </c>
      <c r="D34" s="50">
        <f t="shared" si="1"/>
        <v>0.98348348348348336</v>
      </c>
      <c r="E34" s="53">
        <f>(D34+D35)/2</f>
        <v>1.0322822822822821</v>
      </c>
      <c r="T34" s="10"/>
    </row>
    <row r="35" spans="1:20" x14ac:dyDescent="0.3">
      <c r="A35" s="48" t="s">
        <v>58</v>
      </c>
      <c r="B35" s="12">
        <v>7.2</v>
      </c>
      <c r="C35" s="6">
        <f t="shared" si="0"/>
        <v>7.5829383886255926</v>
      </c>
      <c r="D35" s="50">
        <f t="shared" si="1"/>
        <v>1.0810810810810809</v>
      </c>
      <c r="E35" s="53"/>
      <c r="T35" s="10"/>
    </row>
    <row r="36" spans="1:20" ht="15" x14ac:dyDescent="0.25">
      <c r="A36" s="48" t="s">
        <v>60</v>
      </c>
      <c r="B36" s="12">
        <v>6.87</v>
      </c>
      <c r="C36" s="6">
        <f t="shared" si="0"/>
        <v>7.235387045813586</v>
      </c>
      <c r="D36" s="50">
        <f t="shared" si="1"/>
        <v>1.0315315315315314</v>
      </c>
      <c r="E36" s="52">
        <f t="shared" ref="E36:E42" si="2">D36</f>
        <v>1.0315315315315314</v>
      </c>
      <c r="T36" s="10"/>
    </row>
    <row r="37" spans="1:20" ht="15" x14ac:dyDescent="0.25">
      <c r="A37" s="48" t="s">
        <v>61</v>
      </c>
      <c r="B37" s="12">
        <v>6.94</v>
      </c>
      <c r="C37" s="6">
        <f t="shared" si="0"/>
        <v>7.3091100579252242</v>
      </c>
      <c r="D37" s="50">
        <f t="shared" si="1"/>
        <v>1.042042042042042</v>
      </c>
      <c r="E37" s="52">
        <f t="shared" si="2"/>
        <v>1.042042042042042</v>
      </c>
      <c r="T37" s="10"/>
    </row>
    <row r="38" spans="1:20" x14ac:dyDescent="0.3">
      <c r="A38" s="48" t="s">
        <v>62</v>
      </c>
      <c r="B38" s="12">
        <v>6.75</v>
      </c>
      <c r="C38" s="6">
        <f t="shared" si="0"/>
        <v>7.109004739336493</v>
      </c>
      <c r="D38" s="50">
        <f t="shared" si="1"/>
        <v>1.0135135135135134</v>
      </c>
      <c r="E38" s="52">
        <f t="shared" si="2"/>
        <v>1.0135135135135134</v>
      </c>
      <c r="T38" s="10"/>
    </row>
    <row r="39" spans="1:20" x14ac:dyDescent="0.3">
      <c r="A39" s="48" t="s">
        <v>63</v>
      </c>
      <c r="B39" s="12">
        <v>6.7</v>
      </c>
      <c r="C39" s="6">
        <f t="shared" si="0"/>
        <v>7.0563454449710372</v>
      </c>
      <c r="D39" s="50">
        <f t="shared" si="1"/>
        <v>1.0060060060060059</v>
      </c>
      <c r="E39" s="52">
        <f t="shared" si="2"/>
        <v>1.0060060060060059</v>
      </c>
      <c r="T39" s="10"/>
    </row>
    <row r="40" spans="1:20" x14ac:dyDescent="0.3">
      <c r="A40" s="48" t="s">
        <v>64</v>
      </c>
      <c r="B40" s="12">
        <v>6.62</v>
      </c>
      <c r="C40" s="6">
        <f t="shared" si="0"/>
        <v>6.9720905739863088</v>
      </c>
      <c r="D40" s="50">
        <f t="shared" si="1"/>
        <v>0.99399399399399391</v>
      </c>
      <c r="E40" s="52">
        <f t="shared" si="2"/>
        <v>0.99399399399399391</v>
      </c>
      <c r="T40" s="10"/>
    </row>
    <row r="41" spans="1:20" x14ac:dyDescent="0.3">
      <c r="A41" s="48" t="s">
        <v>65</v>
      </c>
      <c r="B41" s="12">
        <v>6.08</v>
      </c>
      <c r="C41" s="6">
        <f t="shared" si="0"/>
        <v>6.4033701948393889</v>
      </c>
      <c r="D41" s="50">
        <f t="shared" si="1"/>
        <v>0.91291291291291277</v>
      </c>
      <c r="E41" s="52">
        <f t="shared" si="2"/>
        <v>0.91291291291291277</v>
      </c>
      <c r="T41" s="10"/>
    </row>
    <row r="42" spans="1:20" x14ac:dyDescent="0.3">
      <c r="A42" s="48" t="s">
        <v>67</v>
      </c>
      <c r="B42" s="12">
        <v>6.27</v>
      </c>
      <c r="C42" s="6">
        <f t="shared" si="0"/>
        <v>6.6034755134281191</v>
      </c>
      <c r="D42" s="50">
        <f t="shared" si="1"/>
        <v>0.94144144144144126</v>
      </c>
      <c r="E42" s="52">
        <f t="shared" si="2"/>
        <v>0.94144144144144126</v>
      </c>
      <c r="T42" s="10"/>
    </row>
    <row r="43" spans="1:20" x14ac:dyDescent="0.3">
      <c r="A43" s="48" t="s">
        <v>69</v>
      </c>
      <c r="B43" s="12">
        <v>5.98</v>
      </c>
      <c r="C43" s="6">
        <f t="shared" si="0"/>
        <v>6.2980516061084781</v>
      </c>
      <c r="D43" s="50">
        <f t="shared" si="1"/>
        <v>0.89789789789789787</v>
      </c>
      <c r="E43" s="53">
        <f>(D43+D44)/2</f>
        <v>0.93993993993993985</v>
      </c>
      <c r="T43" s="10"/>
    </row>
    <row r="44" spans="1:20" x14ac:dyDescent="0.3">
      <c r="A44" s="48" t="s">
        <v>69</v>
      </c>
      <c r="B44" s="12">
        <v>6.54</v>
      </c>
      <c r="C44" s="6">
        <f t="shared" si="0"/>
        <v>6.8878357030015795</v>
      </c>
      <c r="D44" s="50">
        <f t="shared" si="1"/>
        <v>0.98198198198198183</v>
      </c>
      <c r="E44" s="53"/>
      <c r="T44" s="10"/>
    </row>
    <row r="45" spans="1:20" x14ac:dyDescent="0.3">
      <c r="A45" s="48" t="s">
        <v>71</v>
      </c>
      <c r="B45" s="12">
        <v>6.71</v>
      </c>
      <c r="C45" s="6">
        <f t="shared" si="0"/>
        <v>7.0668773038441284</v>
      </c>
      <c r="D45" s="50">
        <f t="shared" si="1"/>
        <v>1.0075075075075075</v>
      </c>
      <c r="E45" s="52">
        <f>D45</f>
        <v>1.0075075075075075</v>
      </c>
    </row>
    <row r="46" spans="1:20" x14ac:dyDescent="0.3">
      <c r="A46" s="48" t="s">
        <v>72</v>
      </c>
      <c r="B46" s="12">
        <v>5.66</v>
      </c>
      <c r="C46" s="6">
        <f t="shared" si="0"/>
        <v>5.9610321221695628</v>
      </c>
      <c r="D46" s="50">
        <f t="shared" si="1"/>
        <v>0.84984984984984979</v>
      </c>
      <c r="E46" s="52">
        <f>D46</f>
        <v>0.84984984984984979</v>
      </c>
    </row>
    <row r="47" spans="1:20" x14ac:dyDescent="0.3">
      <c r="A47" s="48" t="s">
        <v>73</v>
      </c>
      <c r="B47" s="12">
        <v>6.97</v>
      </c>
      <c r="C47" s="6">
        <f t="shared" si="0"/>
        <v>7.3407056345444968</v>
      </c>
      <c r="D47" s="50">
        <f t="shared" si="1"/>
        <v>1.0465465465465464</v>
      </c>
      <c r="E47" s="53">
        <f>(D47+D48)/2</f>
        <v>1.0975975975975976</v>
      </c>
    </row>
    <row r="48" spans="1:20" x14ac:dyDescent="0.3">
      <c r="A48" s="48" t="s">
        <v>73</v>
      </c>
      <c r="B48" s="12">
        <v>7.65</v>
      </c>
      <c r="C48" s="6">
        <f t="shared" si="0"/>
        <v>8.0568720379146921</v>
      </c>
      <c r="D48" s="50">
        <f>C48/$L$3</f>
        <v>1.1486486486486487</v>
      </c>
      <c r="E48" s="53"/>
    </row>
  </sheetData>
  <mergeCells count="4">
    <mergeCell ref="E32:E33"/>
    <mergeCell ref="E34:E35"/>
    <mergeCell ref="E43:E44"/>
    <mergeCell ref="E47:E4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Annexe_CZ_READY_TOOL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Jcolwell</dc:creator>
  <cp:lastModifiedBy>Pineda, Carlos A</cp:lastModifiedBy>
  <dcterms:created xsi:type="dcterms:W3CDTF">2013-10-30T17:39:50Z</dcterms:created>
  <dcterms:modified xsi:type="dcterms:W3CDTF">2018-05-02T21:14:35Z</dcterms:modified>
</cp:coreProperties>
</file>