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0 MISC\e-5082\2021-2022 WPs UPDATES\SWWP005 Enhanced VFD on Irrigation Pump\TO EDRS\"/>
    </mc:Choice>
  </mc:AlternateContent>
  <xr:revisionPtr revIDLastSave="0" documentId="13_ncr:1_{C851A6B5-B55C-467A-A7E3-75AA153D8F7A}" xr6:coauthVersionLast="45" xr6:coauthVersionMax="45" xr10:uidLastSave="{00000000-0000-0000-0000-000000000000}"/>
  <bookViews>
    <workbookView xWindow="20370" yWindow="-120" windowWidth="29040" windowHeight="15840" xr2:uid="{00000000-000D-0000-FFFF-FFFF00000000}"/>
  </bookViews>
  <sheets>
    <sheet name="VFD cooling cost" sheetId="2" r:id="rId1"/>
    <sheet name="Soft starter cost" sheetId="1" r:id="rId2"/>
  </sheets>
  <externalReferences>
    <externalReference r:id="rId3"/>
    <externalReference r:id="rId4"/>
    <externalReference r:id="rId5"/>
  </externalReferences>
  <definedNames>
    <definedName name="Baseline">[1]Lookups!$H$91:$I$93</definedName>
    <definedName name="BldgList">[1]Lookups!$B$18:$B$41</definedName>
    <definedName name="BldSysArray">#REF!</definedName>
    <definedName name="BuildingType">[1]Lookups!$A$18:$P$41</definedName>
    <definedName name="BuildingType2">[1]Lookups!$B$18:$P$41</definedName>
    <definedName name="BuildingType2Cols">[1]Lookups!$B$16:$M$16</definedName>
    <definedName name="BuildingTypeDD">[1]Lookups!$A$18:$A$41</definedName>
    <definedName name="ClimateZone">[1]Lookups!$B$70:$G$86</definedName>
    <definedName name="CZWtsCol">'[1]Weighting Factors'!$AK$6:$BA$6</definedName>
    <definedName name="DmdModCZArray">[1]DmdModTable!$B$5:$R$5</definedName>
    <definedName name="DmdModTable">[1]DmdModTable!$B$7:$R$29</definedName>
    <definedName name="IETable">#REF!</definedName>
    <definedName name="L_UtilityHVACWtsTbl">[2]Lookups!$F$20:$G$29</definedName>
    <definedName name="Measure">[1]Lookups!$B$57:$F$62</definedName>
    <definedName name="ResultType2">[1]Lookups!$A$110:$B$112</definedName>
    <definedName name="superrange">#REF!</definedName>
    <definedName name="SystemType">[1]Lookups!$A$116:$C$126</definedName>
    <definedName name="SystemTypeDD">[1]Lookups!$A$116:$A$125</definedName>
    <definedName name="SysWtsCol">'[1]Weighting Factors'!$D$7:$P$7</definedName>
    <definedName name="TableResults">[1]Results!$B$22:$M$72</definedName>
    <definedName name="Test">[3]WP!#REF!</definedName>
    <definedName name="TestRange">[3]WP!#REF!</definedName>
    <definedName name="Utility">[1]Lookups!$A$3:$C$6</definedName>
    <definedName name="Vintage">[1]Lookups!$A$47:$G$48</definedName>
    <definedName name="VintageDD">[1]Lookups!$A$47:$A$48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2" l="1"/>
  <c r="L31" i="2" l="1"/>
  <c r="D89" i="2" l="1"/>
  <c r="E89" i="2" s="1"/>
  <c r="F89" i="2" s="1"/>
  <c r="H89" i="2" s="1"/>
  <c r="E88" i="2"/>
  <c r="F88" i="2" s="1"/>
  <c r="H88" i="2" s="1"/>
  <c r="D88" i="2"/>
  <c r="D87" i="2"/>
  <c r="E87" i="2" s="1"/>
  <c r="F87" i="2" s="1"/>
  <c r="H87" i="2" s="1"/>
  <c r="A87" i="2"/>
  <c r="D86" i="2"/>
  <c r="E86" i="2" s="1"/>
  <c r="F86" i="2" s="1"/>
  <c r="H86" i="2" s="1"/>
  <c r="A86" i="2"/>
  <c r="H85" i="2"/>
  <c r="D85" i="2"/>
  <c r="E85" i="2" s="1"/>
  <c r="F85" i="2" s="1"/>
  <c r="A85" i="2"/>
  <c r="D84" i="2"/>
  <c r="E84" i="2" s="1"/>
  <c r="F84" i="2" s="1"/>
  <c r="H84" i="2" s="1"/>
  <c r="A84" i="2"/>
  <c r="E83" i="2"/>
  <c r="F83" i="2" s="1"/>
  <c r="H83" i="2" s="1"/>
  <c r="D83" i="2"/>
  <c r="A83" i="2"/>
  <c r="D82" i="2"/>
  <c r="E82" i="2" s="1"/>
  <c r="F82" i="2" s="1"/>
  <c r="H82" i="2" s="1"/>
  <c r="A82" i="2"/>
  <c r="D81" i="2"/>
  <c r="E81" i="2" s="1"/>
  <c r="F81" i="2" s="1"/>
  <c r="H81" i="2" s="1"/>
  <c r="A81" i="2"/>
  <c r="D80" i="2"/>
  <c r="E80" i="2" s="1"/>
  <c r="F80" i="2" s="1"/>
  <c r="H80" i="2" s="1"/>
  <c r="A80" i="2"/>
  <c r="D79" i="2"/>
  <c r="E79" i="2" s="1"/>
  <c r="F79" i="2" s="1"/>
  <c r="H79" i="2" s="1"/>
  <c r="A79" i="2"/>
  <c r="D78" i="2"/>
  <c r="E78" i="2" s="1"/>
  <c r="F78" i="2" s="1"/>
  <c r="H78" i="2" s="1"/>
  <c r="A78" i="2"/>
  <c r="H77" i="2"/>
  <c r="D77" i="2"/>
  <c r="E77" i="2" s="1"/>
  <c r="F77" i="2" s="1"/>
  <c r="A77" i="2"/>
  <c r="D76" i="2"/>
  <c r="E76" i="2" s="1"/>
  <c r="F76" i="2" s="1"/>
  <c r="H76" i="2" s="1"/>
  <c r="A76" i="2"/>
  <c r="E75" i="2"/>
  <c r="F75" i="2" s="1"/>
  <c r="H75" i="2" s="1"/>
  <c r="D75" i="2"/>
  <c r="A75" i="2"/>
  <c r="D74" i="2"/>
  <c r="E74" i="2" s="1"/>
  <c r="F74" i="2" s="1"/>
  <c r="H74" i="2" s="1"/>
  <c r="A74" i="2"/>
  <c r="D73" i="2"/>
  <c r="E73" i="2" s="1"/>
  <c r="F73" i="2" s="1"/>
  <c r="H73" i="2" s="1"/>
  <c r="A73" i="2"/>
  <c r="D72" i="2"/>
  <c r="E72" i="2" s="1"/>
  <c r="F72" i="2" s="1"/>
  <c r="H72" i="2" s="1"/>
  <c r="A72" i="2"/>
  <c r="D68" i="2"/>
  <c r="E68" i="2" s="1"/>
  <c r="F68" i="2" s="1"/>
  <c r="H68" i="2" s="1"/>
  <c r="D67" i="2"/>
  <c r="E67" i="2" s="1"/>
  <c r="F67" i="2" s="1"/>
  <c r="H67" i="2" s="1"/>
  <c r="O22" i="2" s="1"/>
  <c r="E66" i="2"/>
  <c r="F66" i="2" s="1"/>
  <c r="H66" i="2" s="1"/>
  <c r="D66" i="2"/>
  <c r="E65" i="2"/>
  <c r="F65" i="2" s="1"/>
  <c r="H65" i="2" s="1"/>
  <c r="D65" i="2"/>
  <c r="A65" i="2"/>
  <c r="D64" i="2"/>
  <c r="E64" i="2" s="1"/>
  <c r="F64" i="2" s="1"/>
  <c r="H64" i="2" s="1"/>
  <c r="A64" i="2"/>
  <c r="D63" i="2"/>
  <c r="E63" i="2" s="1"/>
  <c r="F63" i="2" s="1"/>
  <c r="H63" i="2" s="1"/>
  <c r="A63" i="2"/>
  <c r="E62" i="2"/>
  <c r="F62" i="2" s="1"/>
  <c r="H62" i="2" s="1"/>
  <c r="D62" i="2"/>
  <c r="A62" i="2"/>
  <c r="E61" i="2"/>
  <c r="F61" i="2" s="1"/>
  <c r="H61" i="2" s="1"/>
  <c r="D61" i="2"/>
  <c r="A61" i="2"/>
  <c r="D60" i="2"/>
  <c r="E60" i="2" s="1"/>
  <c r="F60" i="2" s="1"/>
  <c r="H60" i="2" s="1"/>
  <c r="A60" i="2"/>
  <c r="D59" i="2"/>
  <c r="E59" i="2" s="1"/>
  <c r="F59" i="2" s="1"/>
  <c r="A59" i="2"/>
  <c r="D58" i="2"/>
  <c r="E58" i="2" s="1"/>
  <c r="F58" i="2" s="1"/>
  <c r="H58" i="2" s="1"/>
  <c r="A58" i="2"/>
  <c r="D57" i="2"/>
  <c r="E57" i="2" s="1"/>
  <c r="F57" i="2" s="1"/>
  <c r="H57" i="2" s="1"/>
  <c r="A57" i="2"/>
  <c r="F56" i="2"/>
  <c r="H56" i="2" s="1"/>
  <c r="D56" i="2"/>
  <c r="E56" i="2" s="1"/>
  <c r="A56" i="2"/>
  <c r="A55" i="2"/>
  <c r="A54" i="2"/>
  <c r="A53" i="2"/>
  <c r="A52" i="2"/>
  <c r="A51" i="2"/>
  <c r="A50" i="2"/>
  <c r="A43" i="2"/>
  <c r="A42" i="2"/>
  <c r="A41" i="2"/>
  <c r="A40" i="2"/>
  <c r="A39" i="2"/>
  <c r="D38" i="2"/>
  <c r="E38" i="2" s="1"/>
  <c r="F38" i="2" s="1"/>
  <c r="H38" i="2" s="1"/>
  <c r="A38" i="2"/>
  <c r="D37" i="2"/>
  <c r="E37" i="2" s="1"/>
  <c r="F37" i="2" s="1"/>
  <c r="A37" i="2"/>
  <c r="D36" i="2"/>
  <c r="E36" i="2" s="1"/>
  <c r="F36" i="2" s="1"/>
  <c r="H36" i="2" s="1"/>
  <c r="A36" i="2"/>
  <c r="D35" i="2"/>
  <c r="E35" i="2" s="1"/>
  <c r="F35" i="2" s="1"/>
  <c r="H35" i="2" s="1"/>
  <c r="A35" i="2"/>
  <c r="D34" i="2"/>
  <c r="E34" i="2" s="1"/>
  <c r="F34" i="2" s="1"/>
  <c r="H34" i="2" s="1"/>
  <c r="A34" i="2"/>
  <c r="E33" i="2"/>
  <c r="F33" i="2" s="1"/>
  <c r="H33" i="2" s="1"/>
  <c r="D33" i="2"/>
  <c r="A33" i="2"/>
  <c r="D32" i="2"/>
  <c r="E32" i="2" s="1"/>
  <c r="F32" i="2" s="1"/>
  <c r="H32" i="2" s="1"/>
  <c r="A32" i="2"/>
  <c r="K31" i="2"/>
  <c r="J31" i="2"/>
  <c r="D31" i="2"/>
  <c r="E31" i="2" s="1"/>
  <c r="F31" i="2" s="1"/>
  <c r="H31" i="2" s="1"/>
  <c r="A31" i="2"/>
  <c r="E30" i="2"/>
  <c r="F30" i="2" s="1"/>
  <c r="H30" i="2" s="1"/>
  <c r="D30" i="2"/>
  <c r="A30" i="2"/>
  <c r="E29" i="2"/>
  <c r="F29" i="2" s="1"/>
  <c r="H29" i="2" s="1"/>
  <c r="D29" i="2"/>
  <c r="A29" i="2"/>
  <c r="D28" i="2"/>
  <c r="E28" i="2" s="1"/>
  <c r="F28" i="2" s="1"/>
  <c r="H28" i="2" s="1"/>
  <c r="A28" i="2"/>
  <c r="F23" i="2"/>
  <c r="H23" i="2" s="1"/>
  <c r="D23" i="2"/>
  <c r="E23" i="2" s="1"/>
  <c r="F22" i="2"/>
  <c r="H22" i="2" s="1"/>
  <c r="D22" i="2"/>
  <c r="E22" i="2" s="1"/>
  <c r="F21" i="2"/>
  <c r="H21" i="2" s="1"/>
  <c r="D21" i="2"/>
  <c r="E21" i="2" s="1"/>
  <c r="F20" i="2"/>
  <c r="H20" i="2" s="1"/>
  <c r="D20" i="2"/>
  <c r="E20" i="2" s="1"/>
  <c r="D19" i="2"/>
  <c r="E19" i="2" s="1"/>
  <c r="F19" i="2" s="1"/>
  <c r="H19" i="2" s="1"/>
  <c r="A19" i="2"/>
  <c r="D18" i="2"/>
  <c r="E18" i="2" s="1"/>
  <c r="F18" i="2" s="1"/>
  <c r="H18" i="2" s="1"/>
  <c r="A18" i="2"/>
  <c r="E17" i="2"/>
  <c r="F17" i="2" s="1"/>
  <c r="H17" i="2" s="1"/>
  <c r="D17" i="2"/>
  <c r="A17" i="2"/>
  <c r="D16" i="2"/>
  <c r="E16" i="2" s="1"/>
  <c r="F16" i="2" s="1"/>
  <c r="H16" i="2" s="1"/>
  <c r="A16" i="2"/>
  <c r="D15" i="2"/>
  <c r="E15" i="2" s="1"/>
  <c r="F15" i="2" s="1"/>
  <c r="H15" i="2" s="1"/>
  <c r="A15" i="2"/>
  <c r="D14" i="2"/>
  <c r="E14" i="2" s="1"/>
  <c r="F14" i="2" s="1"/>
  <c r="A14" i="2"/>
  <c r="D13" i="2"/>
  <c r="E13" i="2" s="1"/>
  <c r="F13" i="2" s="1"/>
  <c r="H13" i="2" s="1"/>
  <c r="A13" i="2"/>
  <c r="D12" i="2"/>
  <c r="E12" i="2" s="1"/>
  <c r="F12" i="2" s="1"/>
  <c r="H12" i="2" s="1"/>
  <c r="A12" i="2"/>
  <c r="D11" i="2"/>
  <c r="E11" i="2" s="1"/>
  <c r="F11" i="2" s="1"/>
  <c r="H11" i="2" s="1"/>
  <c r="A11" i="2"/>
  <c r="E10" i="2"/>
  <c r="F10" i="2" s="1"/>
  <c r="H10" i="2" s="1"/>
  <c r="P10" i="2" s="1"/>
  <c r="D10" i="2"/>
  <c r="A10" i="2"/>
  <c r="D9" i="2"/>
  <c r="E9" i="2" s="1"/>
  <c r="F9" i="2" s="1"/>
  <c r="H9" i="2" s="1"/>
  <c r="A9" i="2"/>
  <c r="L8" i="2"/>
  <c r="L32" i="2" s="1"/>
  <c r="K8" i="2"/>
  <c r="J8" i="2"/>
  <c r="D8" i="2"/>
  <c r="E8" i="2" s="1"/>
  <c r="F8" i="2" s="1"/>
  <c r="H8" i="2" s="1"/>
  <c r="A8" i="2"/>
  <c r="D7" i="2"/>
  <c r="E7" i="2" s="1"/>
  <c r="F7" i="2" s="1"/>
  <c r="H7" i="2" s="1"/>
  <c r="A7" i="2"/>
  <c r="E6" i="2"/>
  <c r="F6" i="2" s="1"/>
  <c r="H6" i="2" s="1"/>
  <c r="D6" i="2"/>
  <c r="A6" i="2"/>
  <c r="D5" i="2"/>
  <c r="E5" i="2" s="1"/>
  <c r="F5" i="2" s="1"/>
  <c r="A5" i="2"/>
  <c r="E53" i="1"/>
  <c r="E52" i="1"/>
  <c r="E49" i="1"/>
  <c r="E48" i="1"/>
  <c r="K4" i="1"/>
  <c r="P8" i="2" l="1"/>
  <c r="O23" i="2"/>
  <c r="N11" i="2"/>
  <c r="R11" i="2" s="1"/>
  <c r="N13" i="2"/>
  <c r="N15" i="2"/>
  <c r="O18" i="2"/>
  <c r="P11" i="2"/>
  <c r="P18" i="2"/>
  <c r="S18" i="2" s="1"/>
  <c r="E50" i="1"/>
  <c r="G4" i="1" s="1"/>
  <c r="P12" i="2"/>
  <c r="P7" i="2"/>
  <c r="P17" i="2"/>
  <c r="O21" i="2"/>
  <c r="E54" i="1"/>
  <c r="G5" i="1" s="1"/>
  <c r="O13" i="2"/>
  <c r="O15" i="2"/>
  <c r="R23" i="2"/>
  <c r="S23" i="2"/>
  <c r="P5" i="2"/>
  <c r="P21" i="2"/>
  <c r="S21" i="2" s="1"/>
  <c r="H5" i="2"/>
  <c r="N5" i="2" s="1"/>
  <c r="J5" i="2"/>
  <c r="N8" i="2"/>
  <c r="N10" i="2"/>
  <c r="N12" i="2"/>
  <c r="O12" i="2"/>
  <c r="H59" i="2"/>
  <c r="O14" i="2" s="1"/>
  <c r="L28" i="2"/>
  <c r="N7" i="2"/>
  <c r="N9" i="2"/>
  <c r="K28" i="2"/>
  <c r="H37" i="2"/>
  <c r="O11" i="2"/>
  <c r="O20" i="2"/>
  <c r="P13" i="2"/>
  <c r="P19" i="2"/>
  <c r="K5" i="2"/>
  <c r="H14" i="2"/>
  <c r="P14" i="2" s="1"/>
  <c r="L5" i="2"/>
  <c r="N6" i="2"/>
  <c r="O16" i="2"/>
  <c r="O19" i="2"/>
  <c r="S22" i="2"/>
  <c r="P6" i="2"/>
  <c r="P9" i="2"/>
  <c r="P15" i="2"/>
  <c r="S15" i="2" s="1"/>
  <c r="J28" i="2"/>
  <c r="P16" i="2"/>
  <c r="P22" i="2"/>
  <c r="R22" i="2" s="1"/>
  <c r="O17" i="2"/>
  <c r="P20" i="2"/>
  <c r="R15" i="2" l="1"/>
  <c r="R18" i="2"/>
  <c r="R13" i="2"/>
  <c r="S11" i="2"/>
  <c r="R21" i="2"/>
  <c r="S5" i="2"/>
  <c r="R5" i="2"/>
  <c r="S13" i="2"/>
  <c r="S6" i="2"/>
  <c r="R6" i="2"/>
  <c r="S20" i="2"/>
  <c r="R20" i="2"/>
  <c r="S9" i="2"/>
  <c r="R9" i="2"/>
  <c r="S17" i="2"/>
  <c r="R17" i="2"/>
  <c r="R7" i="2"/>
  <c r="S7" i="2"/>
  <c r="S12" i="2"/>
  <c r="R12" i="2"/>
  <c r="R19" i="2"/>
  <c r="S19" i="2"/>
  <c r="N14" i="2"/>
  <c r="S10" i="2"/>
  <c r="R10" i="2"/>
  <c r="S16" i="2"/>
  <c r="R16" i="2"/>
  <c r="R8" i="2"/>
  <c r="S8" i="2"/>
  <c r="S14" i="2" l="1"/>
  <c r="R14" i="2"/>
</calcChain>
</file>

<file path=xl/sharedStrings.xml><?xml version="1.0" encoding="utf-8"?>
<sst xmlns="http://schemas.openxmlformats.org/spreadsheetml/2006/main" count="152" uniqueCount="114">
  <si>
    <t>SSW06 - 3 Phase, 460V Input</t>
  </si>
  <si>
    <t>Model No.</t>
  </si>
  <si>
    <t>Motor HP</t>
  </si>
  <si>
    <t>Soft Starter Amps</t>
  </si>
  <si>
    <t>Price</t>
  </si>
  <si>
    <t>Soft Starter Avg. cost per hp:</t>
  </si>
  <si>
    <t>Throttle valve cost:</t>
  </si>
  <si>
    <t>Avg Cost per HP:</t>
  </si>
  <si>
    <t>460 V</t>
  </si>
  <si>
    <t>&gt;75 - 150hp</t>
  </si>
  <si>
    <t>SSW060016T2257ESZ</t>
  </si>
  <si>
    <t>$653.05 view »</t>
  </si>
  <si>
    <t>&gt;75 - 600hp</t>
  </si>
  <si>
    <t>SSW060023T2257ESZ</t>
  </si>
  <si>
    <t>$716.83 view »</t>
  </si>
  <si>
    <t>SSW060030T2257ESZ</t>
  </si>
  <si>
    <t>$722.07 view »</t>
  </si>
  <si>
    <t>SSW060045T2257ESZ</t>
  </si>
  <si>
    <t>$851.66 view »</t>
  </si>
  <si>
    <t>SSW060060T2257ESZ</t>
  </si>
  <si>
    <t>$909.48 view »</t>
  </si>
  <si>
    <t>SSW060085T2257ESZ</t>
  </si>
  <si>
    <t>$1246.95 view »</t>
  </si>
  <si>
    <t>SSW060130T2257ESZ</t>
  </si>
  <si>
    <t>$1592.60 view »</t>
  </si>
  <si>
    <t>SSW060170T2257ESZ</t>
  </si>
  <si>
    <t>$1900.15 view »</t>
  </si>
  <si>
    <t>SSW060205T2257ESZ</t>
  </si>
  <si>
    <t>$2393.24 view »</t>
  </si>
  <si>
    <t>SSW060255T2257ESZ</t>
  </si>
  <si>
    <t>$2990.21 view »</t>
  </si>
  <si>
    <t>SSW060312T2257ESZ</t>
  </si>
  <si>
    <t>$3284.74 view »</t>
  </si>
  <si>
    <t>SSW060365T2257ESZ</t>
  </si>
  <si>
    <t>$3584.33 view »</t>
  </si>
  <si>
    <t>SSW060412T2257ESZ</t>
  </si>
  <si>
    <t>$3776.54 view »</t>
  </si>
  <si>
    <t>SSW060480T2257ESZ</t>
  </si>
  <si>
    <t>$4668.54 view »</t>
  </si>
  <si>
    <t>SSW060604T2257ESZ</t>
  </si>
  <si>
    <t>$5272.05 view »</t>
  </si>
  <si>
    <t>SSW060670T2257ESZ</t>
  </si>
  <si>
    <t>$6605.83 view »</t>
  </si>
  <si>
    <t>SSW060820T2257ESZ</t>
  </si>
  <si>
    <t>$7802.41 view »</t>
  </si>
  <si>
    <t>SSW060950T2257ESH1Z</t>
  </si>
  <si>
    <t>$9918.82 view »</t>
  </si>
  <si>
    <t>3" Line</t>
  </si>
  <si>
    <t>SSW060950T2257ESH2Z</t>
  </si>
  <si>
    <t>$11806.85 view »</t>
  </si>
  <si>
    <t>4" Line</t>
  </si>
  <si>
    <t>SSW061100T2257ESH2Z</t>
  </si>
  <si>
    <t>$11906.31 view »</t>
  </si>
  <si>
    <t>5" Line</t>
  </si>
  <si>
    <t>SSW061400T2257ESH2Z</t>
  </si>
  <si>
    <t>$15344.95 view »</t>
  </si>
  <si>
    <t>Source:</t>
  </si>
  <si>
    <t>SSW07 - 3 Phase, 460/480V Input</t>
  </si>
  <si>
    <t>460/480 V</t>
  </si>
  <si>
    <t>SSW070017T5SZ</t>
  </si>
  <si>
    <t>$532.68 view »</t>
  </si>
  <si>
    <t>SSW070024T5SZ</t>
  </si>
  <si>
    <t>$569.62 view »</t>
  </si>
  <si>
    <t>SSW070030T5SZ</t>
  </si>
  <si>
    <t>$587.98 view »</t>
  </si>
  <si>
    <t>SSW070045T5SZ</t>
  </si>
  <si>
    <t>$667.68 view »</t>
  </si>
  <si>
    <t>SSW070061T5SZ</t>
  </si>
  <si>
    <t>$712.72 view »</t>
  </si>
  <si>
    <t>SSW070085T5SZ</t>
  </si>
  <si>
    <t>$902.38 view »</t>
  </si>
  <si>
    <t>SSW070130T5SZ</t>
  </si>
  <si>
    <t>$1007.90 view »</t>
  </si>
  <si>
    <t>SSW070171T5SZ</t>
  </si>
  <si>
    <t>$1207.26 view »</t>
  </si>
  <si>
    <t>SSW070200T5SZ</t>
  </si>
  <si>
    <t>$1404.72 view »</t>
  </si>
  <si>
    <t>SSW070255T5SZ</t>
  </si>
  <si>
    <t>$2055.31 view »</t>
  </si>
  <si>
    <t>SSW070312T5SZ</t>
  </si>
  <si>
    <t>$2231.42 view »</t>
  </si>
  <si>
    <t>SSW070365T5SZ</t>
  </si>
  <si>
    <t>$2318.59 view »</t>
  </si>
  <si>
    <t>SSW070412T5SZ</t>
  </si>
  <si>
    <t>$2715.25 view »</t>
  </si>
  <si>
    <t>Calc:</t>
  </si>
  <si>
    <t>Yaskawa IQ1000 Pump VFD System Costs to Consumers (no rebates)</t>
  </si>
  <si>
    <r>
      <t xml:space="preserve">Yaskawa IQ1000 Pump System: NEMA 3R </t>
    </r>
    <r>
      <rPr>
        <b/>
        <sz val="12"/>
        <color rgb="FF7030A0"/>
        <rFont val="Calibri"/>
        <family val="2"/>
        <scheme val="minor"/>
      </rPr>
      <t>w/ fan filtered cooling</t>
    </r>
    <r>
      <rPr>
        <b/>
        <sz val="12"/>
        <rFont val="Calibri"/>
        <family val="2"/>
        <scheme val="minor"/>
      </rPr>
      <t>, no "extra's" (most basic package)</t>
    </r>
  </si>
  <si>
    <t>Cost Adder for Closed Circuit Cooling</t>
  </si>
  <si>
    <t>VFD HP</t>
  </si>
  <si>
    <t>(A) Price to "driller"</t>
  </si>
  <si>
    <t>(B) Tax to "driller"</t>
  </si>
  <si>
    <t>(A+B) Total price to "driller"</t>
  </si>
  <si>
    <t>Consumer price = "driller price" + 25% markup; not including any sales tax to farmer (exempt?)</t>
  </si>
  <si>
    <t>Dealer installation: labor and materials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</si>
  <si>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BASELIN</t>
    </r>
    <r>
      <rPr>
        <sz val="11"/>
        <color theme="1"/>
        <rFont val="Calibri"/>
        <family val="2"/>
        <scheme val="minor"/>
      </rPr>
      <t>E to Farmer; not including rebates</t>
    </r>
  </si>
  <si>
    <t>Avg Equip Cost per HP
 (15-75hp)</t>
  </si>
  <si>
    <t>Avg Equip Cost per HP 
(&gt;75-150hp)</t>
  </si>
  <si>
    <t>Avg Equip Cost per HP 
(&gt;75-600hp)</t>
  </si>
  <si>
    <r>
      <rPr>
        <b/>
        <sz val="11"/>
        <color theme="1"/>
        <rFont val="Calibri"/>
        <family val="2"/>
        <scheme val="minor"/>
      </rPr>
      <t xml:space="preserve">A-A </t>
    </r>
    <r>
      <rPr>
        <sz val="11"/>
        <color theme="1"/>
        <rFont val="Calibri"/>
        <family val="2"/>
        <scheme val="minor"/>
      </rPr>
      <t>Absolute cost difference from BASELINE</t>
    </r>
  </si>
  <si>
    <r>
      <rPr>
        <b/>
        <sz val="11"/>
        <color theme="1"/>
        <rFont val="Calibri"/>
        <family val="2"/>
        <scheme val="minor"/>
      </rPr>
      <t xml:space="preserve">W-A </t>
    </r>
    <r>
      <rPr>
        <sz val="11"/>
        <color theme="1"/>
        <rFont val="Calibri"/>
        <family val="2"/>
        <scheme val="minor"/>
      </rPr>
      <t>Absolute cost difference from BASELINE</t>
    </r>
  </si>
  <si>
    <r>
      <rPr>
        <b/>
        <sz val="11"/>
        <color theme="1"/>
        <rFont val="Calibri"/>
        <family val="2"/>
        <scheme val="minor"/>
      </rPr>
      <t xml:space="preserve">AC </t>
    </r>
    <r>
      <rPr>
        <sz val="11"/>
        <color theme="1"/>
        <rFont val="Calibri"/>
        <family val="2"/>
        <scheme val="minor"/>
      </rPr>
      <t>Absolute cost difference from BASELINE</t>
    </r>
  </si>
  <si>
    <t>Min</t>
  </si>
  <si>
    <t>Max</t>
  </si>
  <si>
    <t>Avg Labot Cost</t>
  </si>
  <si>
    <t>**provided by Jason Wellnitz from Yaskawa</t>
  </si>
  <si>
    <t>**Confirmed by Randy Richter at Preferred Pump</t>
  </si>
  <si>
    <t>Yaskawa IQ1000 Pump System: NEMA 4 with air-to-air heat exchanger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</si>
  <si>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Air-to-Air HX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</si>
  <si>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Yaskawa IQ1000 Pump System: NEMA 4 with water heat exchanger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</si>
  <si>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Water-to-Air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</si>
  <si>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Yaskawa IQ1000 Pump System: NEMA 4 with AC unit</t>
  </si>
  <si>
    <r>
      <rPr>
        <sz val="11"/>
        <color theme="1"/>
        <rFont val="Calibri"/>
        <family val="2"/>
        <scheme val="minor"/>
      </rPr>
      <t xml:space="preserve">Total Installed Cost </t>
    </r>
    <r>
      <rPr>
        <b/>
        <sz val="11"/>
        <color theme="1"/>
        <rFont val="Calibri"/>
        <family val="2"/>
        <scheme val="minor"/>
      </rPr>
      <t>AC</t>
    </r>
    <r>
      <rPr>
        <sz val="11"/>
        <color theme="1"/>
        <rFont val="Calibri"/>
        <family val="2"/>
        <scheme val="minor"/>
      </rPr>
      <t xml:space="preserve"> to Farmer; not including rebates</t>
    </r>
  </si>
  <si>
    <t>RSMeans Mechanical Cost Data, 2015 - 38th Edition, Section 23 05 23.30 Valves, Iron Body, Butterfly, lug type, gear operated, 3" size. (p257)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</si>
</sst>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3C3C3C"/>
      <name val="Arial"/>
      <family val="2"/>
    </font>
    <font>
      <b/>
      <sz val="9"/>
      <color rgb="FF3C3C3C"/>
      <name val="Arial"/>
      <family val="2"/>
    </font>
    <font>
      <sz val="9"/>
      <color theme="1"/>
      <name val="Arial"/>
      <family val="2"/>
    </font>
    <font>
      <sz val="9"/>
      <color rgb="FF3C3C3C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8"/>
      <color theme="3"/>
      <name val="Cambria"/>
      <family val="2"/>
      <scheme val="major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7030A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E4E4E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/>
      <diagonal/>
    </border>
    <border>
      <left style="medium">
        <color rgb="FFBBBBBB"/>
      </left>
      <right/>
      <top style="medium">
        <color rgb="FFBBBBBB"/>
      </top>
      <bottom style="medium">
        <color rgb="FFBBBBBB"/>
      </bottom>
      <diagonal/>
    </border>
    <border>
      <left style="medium">
        <color rgb="FFBBBBBB"/>
      </left>
      <right/>
      <top style="medium">
        <color rgb="FFBBBBBB"/>
      </top>
      <bottom/>
      <diagonal/>
    </border>
    <border>
      <left style="medium">
        <color rgb="FFBBBBBB"/>
      </left>
      <right style="medium">
        <color rgb="FFBBBBBB"/>
      </right>
      <top/>
      <bottom style="medium">
        <color rgb="FFBBBBBB"/>
      </bottom>
      <diagonal/>
    </border>
    <border>
      <left style="medium">
        <color rgb="FFBBBBBB"/>
      </left>
      <right style="medium">
        <color rgb="FFBBBBBB"/>
      </right>
      <top style="medium">
        <color rgb="FFBBBBBB"/>
      </top>
      <bottom style="medium">
        <color rgb="FFBBBBBB"/>
      </bottom>
      <diagonal/>
    </border>
    <border>
      <left style="medium">
        <color rgb="FFBBBBBB"/>
      </left>
      <right/>
      <top/>
      <bottom style="medium">
        <color rgb="FFBBBBBB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2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22" borderId="0" applyNumberFormat="0" applyBorder="0" applyAlignment="0" applyProtection="0"/>
    <xf numFmtId="0" fontId="13" fillId="6" borderId="0" applyNumberFormat="0" applyBorder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24" borderId="9" applyNumberFormat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23" fillId="10" borderId="8" applyNumberFormat="0" applyAlignment="0" applyProtection="0"/>
    <xf numFmtId="0" fontId="23" fillId="10" borderId="8" applyNumberFormat="0" applyAlignment="0" applyProtection="0"/>
    <xf numFmtId="0" fontId="24" fillId="0" borderId="13" applyNumberFormat="0" applyFill="0" applyAlignment="0" applyProtection="0"/>
    <xf numFmtId="0" fontId="25" fillId="25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16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16" fillId="26" borderId="14" applyNumberFormat="0" applyFont="0" applyAlignment="0" applyProtection="0"/>
    <xf numFmtId="0" fontId="28" fillId="23" borderId="15" applyNumberFormat="0" applyAlignment="0" applyProtection="0"/>
    <xf numFmtId="0" fontId="28" fillId="23" borderId="15" applyNumberFormat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0" applyNumberFormat="0" applyFill="0" applyBorder="0" applyAlignment="0" applyProtection="0"/>
  </cellStyleXfs>
  <cellXfs count="97">
    <xf numFmtId="0" fontId="0" fillId="0" borderId="0" xfId="0"/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4" fontId="3" fillId="0" borderId="0" xfId="0" applyNumberFormat="1" applyFont="1" applyAlignment="1">
      <alignment horizontal="left" indent="1"/>
    </xf>
    <xf numFmtId="0" fontId="7" fillId="3" borderId="5" xfId="0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0" fontId="8" fillId="4" borderId="5" xfId="3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8" fillId="4" borderId="2" xfId="3" applyFill="1" applyBorder="1" applyAlignment="1">
      <alignment horizontal="left" vertical="center" wrapText="1"/>
    </xf>
    <xf numFmtId="44" fontId="0" fillId="0" borderId="0" xfId="1" applyFont="1" applyAlignment="1">
      <alignment vertical="center"/>
    </xf>
    <xf numFmtId="44" fontId="3" fillId="0" borderId="0" xfId="0" applyNumberFormat="1" applyFont="1" applyAlignment="1">
      <alignment horizontal="left" vertical="center" indent="1"/>
    </xf>
    <xf numFmtId="0" fontId="0" fillId="0" borderId="0" xfId="0" applyAlignment="1">
      <alignment vertical="center"/>
    </xf>
    <xf numFmtId="7" fontId="1" fillId="0" borderId="0" xfId="1" applyNumberFormat="1" applyFont="1" applyBorder="1" applyAlignment="1">
      <alignment horizontal="center" vertical="center"/>
    </xf>
    <xf numFmtId="44" fontId="0" fillId="0" borderId="0" xfId="0" applyNumberFormat="1" applyFont="1" applyBorder="1" applyAlignment="1">
      <alignment horizontal="left" vertical="center" indent="1"/>
    </xf>
    <xf numFmtId="44" fontId="9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/>
    <xf numFmtId="5" fontId="0" fillId="0" borderId="0" xfId="1" applyNumberFormat="1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2" borderId="2" xfId="0" applyFont="1" applyFill="1" applyBorder="1" applyAlignment="1">
      <alignment horizontal="center" vertical="top" wrapText="1"/>
    </xf>
    <xf numFmtId="44" fontId="0" fillId="0" borderId="7" xfId="1" applyFont="1" applyBorder="1" applyAlignment="1">
      <alignment vertical="center"/>
    </xf>
    <xf numFmtId="44" fontId="0" fillId="0" borderId="7" xfId="0" applyNumberFormat="1" applyBorder="1" applyAlignment="1">
      <alignment vertical="center"/>
    </xf>
    <xf numFmtId="0" fontId="33" fillId="0" borderId="0" xfId="0" applyFont="1"/>
    <xf numFmtId="0" fontId="0" fillId="3" borderId="0" xfId="0" applyFont="1" applyFill="1"/>
    <xf numFmtId="0" fontId="34" fillId="0" borderId="0" xfId="0" applyFont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3" fillId="3" borderId="17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36" fillId="3" borderId="18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36" fillId="0" borderId="17" xfId="0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3" fillId="27" borderId="17" xfId="0" applyNumberFormat="1" applyFont="1" applyFill="1" applyBorder="1" applyAlignment="1">
      <alignment horizontal="center"/>
    </xf>
    <xf numFmtId="1" fontId="3" fillId="3" borderId="0" xfId="0" applyNumberFormat="1" applyFont="1" applyFill="1" applyBorder="1" applyAlignment="1">
      <alignment horizontal="center"/>
    </xf>
    <xf numFmtId="165" fontId="37" fillId="3" borderId="19" xfId="0" applyNumberFormat="1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0" fillId="3" borderId="19" xfId="0" applyFont="1" applyFill="1" applyBorder="1"/>
    <xf numFmtId="0" fontId="0" fillId="0" borderId="19" xfId="0" applyBorder="1"/>
    <xf numFmtId="1" fontId="36" fillId="3" borderId="19" xfId="0" applyNumberFormat="1" applyFont="1" applyFill="1" applyBorder="1" applyAlignment="1">
      <alignment horizontal="center"/>
    </xf>
    <xf numFmtId="0" fontId="36" fillId="3" borderId="19" xfId="0" applyFont="1" applyFill="1" applyBorder="1"/>
    <xf numFmtId="0" fontId="36" fillId="0" borderId="19" xfId="0" applyFont="1" applyBorder="1"/>
    <xf numFmtId="1" fontId="0" fillId="3" borderId="19" xfId="0" applyNumberFormat="1" applyFont="1" applyFill="1" applyBorder="1" applyAlignment="1">
      <alignment horizontal="center"/>
    </xf>
    <xf numFmtId="1" fontId="0" fillId="3" borderId="20" xfId="0" applyNumberFormat="1" applyFont="1" applyFill="1" applyBorder="1" applyAlignment="1">
      <alignment horizontal="center"/>
    </xf>
    <xf numFmtId="0" fontId="0" fillId="0" borderId="20" xfId="0" applyBorder="1"/>
    <xf numFmtId="0" fontId="38" fillId="0" borderId="0" xfId="0" applyFont="1" applyBorder="1" applyAlignment="1">
      <alignment horizontal="center"/>
    </xf>
    <xf numFmtId="0" fontId="36" fillId="3" borderId="18" xfId="0" applyFont="1" applyFill="1" applyBorder="1" applyAlignment="1">
      <alignment horizontal="center" vertical="center" wrapText="1"/>
    </xf>
    <xf numFmtId="1" fontId="0" fillId="0" borderId="21" xfId="0" applyNumberFormat="1" applyBorder="1"/>
    <xf numFmtId="1" fontId="3" fillId="28" borderId="17" xfId="0" applyNumberFormat="1" applyFont="1" applyFill="1" applyBorder="1" applyAlignment="1">
      <alignment horizontal="center"/>
    </xf>
    <xf numFmtId="0" fontId="0" fillId="3" borderId="0" xfId="0" applyFill="1"/>
    <xf numFmtId="0" fontId="0" fillId="3" borderId="19" xfId="0" applyFill="1" applyBorder="1"/>
    <xf numFmtId="165" fontId="0" fillId="3" borderId="19" xfId="0" applyNumberFormat="1" applyFill="1" applyBorder="1" applyAlignment="1">
      <alignment horizontal="center"/>
    </xf>
    <xf numFmtId="1" fontId="3" fillId="3" borderId="19" xfId="0" applyNumberFormat="1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vertical="center" wrapText="1"/>
    </xf>
    <xf numFmtId="1" fontId="39" fillId="3" borderId="19" xfId="0" applyNumberFormat="1" applyFont="1" applyFill="1" applyBorder="1" applyAlignment="1">
      <alignment horizontal="center"/>
    </xf>
    <xf numFmtId="165" fontId="3" fillId="3" borderId="19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0" fontId="0" fillId="3" borderId="0" xfId="0" applyFill="1" applyBorder="1"/>
    <xf numFmtId="2" fontId="0" fillId="0" borderId="0" xfId="0" applyNumberFormat="1"/>
    <xf numFmtId="1" fontId="3" fillId="3" borderId="17" xfId="0" applyNumberFormat="1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 wrapText="1"/>
    </xf>
    <xf numFmtId="9" fontId="0" fillId="0" borderId="21" xfId="2" applyFont="1" applyBorder="1"/>
    <xf numFmtId="1" fontId="0" fillId="3" borderId="0" xfId="0" applyNumberFormat="1" applyFont="1" applyFill="1" applyBorder="1" applyAlignment="1">
      <alignment horizontal="center"/>
    </xf>
    <xf numFmtId="1" fontId="3" fillId="29" borderId="22" xfId="0" applyNumberFormat="1" applyFont="1" applyFill="1" applyBorder="1" applyAlignment="1">
      <alignment horizontal="center"/>
    </xf>
    <xf numFmtId="1" fontId="3" fillId="3" borderId="23" xfId="0" applyNumberFormat="1" applyFont="1" applyFill="1" applyBorder="1" applyAlignment="1">
      <alignment horizontal="center"/>
    </xf>
    <xf numFmtId="1" fontId="39" fillId="3" borderId="0" xfId="0" applyNumberFormat="1" applyFont="1" applyFill="1" applyBorder="1" applyAlignment="1">
      <alignment horizontal="center"/>
    </xf>
    <xf numFmtId="1" fontId="0" fillId="0" borderId="24" xfId="0" applyNumberFormat="1" applyBorder="1"/>
    <xf numFmtId="0" fontId="0" fillId="3" borderId="0" xfId="0" applyFont="1" applyFill="1" applyBorder="1"/>
    <xf numFmtId="0" fontId="38" fillId="3" borderId="0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 wrapText="1"/>
    </xf>
    <xf numFmtId="1" fontId="3" fillId="28" borderId="22" xfId="0" applyNumberFormat="1" applyFont="1" applyFill="1" applyBorder="1" applyAlignment="1">
      <alignment horizontal="center"/>
    </xf>
    <xf numFmtId="0" fontId="0" fillId="0" borderId="24" xfId="0" applyBorder="1"/>
    <xf numFmtId="0" fontId="0" fillId="0" borderId="0" xfId="0" applyBorder="1"/>
    <xf numFmtId="0" fontId="34" fillId="0" borderId="0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8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</cellXfs>
  <cellStyles count="4129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 2" xfId="28" xr:uid="{00000000-0005-0000-0000-000018000000}"/>
    <cellStyle name="Calculation 2" xfId="29" xr:uid="{00000000-0005-0000-0000-000019000000}"/>
    <cellStyle name="Calculation 2 2" xfId="30" xr:uid="{00000000-0005-0000-0000-00001A000000}"/>
    <cellStyle name="Check Cell 2" xfId="31" xr:uid="{00000000-0005-0000-0000-00001B000000}"/>
    <cellStyle name="Comma 2" xfId="32" xr:uid="{00000000-0005-0000-0000-00001C000000}"/>
    <cellStyle name="Comma 2 2" xfId="33" xr:uid="{00000000-0005-0000-0000-00001D000000}"/>
    <cellStyle name="Comma 2 2 4" xfId="34" xr:uid="{00000000-0005-0000-0000-00001E000000}"/>
    <cellStyle name="Comma 2 3" xfId="35" xr:uid="{00000000-0005-0000-0000-00001F000000}"/>
    <cellStyle name="Comma 3" xfId="36" xr:uid="{00000000-0005-0000-0000-000020000000}"/>
    <cellStyle name="Comma 4" xfId="37" xr:uid="{00000000-0005-0000-0000-000021000000}"/>
    <cellStyle name="Comma 7" xfId="38" xr:uid="{00000000-0005-0000-0000-000022000000}"/>
    <cellStyle name="Currency" xfId="1" builtinId="4"/>
    <cellStyle name="Currency 10" xfId="39" xr:uid="{00000000-0005-0000-0000-000024000000}"/>
    <cellStyle name="Currency 11" xfId="40" xr:uid="{00000000-0005-0000-0000-000025000000}"/>
    <cellStyle name="Currency 12" xfId="41" xr:uid="{00000000-0005-0000-0000-000026000000}"/>
    <cellStyle name="Currency 13" xfId="42" xr:uid="{00000000-0005-0000-0000-000027000000}"/>
    <cellStyle name="Currency 14" xfId="43" xr:uid="{00000000-0005-0000-0000-000028000000}"/>
    <cellStyle name="Currency 15" xfId="44" xr:uid="{00000000-0005-0000-0000-000029000000}"/>
    <cellStyle name="Currency 16" xfId="45" xr:uid="{00000000-0005-0000-0000-00002A000000}"/>
    <cellStyle name="Currency 17" xfId="46" xr:uid="{00000000-0005-0000-0000-00002B000000}"/>
    <cellStyle name="Currency 19" xfId="47" xr:uid="{00000000-0005-0000-0000-00002C000000}"/>
    <cellStyle name="Currency 2" xfId="48" xr:uid="{00000000-0005-0000-0000-00002D000000}"/>
    <cellStyle name="Currency 2 2" xfId="49" xr:uid="{00000000-0005-0000-0000-00002E000000}"/>
    <cellStyle name="Currency 2 2 2" xfId="50" xr:uid="{00000000-0005-0000-0000-00002F000000}"/>
    <cellStyle name="Currency 2 3" xfId="51" xr:uid="{00000000-0005-0000-0000-000030000000}"/>
    <cellStyle name="Currency 2 4" xfId="52" xr:uid="{00000000-0005-0000-0000-000031000000}"/>
    <cellStyle name="Currency 21" xfId="53" xr:uid="{00000000-0005-0000-0000-000032000000}"/>
    <cellStyle name="Currency 22" xfId="54" xr:uid="{00000000-0005-0000-0000-000033000000}"/>
    <cellStyle name="Currency 23" xfId="55" xr:uid="{00000000-0005-0000-0000-000034000000}"/>
    <cellStyle name="Currency 24" xfId="56" xr:uid="{00000000-0005-0000-0000-000035000000}"/>
    <cellStyle name="Currency 25" xfId="57" xr:uid="{00000000-0005-0000-0000-000036000000}"/>
    <cellStyle name="Currency 26" xfId="58" xr:uid="{00000000-0005-0000-0000-000037000000}"/>
    <cellStyle name="Currency 27" xfId="59" xr:uid="{00000000-0005-0000-0000-000038000000}"/>
    <cellStyle name="Currency 28" xfId="60" xr:uid="{00000000-0005-0000-0000-000039000000}"/>
    <cellStyle name="Currency 283" xfId="61" xr:uid="{00000000-0005-0000-0000-00003A000000}"/>
    <cellStyle name="Currency 286" xfId="62" xr:uid="{00000000-0005-0000-0000-00003B000000}"/>
    <cellStyle name="Currency 289" xfId="63" xr:uid="{00000000-0005-0000-0000-00003C000000}"/>
    <cellStyle name="Currency 292" xfId="64" xr:uid="{00000000-0005-0000-0000-00003D000000}"/>
    <cellStyle name="Currency 297" xfId="65" xr:uid="{00000000-0005-0000-0000-00003E000000}"/>
    <cellStyle name="Currency 3" xfId="66" xr:uid="{00000000-0005-0000-0000-00003F000000}"/>
    <cellStyle name="Currency 300" xfId="67" xr:uid="{00000000-0005-0000-0000-000040000000}"/>
    <cellStyle name="Currency 303" xfId="68" xr:uid="{00000000-0005-0000-0000-000041000000}"/>
    <cellStyle name="Currency 311" xfId="69" xr:uid="{00000000-0005-0000-0000-000042000000}"/>
    <cellStyle name="Currency 314" xfId="70" xr:uid="{00000000-0005-0000-0000-000043000000}"/>
    <cellStyle name="Currency 317" xfId="71" xr:uid="{00000000-0005-0000-0000-000044000000}"/>
    <cellStyle name="Currency 321" xfId="72" xr:uid="{00000000-0005-0000-0000-000045000000}"/>
    <cellStyle name="Currency 324" xfId="73" xr:uid="{00000000-0005-0000-0000-000046000000}"/>
    <cellStyle name="Currency 327" xfId="74" xr:uid="{00000000-0005-0000-0000-000047000000}"/>
    <cellStyle name="Currency 330" xfId="75" xr:uid="{00000000-0005-0000-0000-000048000000}"/>
    <cellStyle name="Currency 333" xfId="76" xr:uid="{00000000-0005-0000-0000-000049000000}"/>
    <cellStyle name="Currency 336" xfId="77" xr:uid="{00000000-0005-0000-0000-00004A000000}"/>
    <cellStyle name="Currency 339" xfId="78" xr:uid="{00000000-0005-0000-0000-00004B000000}"/>
    <cellStyle name="Currency 342" xfId="79" xr:uid="{00000000-0005-0000-0000-00004C000000}"/>
    <cellStyle name="Currency 345" xfId="80" xr:uid="{00000000-0005-0000-0000-00004D000000}"/>
    <cellStyle name="Currency 348" xfId="81" xr:uid="{00000000-0005-0000-0000-00004E000000}"/>
    <cellStyle name="Currency 351" xfId="82" xr:uid="{00000000-0005-0000-0000-00004F000000}"/>
    <cellStyle name="Currency 354" xfId="83" xr:uid="{00000000-0005-0000-0000-000050000000}"/>
    <cellStyle name="Currency 357" xfId="84" xr:uid="{00000000-0005-0000-0000-000051000000}"/>
    <cellStyle name="Currency 360" xfId="85" xr:uid="{00000000-0005-0000-0000-000052000000}"/>
    <cellStyle name="Currency 363" xfId="86" xr:uid="{00000000-0005-0000-0000-000053000000}"/>
    <cellStyle name="Currency 366" xfId="87" xr:uid="{00000000-0005-0000-0000-000054000000}"/>
    <cellStyle name="Currency 369" xfId="88" xr:uid="{00000000-0005-0000-0000-000055000000}"/>
    <cellStyle name="Currency 373" xfId="89" xr:uid="{00000000-0005-0000-0000-000056000000}"/>
    <cellStyle name="Currency 376" xfId="90" xr:uid="{00000000-0005-0000-0000-000057000000}"/>
    <cellStyle name="Currency 379" xfId="91" xr:uid="{00000000-0005-0000-0000-000058000000}"/>
    <cellStyle name="Currency 382" xfId="92" xr:uid="{00000000-0005-0000-0000-000059000000}"/>
    <cellStyle name="Currency 385" xfId="93" xr:uid="{00000000-0005-0000-0000-00005A000000}"/>
    <cellStyle name="Currency 388" xfId="94" xr:uid="{00000000-0005-0000-0000-00005B000000}"/>
    <cellStyle name="Currency 391" xfId="95" xr:uid="{00000000-0005-0000-0000-00005C000000}"/>
    <cellStyle name="Currency 394" xfId="96" xr:uid="{00000000-0005-0000-0000-00005D000000}"/>
    <cellStyle name="Currency 397" xfId="97" xr:uid="{00000000-0005-0000-0000-00005E000000}"/>
    <cellStyle name="Currency 4" xfId="98" xr:uid="{00000000-0005-0000-0000-00005F000000}"/>
    <cellStyle name="Currency 400" xfId="99" xr:uid="{00000000-0005-0000-0000-000060000000}"/>
    <cellStyle name="Currency 403" xfId="100" xr:uid="{00000000-0005-0000-0000-000061000000}"/>
    <cellStyle name="Currency 406" xfId="101" xr:uid="{00000000-0005-0000-0000-000062000000}"/>
    <cellStyle name="Currency 409" xfId="102" xr:uid="{00000000-0005-0000-0000-000063000000}"/>
    <cellStyle name="Currency 412" xfId="103" xr:uid="{00000000-0005-0000-0000-000064000000}"/>
    <cellStyle name="Currency 415" xfId="104" xr:uid="{00000000-0005-0000-0000-000065000000}"/>
    <cellStyle name="Currency 418" xfId="105" xr:uid="{00000000-0005-0000-0000-000066000000}"/>
    <cellStyle name="Currency 427" xfId="106" xr:uid="{00000000-0005-0000-0000-000067000000}"/>
    <cellStyle name="Currency 430" xfId="107" xr:uid="{00000000-0005-0000-0000-000068000000}"/>
    <cellStyle name="Currency 434" xfId="108" xr:uid="{00000000-0005-0000-0000-000069000000}"/>
    <cellStyle name="Currency 441" xfId="109" xr:uid="{00000000-0005-0000-0000-00006A000000}"/>
    <cellStyle name="Currency 444" xfId="110" xr:uid="{00000000-0005-0000-0000-00006B000000}"/>
    <cellStyle name="Currency 447" xfId="111" xr:uid="{00000000-0005-0000-0000-00006C000000}"/>
    <cellStyle name="Currency 450" xfId="112" xr:uid="{00000000-0005-0000-0000-00006D000000}"/>
    <cellStyle name="Currency 453" xfId="113" xr:uid="{00000000-0005-0000-0000-00006E000000}"/>
    <cellStyle name="Currency 456" xfId="114" xr:uid="{00000000-0005-0000-0000-00006F000000}"/>
    <cellStyle name="Currency 460" xfId="115" xr:uid="{00000000-0005-0000-0000-000070000000}"/>
    <cellStyle name="Currency 463" xfId="116" xr:uid="{00000000-0005-0000-0000-000071000000}"/>
    <cellStyle name="Currency 466" xfId="117" xr:uid="{00000000-0005-0000-0000-000072000000}"/>
    <cellStyle name="Currency 469" xfId="118" xr:uid="{00000000-0005-0000-0000-000073000000}"/>
    <cellStyle name="Currency 472" xfId="119" xr:uid="{00000000-0005-0000-0000-000074000000}"/>
    <cellStyle name="Currency 475" xfId="120" xr:uid="{00000000-0005-0000-0000-000075000000}"/>
    <cellStyle name="Currency 478" xfId="121" xr:uid="{00000000-0005-0000-0000-000076000000}"/>
    <cellStyle name="Currency 481" xfId="122" xr:uid="{00000000-0005-0000-0000-000077000000}"/>
    <cellStyle name="Currency 484" xfId="123" xr:uid="{00000000-0005-0000-0000-000078000000}"/>
    <cellStyle name="Currency 487" xfId="124" xr:uid="{00000000-0005-0000-0000-000079000000}"/>
    <cellStyle name="Currency 492" xfId="125" xr:uid="{00000000-0005-0000-0000-00007A000000}"/>
    <cellStyle name="Currency 495" xfId="126" xr:uid="{00000000-0005-0000-0000-00007B000000}"/>
    <cellStyle name="Currency 498" xfId="127" xr:uid="{00000000-0005-0000-0000-00007C000000}"/>
    <cellStyle name="Currency 501" xfId="128" xr:uid="{00000000-0005-0000-0000-00007D000000}"/>
    <cellStyle name="Currency 504" xfId="129" xr:uid="{00000000-0005-0000-0000-00007E000000}"/>
    <cellStyle name="Currency 507" xfId="130" xr:uid="{00000000-0005-0000-0000-00007F000000}"/>
    <cellStyle name="Currency 510" xfId="131" xr:uid="{00000000-0005-0000-0000-000080000000}"/>
    <cellStyle name="Currency 514" xfId="132" xr:uid="{00000000-0005-0000-0000-000081000000}"/>
    <cellStyle name="Currency 517" xfId="133" xr:uid="{00000000-0005-0000-0000-000082000000}"/>
    <cellStyle name="Currency 520" xfId="134" xr:uid="{00000000-0005-0000-0000-000083000000}"/>
    <cellStyle name="Currency 523" xfId="135" xr:uid="{00000000-0005-0000-0000-000084000000}"/>
    <cellStyle name="Currency 527" xfId="136" xr:uid="{00000000-0005-0000-0000-000085000000}"/>
    <cellStyle name="Currency 530" xfId="137" xr:uid="{00000000-0005-0000-0000-000086000000}"/>
    <cellStyle name="Currency 533" xfId="138" xr:uid="{00000000-0005-0000-0000-000087000000}"/>
    <cellStyle name="Currency 536" xfId="139" xr:uid="{00000000-0005-0000-0000-000088000000}"/>
    <cellStyle name="Currency 539" xfId="140" xr:uid="{00000000-0005-0000-0000-000089000000}"/>
    <cellStyle name="Currency 543" xfId="141" xr:uid="{00000000-0005-0000-0000-00008A000000}"/>
    <cellStyle name="Currency 546" xfId="142" xr:uid="{00000000-0005-0000-0000-00008B000000}"/>
    <cellStyle name="Currency 549" xfId="143" xr:uid="{00000000-0005-0000-0000-00008C000000}"/>
    <cellStyle name="Currency 552" xfId="144" xr:uid="{00000000-0005-0000-0000-00008D000000}"/>
    <cellStyle name="Currency 555" xfId="145" xr:uid="{00000000-0005-0000-0000-00008E000000}"/>
    <cellStyle name="Currency 558" xfId="146" xr:uid="{00000000-0005-0000-0000-00008F000000}"/>
    <cellStyle name="Currency 561" xfId="147" xr:uid="{00000000-0005-0000-0000-000090000000}"/>
    <cellStyle name="Currency 564" xfId="148" xr:uid="{00000000-0005-0000-0000-000091000000}"/>
    <cellStyle name="Currency 567" xfId="149" xr:uid="{00000000-0005-0000-0000-000092000000}"/>
    <cellStyle name="Currency 569" xfId="150" xr:uid="{00000000-0005-0000-0000-000093000000}"/>
    <cellStyle name="Currency 570" xfId="151" xr:uid="{00000000-0005-0000-0000-000094000000}"/>
    <cellStyle name="Currency 571" xfId="152" xr:uid="{00000000-0005-0000-0000-000095000000}"/>
    <cellStyle name="Currency 60" xfId="153" xr:uid="{00000000-0005-0000-0000-000096000000}"/>
    <cellStyle name="Currency 7" xfId="154" xr:uid="{00000000-0005-0000-0000-000097000000}"/>
    <cellStyle name="Currency 9" xfId="155" xr:uid="{00000000-0005-0000-0000-000098000000}"/>
    <cellStyle name="Explanatory Text 2" xfId="156" xr:uid="{00000000-0005-0000-0000-000099000000}"/>
    <cellStyle name="Explanatory Text 3" xfId="157" xr:uid="{00000000-0005-0000-0000-00009A000000}"/>
    <cellStyle name="Good 2" xfId="158" xr:uid="{00000000-0005-0000-0000-00009B000000}"/>
    <cellStyle name="Heading 1 2" xfId="159" xr:uid="{00000000-0005-0000-0000-00009C000000}"/>
    <cellStyle name="Heading 2 2" xfId="160" xr:uid="{00000000-0005-0000-0000-00009D000000}"/>
    <cellStyle name="Heading 3 2" xfId="161" xr:uid="{00000000-0005-0000-0000-00009E000000}"/>
    <cellStyle name="Heading 4 2" xfId="162" xr:uid="{00000000-0005-0000-0000-00009F000000}"/>
    <cellStyle name="Hyperlink" xfId="3" builtinId="8"/>
    <cellStyle name="Hyperlink 2" xfId="163" xr:uid="{00000000-0005-0000-0000-0000A1000000}"/>
    <cellStyle name="Hyperlink 3" xfId="164" xr:uid="{00000000-0005-0000-0000-0000A2000000}"/>
    <cellStyle name="Input 2" xfId="165" xr:uid="{00000000-0005-0000-0000-0000A3000000}"/>
    <cellStyle name="Input 2 2" xfId="166" xr:uid="{00000000-0005-0000-0000-0000A4000000}"/>
    <cellStyle name="Linked Cell 2" xfId="167" xr:uid="{00000000-0005-0000-0000-0000A5000000}"/>
    <cellStyle name="Neutral 2" xfId="168" xr:uid="{00000000-0005-0000-0000-0000A6000000}"/>
    <cellStyle name="Normal" xfId="0" builtinId="0"/>
    <cellStyle name="Normal 10" xfId="169" xr:uid="{00000000-0005-0000-0000-0000A8000000}"/>
    <cellStyle name="Normal 10 2" xfId="170" xr:uid="{00000000-0005-0000-0000-0000A9000000}"/>
    <cellStyle name="Normal 10 2 2" xfId="171" xr:uid="{00000000-0005-0000-0000-0000AA000000}"/>
    <cellStyle name="Normal 10 4" xfId="172" xr:uid="{00000000-0005-0000-0000-0000AB000000}"/>
    <cellStyle name="Normal 101" xfId="173" xr:uid="{00000000-0005-0000-0000-0000AC000000}"/>
    <cellStyle name="Normal 107 2" xfId="174" xr:uid="{00000000-0005-0000-0000-0000AD000000}"/>
    <cellStyle name="Normal 11" xfId="175" xr:uid="{00000000-0005-0000-0000-0000AE000000}"/>
    <cellStyle name="Normal 11 2" xfId="176" xr:uid="{00000000-0005-0000-0000-0000AF000000}"/>
    <cellStyle name="Normal 12" xfId="177" xr:uid="{00000000-0005-0000-0000-0000B0000000}"/>
    <cellStyle name="Normal 12 2" xfId="178" xr:uid="{00000000-0005-0000-0000-0000B1000000}"/>
    <cellStyle name="Normal 13" xfId="179" xr:uid="{00000000-0005-0000-0000-0000B2000000}"/>
    <cellStyle name="Normal 13 2" xfId="180" xr:uid="{00000000-0005-0000-0000-0000B3000000}"/>
    <cellStyle name="Normal 14" xfId="181" xr:uid="{00000000-0005-0000-0000-0000B4000000}"/>
    <cellStyle name="Normal 14 2" xfId="182" xr:uid="{00000000-0005-0000-0000-0000B5000000}"/>
    <cellStyle name="Normal 15" xfId="183" xr:uid="{00000000-0005-0000-0000-0000B6000000}"/>
    <cellStyle name="Normal 15 2" xfId="184" xr:uid="{00000000-0005-0000-0000-0000B7000000}"/>
    <cellStyle name="Normal 16" xfId="185" xr:uid="{00000000-0005-0000-0000-0000B8000000}"/>
    <cellStyle name="Normal 16 2" xfId="186" xr:uid="{00000000-0005-0000-0000-0000B9000000}"/>
    <cellStyle name="Normal 16 3" xfId="187" xr:uid="{00000000-0005-0000-0000-0000BA000000}"/>
    <cellStyle name="Normal 17" xfId="188" xr:uid="{00000000-0005-0000-0000-0000BB000000}"/>
    <cellStyle name="Normal 17 2" xfId="189" xr:uid="{00000000-0005-0000-0000-0000BC000000}"/>
    <cellStyle name="Normal 18" xfId="190" xr:uid="{00000000-0005-0000-0000-0000BD000000}"/>
    <cellStyle name="Normal 18 2" xfId="191" xr:uid="{00000000-0005-0000-0000-0000BE000000}"/>
    <cellStyle name="Normal 19" xfId="192" xr:uid="{00000000-0005-0000-0000-0000BF000000}"/>
    <cellStyle name="Normal 19 2" xfId="193" xr:uid="{00000000-0005-0000-0000-0000C0000000}"/>
    <cellStyle name="Normal 2" xfId="194" xr:uid="{00000000-0005-0000-0000-0000C1000000}"/>
    <cellStyle name="Normal 2 10" xfId="195" xr:uid="{00000000-0005-0000-0000-0000C2000000}"/>
    <cellStyle name="Normal 2 10 10" xfId="196" xr:uid="{00000000-0005-0000-0000-0000C3000000}"/>
    <cellStyle name="Normal 2 10 10 2" xfId="197" xr:uid="{00000000-0005-0000-0000-0000C4000000}"/>
    <cellStyle name="Normal 2 10 11" xfId="198" xr:uid="{00000000-0005-0000-0000-0000C5000000}"/>
    <cellStyle name="Normal 2 10 11 2" xfId="199" xr:uid="{00000000-0005-0000-0000-0000C6000000}"/>
    <cellStyle name="Normal 2 10 12" xfId="200" xr:uid="{00000000-0005-0000-0000-0000C7000000}"/>
    <cellStyle name="Normal 2 10 12 2" xfId="201" xr:uid="{00000000-0005-0000-0000-0000C8000000}"/>
    <cellStyle name="Normal 2 10 13" xfId="202" xr:uid="{00000000-0005-0000-0000-0000C9000000}"/>
    <cellStyle name="Normal 2 10 13 2" xfId="203" xr:uid="{00000000-0005-0000-0000-0000CA000000}"/>
    <cellStyle name="Normal 2 10 14" xfId="204" xr:uid="{00000000-0005-0000-0000-0000CB000000}"/>
    <cellStyle name="Normal 2 10 14 2" xfId="205" xr:uid="{00000000-0005-0000-0000-0000CC000000}"/>
    <cellStyle name="Normal 2 10 15" xfId="206" xr:uid="{00000000-0005-0000-0000-0000CD000000}"/>
    <cellStyle name="Normal 2 10 15 2" xfId="207" xr:uid="{00000000-0005-0000-0000-0000CE000000}"/>
    <cellStyle name="Normal 2 10 16" xfId="208" xr:uid="{00000000-0005-0000-0000-0000CF000000}"/>
    <cellStyle name="Normal 2 10 16 2" xfId="209" xr:uid="{00000000-0005-0000-0000-0000D0000000}"/>
    <cellStyle name="Normal 2 10 17" xfId="210" xr:uid="{00000000-0005-0000-0000-0000D1000000}"/>
    <cellStyle name="Normal 2 10 17 2" xfId="211" xr:uid="{00000000-0005-0000-0000-0000D2000000}"/>
    <cellStyle name="Normal 2 10 18" xfId="212" xr:uid="{00000000-0005-0000-0000-0000D3000000}"/>
    <cellStyle name="Normal 2 10 18 2" xfId="213" xr:uid="{00000000-0005-0000-0000-0000D4000000}"/>
    <cellStyle name="Normal 2 10 19" xfId="214" xr:uid="{00000000-0005-0000-0000-0000D5000000}"/>
    <cellStyle name="Normal 2 10 19 2" xfId="215" xr:uid="{00000000-0005-0000-0000-0000D6000000}"/>
    <cellStyle name="Normal 2 10 2" xfId="216" xr:uid="{00000000-0005-0000-0000-0000D7000000}"/>
    <cellStyle name="Normal 2 10 2 2" xfId="217" xr:uid="{00000000-0005-0000-0000-0000D8000000}"/>
    <cellStyle name="Normal 2 10 20" xfId="218" xr:uid="{00000000-0005-0000-0000-0000D9000000}"/>
    <cellStyle name="Normal 2 10 20 2" xfId="219" xr:uid="{00000000-0005-0000-0000-0000DA000000}"/>
    <cellStyle name="Normal 2 10 21" xfId="220" xr:uid="{00000000-0005-0000-0000-0000DB000000}"/>
    <cellStyle name="Normal 2 10 21 2" xfId="221" xr:uid="{00000000-0005-0000-0000-0000DC000000}"/>
    <cellStyle name="Normal 2 10 22" xfId="222" xr:uid="{00000000-0005-0000-0000-0000DD000000}"/>
    <cellStyle name="Normal 2 10 22 2" xfId="223" xr:uid="{00000000-0005-0000-0000-0000DE000000}"/>
    <cellStyle name="Normal 2 10 23" xfId="224" xr:uid="{00000000-0005-0000-0000-0000DF000000}"/>
    <cellStyle name="Normal 2 10 23 2" xfId="225" xr:uid="{00000000-0005-0000-0000-0000E0000000}"/>
    <cellStyle name="Normal 2 10 24" xfId="226" xr:uid="{00000000-0005-0000-0000-0000E1000000}"/>
    <cellStyle name="Normal 2 10 3" xfId="227" xr:uid="{00000000-0005-0000-0000-0000E2000000}"/>
    <cellStyle name="Normal 2 10 3 2" xfId="228" xr:uid="{00000000-0005-0000-0000-0000E3000000}"/>
    <cellStyle name="Normal 2 10 4" xfId="229" xr:uid="{00000000-0005-0000-0000-0000E4000000}"/>
    <cellStyle name="Normal 2 10 4 2" xfId="230" xr:uid="{00000000-0005-0000-0000-0000E5000000}"/>
    <cellStyle name="Normal 2 10 5" xfId="231" xr:uid="{00000000-0005-0000-0000-0000E6000000}"/>
    <cellStyle name="Normal 2 10 5 2" xfId="232" xr:uid="{00000000-0005-0000-0000-0000E7000000}"/>
    <cellStyle name="Normal 2 10 6" xfId="233" xr:uid="{00000000-0005-0000-0000-0000E8000000}"/>
    <cellStyle name="Normal 2 10 6 2" xfId="234" xr:uid="{00000000-0005-0000-0000-0000E9000000}"/>
    <cellStyle name="Normal 2 10 7" xfId="235" xr:uid="{00000000-0005-0000-0000-0000EA000000}"/>
    <cellStyle name="Normal 2 10 7 2" xfId="236" xr:uid="{00000000-0005-0000-0000-0000EB000000}"/>
    <cellStyle name="Normal 2 10 8" xfId="237" xr:uid="{00000000-0005-0000-0000-0000EC000000}"/>
    <cellStyle name="Normal 2 10 8 2" xfId="238" xr:uid="{00000000-0005-0000-0000-0000ED000000}"/>
    <cellStyle name="Normal 2 10 9" xfId="239" xr:uid="{00000000-0005-0000-0000-0000EE000000}"/>
    <cellStyle name="Normal 2 10 9 2" xfId="240" xr:uid="{00000000-0005-0000-0000-0000EF000000}"/>
    <cellStyle name="Normal 2 100" xfId="241" xr:uid="{00000000-0005-0000-0000-0000F0000000}"/>
    <cellStyle name="Normal 2 100 2" xfId="242" xr:uid="{00000000-0005-0000-0000-0000F1000000}"/>
    <cellStyle name="Normal 2 101" xfId="243" xr:uid="{00000000-0005-0000-0000-0000F2000000}"/>
    <cellStyle name="Normal 2 101 2" xfId="244" xr:uid="{00000000-0005-0000-0000-0000F3000000}"/>
    <cellStyle name="Normal 2 102" xfId="245" xr:uid="{00000000-0005-0000-0000-0000F4000000}"/>
    <cellStyle name="Normal 2 102 2" xfId="246" xr:uid="{00000000-0005-0000-0000-0000F5000000}"/>
    <cellStyle name="Normal 2 103" xfId="247" xr:uid="{00000000-0005-0000-0000-0000F6000000}"/>
    <cellStyle name="Normal 2 103 2" xfId="248" xr:uid="{00000000-0005-0000-0000-0000F7000000}"/>
    <cellStyle name="Normal 2 104" xfId="249" xr:uid="{00000000-0005-0000-0000-0000F8000000}"/>
    <cellStyle name="Normal 2 104 2" xfId="250" xr:uid="{00000000-0005-0000-0000-0000F9000000}"/>
    <cellStyle name="Normal 2 104 2 2" xfId="251" xr:uid="{00000000-0005-0000-0000-0000FA000000}"/>
    <cellStyle name="Normal 2 104 3" xfId="252" xr:uid="{00000000-0005-0000-0000-0000FB000000}"/>
    <cellStyle name="Normal 2 105" xfId="253" xr:uid="{00000000-0005-0000-0000-0000FC000000}"/>
    <cellStyle name="Normal 2 11" xfId="254" xr:uid="{00000000-0005-0000-0000-0000FD000000}"/>
    <cellStyle name="Normal 2 11 10" xfId="255" xr:uid="{00000000-0005-0000-0000-0000FE000000}"/>
    <cellStyle name="Normal 2 11 10 2" xfId="256" xr:uid="{00000000-0005-0000-0000-0000FF000000}"/>
    <cellStyle name="Normal 2 11 11" xfId="257" xr:uid="{00000000-0005-0000-0000-000000010000}"/>
    <cellStyle name="Normal 2 11 11 2" xfId="258" xr:uid="{00000000-0005-0000-0000-000001010000}"/>
    <cellStyle name="Normal 2 11 12" xfId="259" xr:uid="{00000000-0005-0000-0000-000002010000}"/>
    <cellStyle name="Normal 2 11 12 2" xfId="260" xr:uid="{00000000-0005-0000-0000-000003010000}"/>
    <cellStyle name="Normal 2 11 13" xfId="261" xr:uid="{00000000-0005-0000-0000-000004010000}"/>
    <cellStyle name="Normal 2 11 13 2" xfId="262" xr:uid="{00000000-0005-0000-0000-000005010000}"/>
    <cellStyle name="Normal 2 11 14" xfId="263" xr:uid="{00000000-0005-0000-0000-000006010000}"/>
    <cellStyle name="Normal 2 11 14 2" xfId="264" xr:uid="{00000000-0005-0000-0000-000007010000}"/>
    <cellStyle name="Normal 2 11 15" xfId="265" xr:uid="{00000000-0005-0000-0000-000008010000}"/>
    <cellStyle name="Normal 2 11 15 2" xfId="266" xr:uid="{00000000-0005-0000-0000-000009010000}"/>
    <cellStyle name="Normal 2 11 16" xfId="267" xr:uid="{00000000-0005-0000-0000-00000A010000}"/>
    <cellStyle name="Normal 2 11 16 2" xfId="268" xr:uid="{00000000-0005-0000-0000-00000B010000}"/>
    <cellStyle name="Normal 2 11 17" xfId="269" xr:uid="{00000000-0005-0000-0000-00000C010000}"/>
    <cellStyle name="Normal 2 11 17 2" xfId="270" xr:uid="{00000000-0005-0000-0000-00000D010000}"/>
    <cellStyle name="Normal 2 11 18" xfId="271" xr:uid="{00000000-0005-0000-0000-00000E010000}"/>
    <cellStyle name="Normal 2 11 18 2" xfId="272" xr:uid="{00000000-0005-0000-0000-00000F010000}"/>
    <cellStyle name="Normal 2 11 19" xfId="273" xr:uid="{00000000-0005-0000-0000-000010010000}"/>
    <cellStyle name="Normal 2 11 19 2" xfId="274" xr:uid="{00000000-0005-0000-0000-000011010000}"/>
    <cellStyle name="Normal 2 11 2" xfId="275" xr:uid="{00000000-0005-0000-0000-000012010000}"/>
    <cellStyle name="Normal 2 11 2 2" xfId="276" xr:uid="{00000000-0005-0000-0000-000013010000}"/>
    <cellStyle name="Normal 2 11 20" xfId="277" xr:uid="{00000000-0005-0000-0000-000014010000}"/>
    <cellStyle name="Normal 2 11 20 2" xfId="278" xr:uid="{00000000-0005-0000-0000-000015010000}"/>
    <cellStyle name="Normal 2 11 21" xfId="279" xr:uid="{00000000-0005-0000-0000-000016010000}"/>
    <cellStyle name="Normal 2 11 21 2" xfId="280" xr:uid="{00000000-0005-0000-0000-000017010000}"/>
    <cellStyle name="Normal 2 11 22" xfId="281" xr:uid="{00000000-0005-0000-0000-000018010000}"/>
    <cellStyle name="Normal 2 11 22 2" xfId="282" xr:uid="{00000000-0005-0000-0000-000019010000}"/>
    <cellStyle name="Normal 2 11 23" xfId="283" xr:uid="{00000000-0005-0000-0000-00001A010000}"/>
    <cellStyle name="Normal 2 11 23 2" xfId="284" xr:uid="{00000000-0005-0000-0000-00001B010000}"/>
    <cellStyle name="Normal 2 11 24" xfId="285" xr:uid="{00000000-0005-0000-0000-00001C010000}"/>
    <cellStyle name="Normal 2 11 3" xfId="286" xr:uid="{00000000-0005-0000-0000-00001D010000}"/>
    <cellStyle name="Normal 2 11 3 2" xfId="287" xr:uid="{00000000-0005-0000-0000-00001E010000}"/>
    <cellStyle name="Normal 2 11 4" xfId="288" xr:uid="{00000000-0005-0000-0000-00001F010000}"/>
    <cellStyle name="Normal 2 11 4 2" xfId="289" xr:uid="{00000000-0005-0000-0000-000020010000}"/>
    <cellStyle name="Normal 2 11 5" xfId="290" xr:uid="{00000000-0005-0000-0000-000021010000}"/>
    <cellStyle name="Normal 2 11 5 2" xfId="291" xr:uid="{00000000-0005-0000-0000-000022010000}"/>
    <cellStyle name="Normal 2 11 6" xfId="292" xr:uid="{00000000-0005-0000-0000-000023010000}"/>
    <cellStyle name="Normal 2 11 6 2" xfId="293" xr:uid="{00000000-0005-0000-0000-000024010000}"/>
    <cellStyle name="Normal 2 11 7" xfId="294" xr:uid="{00000000-0005-0000-0000-000025010000}"/>
    <cellStyle name="Normal 2 11 7 2" xfId="295" xr:uid="{00000000-0005-0000-0000-000026010000}"/>
    <cellStyle name="Normal 2 11 8" xfId="296" xr:uid="{00000000-0005-0000-0000-000027010000}"/>
    <cellStyle name="Normal 2 11 8 2" xfId="297" xr:uid="{00000000-0005-0000-0000-000028010000}"/>
    <cellStyle name="Normal 2 11 9" xfId="298" xr:uid="{00000000-0005-0000-0000-000029010000}"/>
    <cellStyle name="Normal 2 11 9 2" xfId="299" xr:uid="{00000000-0005-0000-0000-00002A010000}"/>
    <cellStyle name="Normal 2 12" xfId="300" xr:uid="{00000000-0005-0000-0000-00002B010000}"/>
    <cellStyle name="Normal 2 12 10" xfId="301" xr:uid="{00000000-0005-0000-0000-00002C010000}"/>
    <cellStyle name="Normal 2 12 10 2" xfId="302" xr:uid="{00000000-0005-0000-0000-00002D010000}"/>
    <cellStyle name="Normal 2 12 11" xfId="303" xr:uid="{00000000-0005-0000-0000-00002E010000}"/>
    <cellStyle name="Normal 2 12 11 2" xfId="304" xr:uid="{00000000-0005-0000-0000-00002F010000}"/>
    <cellStyle name="Normal 2 12 12" xfId="305" xr:uid="{00000000-0005-0000-0000-000030010000}"/>
    <cellStyle name="Normal 2 12 12 2" xfId="306" xr:uid="{00000000-0005-0000-0000-000031010000}"/>
    <cellStyle name="Normal 2 12 13" xfId="307" xr:uid="{00000000-0005-0000-0000-000032010000}"/>
    <cellStyle name="Normal 2 12 13 2" xfId="308" xr:uid="{00000000-0005-0000-0000-000033010000}"/>
    <cellStyle name="Normal 2 12 14" xfId="309" xr:uid="{00000000-0005-0000-0000-000034010000}"/>
    <cellStyle name="Normal 2 12 14 2" xfId="310" xr:uid="{00000000-0005-0000-0000-000035010000}"/>
    <cellStyle name="Normal 2 12 15" xfId="311" xr:uid="{00000000-0005-0000-0000-000036010000}"/>
    <cellStyle name="Normal 2 12 15 2" xfId="312" xr:uid="{00000000-0005-0000-0000-000037010000}"/>
    <cellStyle name="Normal 2 12 16" xfId="313" xr:uid="{00000000-0005-0000-0000-000038010000}"/>
    <cellStyle name="Normal 2 12 16 2" xfId="314" xr:uid="{00000000-0005-0000-0000-000039010000}"/>
    <cellStyle name="Normal 2 12 17" xfId="315" xr:uid="{00000000-0005-0000-0000-00003A010000}"/>
    <cellStyle name="Normal 2 12 17 2" xfId="316" xr:uid="{00000000-0005-0000-0000-00003B010000}"/>
    <cellStyle name="Normal 2 12 18" xfId="317" xr:uid="{00000000-0005-0000-0000-00003C010000}"/>
    <cellStyle name="Normal 2 12 18 2" xfId="318" xr:uid="{00000000-0005-0000-0000-00003D010000}"/>
    <cellStyle name="Normal 2 12 19" xfId="319" xr:uid="{00000000-0005-0000-0000-00003E010000}"/>
    <cellStyle name="Normal 2 12 19 2" xfId="320" xr:uid="{00000000-0005-0000-0000-00003F010000}"/>
    <cellStyle name="Normal 2 12 2" xfId="321" xr:uid="{00000000-0005-0000-0000-000040010000}"/>
    <cellStyle name="Normal 2 12 2 2" xfId="322" xr:uid="{00000000-0005-0000-0000-000041010000}"/>
    <cellStyle name="Normal 2 12 20" xfId="323" xr:uid="{00000000-0005-0000-0000-000042010000}"/>
    <cellStyle name="Normal 2 12 20 2" xfId="324" xr:uid="{00000000-0005-0000-0000-000043010000}"/>
    <cellStyle name="Normal 2 12 21" xfId="325" xr:uid="{00000000-0005-0000-0000-000044010000}"/>
    <cellStyle name="Normal 2 12 21 2" xfId="326" xr:uid="{00000000-0005-0000-0000-000045010000}"/>
    <cellStyle name="Normal 2 12 22" xfId="327" xr:uid="{00000000-0005-0000-0000-000046010000}"/>
    <cellStyle name="Normal 2 12 22 2" xfId="328" xr:uid="{00000000-0005-0000-0000-000047010000}"/>
    <cellStyle name="Normal 2 12 23" xfId="329" xr:uid="{00000000-0005-0000-0000-000048010000}"/>
    <cellStyle name="Normal 2 12 23 2" xfId="330" xr:uid="{00000000-0005-0000-0000-000049010000}"/>
    <cellStyle name="Normal 2 12 24" xfId="331" xr:uid="{00000000-0005-0000-0000-00004A010000}"/>
    <cellStyle name="Normal 2 12 3" xfId="332" xr:uid="{00000000-0005-0000-0000-00004B010000}"/>
    <cellStyle name="Normal 2 12 3 2" xfId="333" xr:uid="{00000000-0005-0000-0000-00004C010000}"/>
    <cellStyle name="Normal 2 12 4" xfId="334" xr:uid="{00000000-0005-0000-0000-00004D010000}"/>
    <cellStyle name="Normal 2 12 4 2" xfId="335" xr:uid="{00000000-0005-0000-0000-00004E010000}"/>
    <cellStyle name="Normal 2 12 5" xfId="336" xr:uid="{00000000-0005-0000-0000-00004F010000}"/>
    <cellStyle name="Normal 2 12 5 2" xfId="337" xr:uid="{00000000-0005-0000-0000-000050010000}"/>
    <cellStyle name="Normal 2 12 6" xfId="338" xr:uid="{00000000-0005-0000-0000-000051010000}"/>
    <cellStyle name="Normal 2 12 6 2" xfId="339" xr:uid="{00000000-0005-0000-0000-000052010000}"/>
    <cellStyle name="Normal 2 12 7" xfId="340" xr:uid="{00000000-0005-0000-0000-000053010000}"/>
    <cellStyle name="Normal 2 12 7 2" xfId="341" xr:uid="{00000000-0005-0000-0000-000054010000}"/>
    <cellStyle name="Normal 2 12 8" xfId="342" xr:uid="{00000000-0005-0000-0000-000055010000}"/>
    <cellStyle name="Normal 2 12 8 2" xfId="343" xr:uid="{00000000-0005-0000-0000-000056010000}"/>
    <cellStyle name="Normal 2 12 9" xfId="344" xr:uid="{00000000-0005-0000-0000-000057010000}"/>
    <cellStyle name="Normal 2 12 9 2" xfId="345" xr:uid="{00000000-0005-0000-0000-000058010000}"/>
    <cellStyle name="Normal 2 13" xfId="346" xr:uid="{00000000-0005-0000-0000-000059010000}"/>
    <cellStyle name="Normal 2 13 10" xfId="347" xr:uid="{00000000-0005-0000-0000-00005A010000}"/>
    <cellStyle name="Normal 2 13 10 2" xfId="348" xr:uid="{00000000-0005-0000-0000-00005B010000}"/>
    <cellStyle name="Normal 2 13 11" xfId="349" xr:uid="{00000000-0005-0000-0000-00005C010000}"/>
    <cellStyle name="Normal 2 13 11 2" xfId="350" xr:uid="{00000000-0005-0000-0000-00005D010000}"/>
    <cellStyle name="Normal 2 13 12" xfId="351" xr:uid="{00000000-0005-0000-0000-00005E010000}"/>
    <cellStyle name="Normal 2 13 12 2" xfId="352" xr:uid="{00000000-0005-0000-0000-00005F010000}"/>
    <cellStyle name="Normal 2 13 13" xfId="353" xr:uid="{00000000-0005-0000-0000-000060010000}"/>
    <cellStyle name="Normal 2 13 13 2" xfId="354" xr:uid="{00000000-0005-0000-0000-000061010000}"/>
    <cellStyle name="Normal 2 13 14" xfId="355" xr:uid="{00000000-0005-0000-0000-000062010000}"/>
    <cellStyle name="Normal 2 13 14 2" xfId="356" xr:uid="{00000000-0005-0000-0000-000063010000}"/>
    <cellStyle name="Normal 2 13 15" xfId="357" xr:uid="{00000000-0005-0000-0000-000064010000}"/>
    <cellStyle name="Normal 2 13 15 2" xfId="358" xr:uid="{00000000-0005-0000-0000-000065010000}"/>
    <cellStyle name="Normal 2 13 16" xfId="359" xr:uid="{00000000-0005-0000-0000-000066010000}"/>
    <cellStyle name="Normal 2 13 16 2" xfId="360" xr:uid="{00000000-0005-0000-0000-000067010000}"/>
    <cellStyle name="Normal 2 13 17" xfId="361" xr:uid="{00000000-0005-0000-0000-000068010000}"/>
    <cellStyle name="Normal 2 13 17 2" xfId="362" xr:uid="{00000000-0005-0000-0000-000069010000}"/>
    <cellStyle name="Normal 2 13 18" xfId="363" xr:uid="{00000000-0005-0000-0000-00006A010000}"/>
    <cellStyle name="Normal 2 13 18 2" xfId="364" xr:uid="{00000000-0005-0000-0000-00006B010000}"/>
    <cellStyle name="Normal 2 13 19" xfId="365" xr:uid="{00000000-0005-0000-0000-00006C010000}"/>
    <cellStyle name="Normal 2 13 19 2" xfId="366" xr:uid="{00000000-0005-0000-0000-00006D010000}"/>
    <cellStyle name="Normal 2 13 2" xfId="367" xr:uid="{00000000-0005-0000-0000-00006E010000}"/>
    <cellStyle name="Normal 2 13 2 2" xfId="368" xr:uid="{00000000-0005-0000-0000-00006F010000}"/>
    <cellStyle name="Normal 2 13 20" xfId="369" xr:uid="{00000000-0005-0000-0000-000070010000}"/>
    <cellStyle name="Normal 2 13 20 2" xfId="370" xr:uid="{00000000-0005-0000-0000-000071010000}"/>
    <cellStyle name="Normal 2 13 21" xfId="371" xr:uid="{00000000-0005-0000-0000-000072010000}"/>
    <cellStyle name="Normal 2 13 21 2" xfId="372" xr:uid="{00000000-0005-0000-0000-000073010000}"/>
    <cellStyle name="Normal 2 13 22" xfId="373" xr:uid="{00000000-0005-0000-0000-000074010000}"/>
    <cellStyle name="Normal 2 13 22 2" xfId="374" xr:uid="{00000000-0005-0000-0000-000075010000}"/>
    <cellStyle name="Normal 2 13 23" xfId="375" xr:uid="{00000000-0005-0000-0000-000076010000}"/>
    <cellStyle name="Normal 2 13 23 2" xfId="376" xr:uid="{00000000-0005-0000-0000-000077010000}"/>
    <cellStyle name="Normal 2 13 24" xfId="377" xr:uid="{00000000-0005-0000-0000-000078010000}"/>
    <cellStyle name="Normal 2 13 3" xfId="378" xr:uid="{00000000-0005-0000-0000-000079010000}"/>
    <cellStyle name="Normal 2 13 3 2" xfId="379" xr:uid="{00000000-0005-0000-0000-00007A010000}"/>
    <cellStyle name="Normal 2 13 4" xfId="380" xr:uid="{00000000-0005-0000-0000-00007B010000}"/>
    <cellStyle name="Normal 2 13 4 2" xfId="381" xr:uid="{00000000-0005-0000-0000-00007C010000}"/>
    <cellStyle name="Normal 2 13 5" xfId="382" xr:uid="{00000000-0005-0000-0000-00007D010000}"/>
    <cellStyle name="Normal 2 13 5 2" xfId="383" xr:uid="{00000000-0005-0000-0000-00007E010000}"/>
    <cellStyle name="Normal 2 13 6" xfId="384" xr:uid="{00000000-0005-0000-0000-00007F010000}"/>
    <cellStyle name="Normal 2 13 6 2" xfId="385" xr:uid="{00000000-0005-0000-0000-000080010000}"/>
    <cellStyle name="Normal 2 13 7" xfId="386" xr:uid="{00000000-0005-0000-0000-000081010000}"/>
    <cellStyle name="Normal 2 13 7 2" xfId="387" xr:uid="{00000000-0005-0000-0000-000082010000}"/>
    <cellStyle name="Normal 2 13 8" xfId="388" xr:uid="{00000000-0005-0000-0000-000083010000}"/>
    <cellStyle name="Normal 2 13 8 2" xfId="389" xr:uid="{00000000-0005-0000-0000-000084010000}"/>
    <cellStyle name="Normal 2 13 9" xfId="390" xr:uid="{00000000-0005-0000-0000-000085010000}"/>
    <cellStyle name="Normal 2 13 9 2" xfId="391" xr:uid="{00000000-0005-0000-0000-000086010000}"/>
    <cellStyle name="Normal 2 14" xfId="392" xr:uid="{00000000-0005-0000-0000-000087010000}"/>
    <cellStyle name="Normal 2 14 10" xfId="393" xr:uid="{00000000-0005-0000-0000-000088010000}"/>
    <cellStyle name="Normal 2 14 10 2" xfId="394" xr:uid="{00000000-0005-0000-0000-000089010000}"/>
    <cellStyle name="Normal 2 14 11" xfId="395" xr:uid="{00000000-0005-0000-0000-00008A010000}"/>
    <cellStyle name="Normal 2 14 11 2" xfId="396" xr:uid="{00000000-0005-0000-0000-00008B010000}"/>
    <cellStyle name="Normal 2 14 12" xfId="397" xr:uid="{00000000-0005-0000-0000-00008C010000}"/>
    <cellStyle name="Normal 2 14 12 2" xfId="398" xr:uid="{00000000-0005-0000-0000-00008D010000}"/>
    <cellStyle name="Normal 2 14 13" xfId="399" xr:uid="{00000000-0005-0000-0000-00008E010000}"/>
    <cellStyle name="Normal 2 14 13 2" xfId="400" xr:uid="{00000000-0005-0000-0000-00008F010000}"/>
    <cellStyle name="Normal 2 14 14" xfId="401" xr:uid="{00000000-0005-0000-0000-000090010000}"/>
    <cellStyle name="Normal 2 14 14 2" xfId="402" xr:uid="{00000000-0005-0000-0000-000091010000}"/>
    <cellStyle name="Normal 2 14 15" xfId="403" xr:uid="{00000000-0005-0000-0000-000092010000}"/>
    <cellStyle name="Normal 2 14 15 2" xfId="404" xr:uid="{00000000-0005-0000-0000-000093010000}"/>
    <cellStyle name="Normal 2 14 16" xfId="405" xr:uid="{00000000-0005-0000-0000-000094010000}"/>
    <cellStyle name="Normal 2 14 16 2" xfId="406" xr:uid="{00000000-0005-0000-0000-000095010000}"/>
    <cellStyle name="Normal 2 14 17" xfId="407" xr:uid="{00000000-0005-0000-0000-000096010000}"/>
    <cellStyle name="Normal 2 14 17 2" xfId="408" xr:uid="{00000000-0005-0000-0000-000097010000}"/>
    <cellStyle name="Normal 2 14 18" xfId="409" xr:uid="{00000000-0005-0000-0000-000098010000}"/>
    <cellStyle name="Normal 2 14 18 2" xfId="410" xr:uid="{00000000-0005-0000-0000-000099010000}"/>
    <cellStyle name="Normal 2 14 19" xfId="411" xr:uid="{00000000-0005-0000-0000-00009A010000}"/>
    <cellStyle name="Normal 2 14 19 2" xfId="412" xr:uid="{00000000-0005-0000-0000-00009B010000}"/>
    <cellStyle name="Normal 2 14 2" xfId="413" xr:uid="{00000000-0005-0000-0000-00009C010000}"/>
    <cellStyle name="Normal 2 14 2 2" xfId="414" xr:uid="{00000000-0005-0000-0000-00009D010000}"/>
    <cellStyle name="Normal 2 14 20" xfId="415" xr:uid="{00000000-0005-0000-0000-00009E010000}"/>
    <cellStyle name="Normal 2 14 20 2" xfId="416" xr:uid="{00000000-0005-0000-0000-00009F010000}"/>
    <cellStyle name="Normal 2 14 21" xfId="417" xr:uid="{00000000-0005-0000-0000-0000A0010000}"/>
    <cellStyle name="Normal 2 14 21 2" xfId="418" xr:uid="{00000000-0005-0000-0000-0000A1010000}"/>
    <cellStyle name="Normal 2 14 22" xfId="419" xr:uid="{00000000-0005-0000-0000-0000A2010000}"/>
    <cellStyle name="Normal 2 14 22 2" xfId="420" xr:uid="{00000000-0005-0000-0000-0000A3010000}"/>
    <cellStyle name="Normal 2 14 23" xfId="421" xr:uid="{00000000-0005-0000-0000-0000A4010000}"/>
    <cellStyle name="Normal 2 14 23 2" xfId="422" xr:uid="{00000000-0005-0000-0000-0000A5010000}"/>
    <cellStyle name="Normal 2 14 24" xfId="423" xr:uid="{00000000-0005-0000-0000-0000A6010000}"/>
    <cellStyle name="Normal 2 14 3" xfId="424" xr:uid="{00000000-0005-0000-0000-0000A7010000}"/>
    <cellStyle name="Normal 2 14 3 2" xfId="425" xr:uid="{00000000-0005-0000-0000-0000A8010000}"/>
    <cellStyle name="Normal 2 14 4" xfId="426" xr:uid="{00000000-0005-0000-0000-0000A9010000}"/>
    <cellStyle name="Normal 2 14 4 2" xfId="427" xr:uid="{00000000-0005-0000-0000-0000AA010000}"/>
    <cellStyle name="Normal 2 14 5" xfId="428" xr:uid="{00000000-0005-0000-0000-0000AB010000}"/>
    <cellStyle name="Normal 2 14 5 2" xfId="429" xr:uid="{00000000-0005-0000-0000-0000AC010000}"/>
    <cellStyle name="Normal 2 14 6" xfId="430" xr:uid="{00000000-0005-0000-0000-0000AD010000}"/>
    <cellStyle name="Normal 2 14 6 2" xfId="431" xr:uid="{00000000-0005-0000-0000-0000AE010000}"/>
    <cellStyle name="Normal 2 14 7" xfId="432" xr:uid="{00000000-0005-0000-0000-0000AF010000}"/>
    <cellStyle name="Normal 2 14 7 2" xfId="433" xr:uid="{00000000-0005-0000-0000-0000B0010000}"/>
    <cellStyle name="Normal 2 14 8" xfId="434" xr:uid="{00000000-0005-0000-0000-0000B1010000}"/>
    <cellStyle name="Normal 2 14 8 2" xfId="435" xr:uid="{00000000-0005-0000-0000-0000B2010000}"/>
    <cellStyle name="Normal 2 14 9" xfId="436" xr:uid="{00000000-0005-0000-0000-0000B3010000}"/>
    <cellStyle name="Normal 2 14 9 2" xfId="437" xr:uid="{00000000-0005-0000-0000-0000B4010000}"/>
    <cellStyle name="Normal 2 15" xfId="438" xr:uid="{00000000-0005-0000-0000-0000B5010000}"/>
    <cellStyle name="Normal 2 15 10" xfId="439" xr:uid="{00000000-0005-0000-0000-0000B6010000}"/>
    <cellStyle name="Normal 2 15 10 2" xfId="440" xr:uid="{00000000-0005-0000-0000-0000B7010000}"/>
    <cellStyle name="Normal 2 15 11" xfId="441" xr:uid="{00000000-0005-0000-0000-0000B8010000}"/>
    <cellStyle name="Normal 2 15 11 2" xfId="442" xr:uid="{00000000-0005-0000-0000-0000B9010000}"/>
    <cellStyle name="Normal 2 15 12" xfId="443" xr:uid="{00000000-0005-0000-0000-0000BA010000}"/>
    <cellStyle name="Normal 2 15 12 2" xfId="444" xr:uid="{00000000-0005-0000-0000-0000BB010000}"/>
    <cellStyle name="Normal 2 15 13" xfId="445" xr:uid="{00000000-0005-0000-0000-0000BC010000}"/>
    <cellStyle name="Normal 2 15 13 2" xfId="446" xr:uid="{00000000-0005-0000-0000-0000BD010000}"/>
    <cellStyle name="Normal 2 15 14" xfId="447" xr:uid="{00000000-0005-0000-0000-0000BE010000}"/>
    <cellStyle name="Normal 2 15 14 2" xfId="448" xr:uid="{00000000-0005-0000-0000-0000BF010000}"/>
    <cellStyle name="Normal 2 15 15" xfId="449" xr:uid="{00000000-0005-0000-0000-0000C0010000}"/>
    <cellStyle name="Normal 2 15 15 2" xfId="450" xr:uid="{00000000-0005-0000-0000-0000C1010000}"/>
    <cellStyle name="Normal 2 15 16" xfId="451" xr:uid="{00000000-0005-0000-0000-0000C2010000}"/>
    <cellStyle name="Normal 2 15 16 2" xfId="452" xr:uid="{00000000-0005-0000-0000-0000C3010000}"/>
    <cellStyle name="Normal 2 15 17" xfId="453" xr:uid="{00000000-0005-0000-0000-0000C4010000}"/>
    <cellStyle name="Normal 2 15 17 2" xfId="454" xr:uid="{00000000-0005-0000-0000-0000C5010000}"/>
    <cellStyle name="Normal 2 15 18" xfId="455" xr:uid="{00000000-0005-0000-0000-0000C6010000}"/>
    <cellStyle name="Normal 2 15 18 2" xfId="456" xr:uid="{00000000-0005-0000-0000-0000C7010000}"/>
    <cellStyle name="Normal 2 15 19" xfId="457" xr:uid="{00000000-0005-0000-0000-0000C8010000}"/>
    <cellStyle name="Normal 2 15 19 2" xfId="458" xr:uid="{00000000-0005-0000-0000-0000C9010000}"/>
    <cellStyle name="Normal 2 15 2" xfId="459" xr:uid="{00000000-0005-0000-0000-0000CA010000}"/>
    <cellStyle name="Normal 2 15 2 2" xfId="460" xr:uid="{00000000-0005-0000-0000-0000CB010000}"/>
    <cellStyle name="Normal 2 15 20" xfId="461" xr:uid="{00000000-0005-0000-0000-0000CC010000}"/>
    <cellStyle name="Normal 2 15 20 2" xfId="462" xr:uid="{00000000-0005-0000-0000-0000CD010000}"/>
    <cellStyle name="Normal 2 15 21" xfId="463" xr:uid="{00000000-0005-0000-0000-0000CE010000}"/>
    <cellStyle name="Normal 2 15 21 2" xfId="464" xr:uid="{00000000-0005-0000-0000-0000CF010000}"/>
    <cellStyle name="Normal 2 15 22" xfId="465" xr:uid="{00000000-0005-0000-0000-0000D0010000}"/>
    <cellStyle name="Normal 2 15 22 2" xfId="466" xr:uid="{00000000-0005-0000-0000-0000D1010000}"/>
    <cellStyle name="Normal 2 15 23" xfId="467" xr:uid="{00000000-0005-0000-0000-0000D2010000}"/>
    <cellStyle name="Normal 2 15 23 2" xfId="468" xr:uid="{00000000-0005-0000-0000-0000D3010000}"/>
    <cellStyle name="Normal 2 15 24" xfId="469" xr:uid="{00000000-0005-0000-0000-0000D4010000}"/>
    <cellStyle name="Normal 2 15 3" xfId="470" xr:uid="{00000000-0005-0000-0000-0000D5010000}"/>
    <cellStyle name="Normal 2 15 3 2" xfId="471" xr:uid="{00000000-0005-0000-0000-0000D6010000}"/>
    <cellStyle name="Normal 2 15 4" xfId="472" xr:uid="{00000000-0005-0000-0000-0000D7010000}"/>
    <cellStyle name="Normal 2 15 4 2" xfId="473" xr:uid="{00000000-0005-0000-0000-0000D8010000}"/>
    <cellStyle name="Normal 2 15 5" xfId="474" xr:uid="{00000000-0005-0000-0000-0000D9010000}"/>
    <cellStyle name="Normal 2 15 5 2" xfId="475" xr:uid="{00000000-0005-0000-0000-0000DA010000}"/>
    <cellStyle name="Normal 2 15 6" xfId="476" xr:uid="{00000000-0005-0000-0000-0000DB010000}"/>
    <cellStyle name="Normal 2 15 6 2" xfId="477" xr:uid="{00000000-0005-0000-0000-0000DC010000}"/>
    <cellStyle name="Normal 2 15 7" xfId="478" xr:uid="{00000000-0005-0000-0000-0000DD010000}"/>
    <cellStyle name="Normal 2 15 7 2" xfId="479" xr:uid="{00000000-0005-0000-0000-0000DE010000}"/>
    <cellStyle name="Normal 2 15 8" xfId="480" xr:uid="{00000000-0005-0000-0000-0000DF010000}"/>
    <cellStyle name="Normal 2 15 8 2" xfId="481" xr:uid="{00000000-0005-0000-0000-0000E0010000}"/>
    <cellStyle name="Normal 2 15 9" xfId="482" xr:uid="{00000000-0005-0000-0000-0000E1010000}"/>
    <cellStyle name="Normal 2 15 9 2" xfId="483" xr:uid="{00000000-0005-0000-0000-0000E2010000}"/>
    <cellStyle name="Normal 2 16" xfId="484" xr:uid="{00000000-0005-0000-0000-0000E3010000}"/>
    <cellStyle name="Normal 2 16 10" xfId="485" xr:uid="{00000000-0005-0000-0000-0000E4010000}"/>
    <cellStyle name="Normal 2 16 10 2" xfId="486" xr:uid="{00000000-0005-0000-0000-0000E5010000}"/>
    <cellStyle name="Normal 2 16 11" xfId="487" xr:uid="{00000000-0005-0000-0000-0000E6010000}"/>
    <cellStyle name="Normal 2 16 11 2" xfId="488" xr:uid="{00000000-0005-0000-0000-0000E7010000}"/>
    <cellStyle name="Normal 2 16 12" xfId="489" xr:uid="{00000000-0005-0000-0000-0000E8010000}"/>
    <cellStyle name="Normal 2 16 12 2" xfId="490" xr:uid="{00000000-0005-0000-0000-0000E9010000}"/>
    <cellStyle name="Normal 2 16 13" xfId="491" xr:uid="{00000000-0005-0000-0000-0000EA010000}"/>
    <cellStyle name="Normal 2 16 13 2" xfId="492" xr:uid="{00000000-0005-0000-0000-0000EB010000}"/>
    <cellStyle name="Normal 2 16 14" xfId="493" xr:uid="{00000000-0005-0000-0000-0000EC010000}"/>
    <cellStyle name="Normal 2 16 14 2" xfId="494" xr:uid="{00000000-0005-0000-0000-0000ED010000}"/>
    <cellStyle name="Normal 2 16 15" xfId="495" xr:uid="{00000000-0005-0000-0000-0000EE010000}"/>
    <cellStyle name="Normal 2 16 15 2" xfId="496" xr:uid="{00000000-0005-0000-0000-0000EF010000}"/>
    <cellStyle name="Normal 2 16 16" xfId="497" xr:uid="{00000000-0005-0000-0000-0000F0010000}"/>
    <cellStyle name="Normal 2 16 16 2" xfId="498" xr:uid="{00000000-0005-0000-0000-0000F1010000}"/>
    <cellStyle name="Normal 2 16 17" xfId="499" xr:uid="{00000000-0005-0000-0000-0000F2010000}"/>
    <cellStyle name="Normal 2 16 17 2" xfId="500" xr:uid="{00000000-0005-0000-0000-0000F3010000}"/>
    <cellStyle name="Normal 2 16 18" xfId="501" xr:uid="{00000000-0005-0000-0000-0000F4010000}"/>
    <cellStyle name="Normal 2 16 18 2" xfId="502" xr:uid="{00000000-0005-0000-0000-0000F5010000}"/>
    <cellStyle name="Normal 2 16 19" xfId="503" xr:uid="{00000000-0005-0000-0000-0000F6010000}"/>
    <cellStyle name="Normal 2 16 19 2" xfId="504" xr:uid="{00000000-0005-0000-0000-0000F7010000}"/>
    <cellStyle name="Normal 2 16 2" xfId="505" xr:uid="{00000000-0005-0000-0000-0000F8010000}"/>
    <cellStyle name="Normal 2 16 2 2" xfId="506" xr:uid="{00000000-0005-0000-0000-0000F9010000}"/>
    <cellStyle name="Normal 2 16 20" xfId="507" xr:uid="{00000000-0005-0000-0000-0000FA010000}"/>
    <cellStyle name="Normal 2 16 20 2" xfId="508" xr:uid="{00000000-0005-0000-0000-0000FB010000}"/>
    <cellStyle name="Normal 2 16 21" xfId="509" xr:uid="{00000000-0005-0000-0000-0000FC010000}"/>
    <cellStyle name="Normal 2 16 21 2" xfId="510" xr:uid="{00000000-0005-0000-0000-0000FD010000}"/>
    <cellStyle name="Normal 2 16 22" xfId="511" xr:uid="{00000000-0005-0000-0000-0000FE010000}"/>
    <cellStyle name="Normal 2 16 22 2" xfId="512" xr:uid="{00000000-0005-0000-0000-0000FF010000}"/>
    <cellStyle name="Normal 2 16 23" xfId="513" xr:uid="{00000000-0005-0000-0000-000000020000}"/>
    <cellStyle name="Normal 2 16 23 2" xfId="514" xr:uid="{00000000-0005-0000-0000-000001020000}"/>
    <cellStyle name="Normal 2 16 24" xfId="515" xr:uid="{00000000-0005-0000-0000-000002020000}"/>
    <cellStyle name="Normal 2 16 3" xfId="516" xr:uid="{00000000-0005-0000-0000-000003020000}"/>
    <cellStyle name="Normal 2 16 3 2" xfId="517" xr:uid="{00000000-0005-0000-0000-000004020000}"/>
    <cellStyle name="Normal 2 16 4" xfId="518" xr:uid="{00000000-0005-0000-0000-000005020000}"/>
    <cellStyle name="Normal 2 16 4 2" xfId="519" xr:uid="{00000000-0005-0000-0000-000006020000}"/>
    <cellStyle name="Normal 2 16 5" xfId="520" xr:uid="{00000000-0005-0000-0000-000007020000}"/>
    <cellStyle name="Normal 2 16 5 2" xfId="521" xr:uid="{00000000-0005-0000-0000-000008020000}"/>
    <cellStyle name="Normal 2 16 6" xfId="522" xr:uid="{00000000-0005-0000-0000-000009020000}"/>
    <cellStyle name="Normal 2 16 6 2" xfId="523" xr:uid="{00000000-0005-0000-0000-00000A020000}"/>
    <cellStyle name="Normal 2 16 7" xfId="524" xr:uid="{00000000-0005-0000-0000-00000B020000}"/>
    <cellStyle name="Normal 2 16 7 2" xfId="525" xr:uid="{00000000-0005-0000-0000-00000C020000}"/>
    <cellStyle name="Normal 2 16 8" xfId="526" xr:uid="{00000000-0005-0000-0000-00000D020000}"/>
    <cellStyle name="Normal 2 16 8 2" xfId="527" xr:uid="{00000000-0005-0000-0000-00000E020000}"/>
    <cellStyle name="Normal 2 16 9" xfId="528" xr:uid="{00000000-0005-0000-0000-00000F020000}"/>
    <cellStyle name="Normal 2 16 9 2" xfId="529" xr:uid="{00000000-0005-0000-0000-000010020000}"/>
    <cellStyle name="Normal 2 17" xfId="530" xr:uid="{00000000-0005-0000-0000-000011020000}"/>
    <cellStyle name="Normal 2 17 10" xfId="531" xr:uid="{00000000-0005-0000-0000-000012020000}"/>
    <cellStyle name="Normal 2 17 10 2" xfId="532" xr:uid="{00000000-0005-0000-0000-000013020000}"/>
    <cellStyle name="Normal 2 17 11" xfId="533" xr:uid="{00000000-0005-0000-0000-000014020000}"/>
    <cellStyle name="Normal 2 17 11 2" xfId="534" xr:uid="{00000000-0005-0000-0000-000015020000}"/>
    <cellStyle name="Normal 2 17 12" xfId="535" xr:uid="{00000000-0005-0000-0000-000016020000}"/>
    <cellStyle name="Normal 2 17 12 2" xfId="536" xr:uid="{00000000-0005-0000-0000-000017020000}"/>
    <cellStyle name="Normal 2 17 13" xfId="537" xr:uid="{00000000-0005-0000-0000-000018020000}"/>
    <cellStyle name="Normal 2 17 13 2" xfId="538" xr:uid="{00000000-0005-0000-0000-000019020000}"/>
    <cellStyle name="Normal 2 17 14" xfId="539" xr:uid="{00000000-0005-0000-0000-00001A020000}"/>
    <cellStyle name="Normal 2 17 14 2" xfId="540" xr:uid="{00000000-0005-0000-0000-00001B020000}"/>
    <cellStyle name="Normal 2 17 15" xfId="541" xr:uid="{00000000-0005-0000-0000-00001C020000}"/>
    <cellStyle name="Normal 2 17 15 2" xfId="542" xr:uid="{00000000-0005-0000-0000-00001D020000}"/>
    <cellStyle name="Normal 2 17 16" xfId="543" xr:uid="{00000000-0005-0000-0000-00001E020000}"/>
    <cellStyle name="Normal 2 17 16 2" xfId="544" xr:uid="{00000000-0005-0000-0000-00001F020000}"/>
    <cellStyle name="Normal 2 17 17" xfId="545" xr:uid="{00000000-0005-0000-0000-000020020000}"/>
    <cellStyle name="Normal 2 17 17 2" xfId="546" xr:uid="{00000000-0005-0000-0000-000021020000}"/>
    <cellStyle name="Normal 2 17 18" xfId="547" xr:uid="{00000000-0005-0000-0000-000022020000}"/>
    <cellStyle name="Normal 2 17 18 2" xfId="548" xr:uid="{00000000-0005-0000-0000-000023020000}"/>
    <cellStyle name="Normal 2 17 19" xfId="549" xr:uid="{00000000-0005-0000-0000-000024020000}"/>
    <cellStyle name="Normal 2 17 19 2" xfId="550" xr:uid="{00000000-0005-0000-0000-000025020000}"/>
    <cellStyle name="Normal 2 17 2" xfId="551" xr:uid="{00000000-0005-0000-0000-000026020000}"/>
    <cellStyle name="Normal 2 17 2 2" xfId="552" xr:uid="{00000000-0005-0000-0000-000027020000}"/>
    <cellStyle name="Normal 2 17 20" xfId="553" xr:uid="{00000000-0005-0000-0000-000028020000}"/>
    <cellStyle name="Normal 2 17 20 2" xfId="554" xr:uid="{00000000-0005-0000-0000-000029020000}"/>
    <cellStyle name="Normal 2 17 21" xfId="555" xr:uid="{00000000-0005-0000-0000-00002A020000}"/>
    <cellStyle name="Normal 2 17 21 2" xfId="556" xr:uid="{00000000-0005-0000-0000-00002B020000}"/>
    <cellStyle name="Normal 2 17 22" xfId="557" xr:uid="{00000000-0005-0000-0000-00002C020000}"/>
    <cellStyle name="Normal 2 17 22 2" xfId="558" xr:uid="{00000000-0005-0000-0000-00002D020000}"/>
    <cellStyle name="Normal 2 17 23" xfId="559" xr:uid="{00000000-0005-0000-0000-00002E020000}"/>
    <cellStyle name="Normal 2 17 23 2" xfId="560" xr:uid="{00000000-0005-0000-0000-00002F020000}"/>
    <cellStyle name="Normal 2 17 24" xfId="561" xr:uid="{00000000-0005-0000-0000-000030020000}"/>
    <cellStyle name="Normal 2 17 3" xfId="562" xr:uid="{00000000-0005-0000-0000-000031020000}"/>
    <cellStyle name="Normal 2 17 3 2" xfId="563" xr:uid="{00000000-0005-0000-0000-000032020000}"/>
    <cellStyle name="Normal 2 17 4" xfId="564" xr:uid="{00000000-0005-0000-0000-000033020000}"/>
    <cellStyle name="Normal 2 17 4 2" xfId="565" xr:uid="{00000000-0005-0000-0000-000034020000}"/>
    <cellStyle name="Normal 2 17 5" xfId="566" xr:uid="{00000000-0005-0000-0000-000035020000}"/>
    <cellStyle name="Normal 2 17 5 2" xfId="567" xr:uid="{00000000-0005-0000-0000-000036020000}"/>
    <cellStyle name="Normal 2 17 6" xfId="568" xr:uid="{00000000-0005-0000-0000-000037020000}"/>
    <cellStyle name="Normal 2 17 6 2" xfId="569" xr:uid="{00000000-0005-0000-0000-000038020000}"/>
    <cellStyle name="Normal 2 17 7" xfId="570" xr:uid="{00000000-0005-0000-0000-000039020000}"/>
    <cellStyle name="Normal 2 17 7 2" xfId="571" xr:uid="{00000000-0005-0000-0000-00003A020000}"/>
    <cellStyle name="Normal 2 17 8" xfId="572" xr:uid="{00000000-0005-0000-0000-00003B020000}"/>
    <cellStyle name="Normal 2 17 8 2" xfId="573" xr:uid="{00000000-0005-0000-0000-00003C020000}"/>
    <cellStyle name="Normal 2 17 9" xfId="574" xr:uid="{00000000-0005-0000-0000-00003D020000}"/>
    <cellStyle name="Normal 2 17 9 2" xfId="575" xr:uid="{00000000-0005-0000-0000-00003E020000}"/>
    <cellStyle name="Normal 2 18" xfId="576" xr:uid="{00000000-0005-0000-0000-00003F020000}"/>
    <cellStyle name="Normal 2 18 10" xfId="577" xr:uid="{00000000-0005-0000-0000-000040020000}"/>
    <cellStyle name="Normal 2 18 10 2" xfId="578" xr:uid="{00000000-0005-0000-0000-000041020000}"/>
    <cellStyle name="Normal 2 18 11" xfId="579" xr:uid="{00000000-0005-0000-0000-000042020000}"/>
    <cellStyle name="Normal 2 18 11 2" xfId="580" xr:uid="{00000000-0005-0000-0000-000043020000}"/>
    <cellStyle name="Normal 2 18 12" xfId="581" xr:uid="{00000000-0005-0000-0000-000044020000}"/>
    <cellStyle name="Normal 2 18 12 2" xfId="582" xr:uid="{00000000-0005-0000-0000-000045020000}"/>
    <cellStyle name="Normal 2 18 13" xfId="583" xr:uid="{00000000-0005-0000-0000-000046020000}"/>
    <cellStyle name="Normal 2 18 13 2" xfId="584" xr:uid="{00000000-0005-0000-0000-000047020000}"/>
    <cellStyle name="Normal 2 18 14" xfId="585" xr:uid="{00000000-0005-0000-0000-000048020000}"/>
    <cellStyle name="Normal 2 18 14 2" xfId="586" xr:uid="{00000000-0005-0000-0000-000049020000}"/>
    <cellStyle name="Normal 2 18 15" xfId="587" xr:uid="{00000000-0005-0000-0000-00004A020000}"/>
    <cellStyle name="Normal 2 18 15 2" xfId="588" xr:uid="{00000000-0005-0000-0000-00004B020000}"/>
    <cellStyle name="Normal 2 18 16" xfId="589" xr:uid="{00000000-0005-0000-0000-00004C020000}"/>
    <cellStyle name="Normal 2 18 16 2" xfId="590" xr:uid="{00000000-0005-0000-0000-00004D020000}"/>
    <cellStyle name="Normal 2 18 17" xfId="591" xr:uid="{00000000-0005-0000-0000-00004E020000}"/>
    <cellStyle name="Normal 2 18 17 2" xfId="592" xr:uid="{00000000-0005-0000-0000-00004F020000}"/>
    <cellStyle name="Normal 2 18 18" xfId="593" xr:uid="{00000000-0005-0000-0000-000050020000}"/>
    <cellStyle name="Normal 2 18 18 2" xfId="594" xr:uid="{00000000-0005-0000-0000-000051020000}"/>
    <cellStyle name="Normal 2 18 19" xfId="595" xr:uid="{00000000-0005-0000-0000-000052020000}"/>
    <cellStyle name="Normal 2 18 19 2" xfId="596" xr:uid="{00000000-0005-0000-0000-000053020000}"/>
    <cellStyle name="Normal 2 18 2" xfId="597" xr:uid="{00000000-0005-0000-0000-000054020000}"/>
    <cellStyle name="Normal 2 18 2 2" xfId="598" xr:uid="{00000000-0005-0000-0000-000055020000}"/>
    <cellStyle name="Normal 2 18 20" xfId="599" xr:uid="{00000000-0005-0000-0000-000056020000}"/>
    <cellStyle name="Normal 2 18 20 2" xfId="600" xr:uid="{00000000-0005-0000-0000-000057020000}"/>
    <cellStyle name="Normal 2 18 21" xfId="601" xr:uid="{00000000-0005-0000-0000-000058020000}"/>
    <cellStyle name="Normal 2 18 21 2" xfId="602" xr:uid="{00000000-0005-0000-0000-000059020000}"/>
    <cellStyle name="Normal 2 18 22" xfId="603" xr:uid="{00000000-0005-0000-0000-00005A020000}"/>
    <cellStyle name="Normal 2 18 22 2" xfId="604" xr:uid="{00000000-0005-0000-0000-00005B020000}"/>
    <cellStyle name="Normal 2 18 23" xfId="605" xr:uid="{00000000-0005-0000-0000-00005C020000}"/>
    <cellStyle name="Normal 2 18 23 2" xfId="606" xr:uid="{00000000-0005-0000-0000-00005D020000}"/>
    <cellStyle name="Normal 2 18 24" xfId="607" xr:uid="{00000000-0005-0000-0000-00005E020000}"/>
    <cellStyle name="Normal 2 18 3" xfId="608" xr:uid="{00000000-0005-0000-0000-00005F020000}"/>
    <cellStyle name="Normal 2 18 3 2" xfId="609" xr:uid="{00000000-0005-0000-0000-000060020000}"/>
    <cellStyle name="Normal 2 18 4" xfId="610" xr:uid="{00000000-0005-0000-0000-000061020000}"/>
    <cellStyle name="Normal 2 18 4 2" xfId="611" xr:uid="{00000000-0005-0000-0000-000062020000}"/>
    <cellStyle name="Normal 2 18 5" xfId="612" xr:uid="{00000000-0005-0000-0000-000063020000}"/>
    <cellStyle name="Normal 2 18 5 2" xfId="613" xr:uid="{00000000-0005-0000-0000-000064020000}"/>
    <cellStyle name="Normal 2 18 6" xfId="614" xr:uid="{00000000-0005-0000-0000-000065020000}"/>
    <cellStyle name="Normal 2 18 6 2" xfId="615" xr:uid="{00000000-0005-0000-0000-000066020000}"/>
    <cellStyle name="Normal 2 18 7" xfId="616" xr:uid="{00000000-0005-0000-0000-000067020000}"/>
    <cellStyle name="Normal 2 18 7 2" xfId="617" xr:uid="{00000000-0005-0000-0000-000068020000}"/>
    <cellStyle name="Normal 2 18 8" xfId="618" xr:uid="{00000000-0005-0000-0000-000069020000}"/>
    <cellStyle name="Normal 2 18 8 2" xfId="619" xr:uid="{00000000-0005-0000-0000-00006A020000}"/>
    <cellStyle name="Normal 2 18 9" xfId="620" xr:uid="{00000000-0005-0000-0000-00006B020000}"/>
    <cellStyle name="Normal 2 18 9 2" xfId="621" xr:uid="{00000000-0005-0000-0000-00006C020000}"/>
    <cellStyle name="Normal 2 19" xfId="622" xr:uid="{00000000-0005-0000-0000-00006D020000}"/>
    <cellStyle name="Normal 2 19 10" xfId="623" xr:uid="{00000000-0005-0000-0000-00006E020000}"/>
    <cellStyle name="Normal 2 19 10 2" xfId="624" xr:uid="{00000000-0005-0000-0000-00006F020000}"/>
    <cellStyle name="Normal 2 19 11" xfId="625" xr:uid="{00000000-0005-0000-0000-000070020000}"/>
    <cellStyle name="Normal 2 19 11 2" xfId="626" xr:uid="{00000000-0005-0000-0000-000071020000}"/>
    <cellStyle name="Normal 2 19 12" xfId="627" xr:uid="{00000000-0005-0000-0000-000072020000}"/>
    <cellStyle name="Normal 2 19 12 2" xfId="628" xr:uid="{00000000-0005-0000-0000-000073020000}"/>
    <cellStyle name="Normal 2 19 13" xfId="629" xr:uid="{00000000-0005-0000-0000-000074020000}"/>
    <cellStyle name="Normal 2 19 13 2" xfId="630" xr:uid="{00000000-0005-0000-0000-000075020000}"/>
    <cellStyle name="Normal 2 19 14" xfId="631" xr:uid="{00000000-0005-0000-0000-000076020000}"/>
    <cellStyle name="Normal 2 19 14 2" xfId="632" xr:uid="{00000000-0005-0000-0000-000077020000}"/>
    <cellStyle name="Normal 2 19 15" xfId="633" xr:uid="{00000000-0005-0000-0000-000078020000}"/>
    <cellStyle name="Normal 2 19 15 2" xfId="634" xr:uid="{00000000-0005-0000-0000-000079020000}"/>
    <cellStyle name="Normal 2 19 16" xfId="635" xr:uid="{00000000-0005-0000-0000-00007A020000}"/>
    <cellStyle name="Normal 2 19 16 2" xfId="636" xr:uid="{00000000-0005-0000-0000-00007B020000}"/>
    <cellStyle name="Normal 2 19 17" xfId="637" xr:uid="{00000000-0005-0000-0000-00007C020000}"/>
    <cellStyle name="Normal 2 19 17 2" xfId="638" xr:uid="{00000000-0005-0000-0000-00007D020000}"/>
    <cellStyle name="Normal 2 19 18" xfId="639" xr:uid="{00000000-0005-0000-0000-00007E020000}"/>
    <cellStyle name="Normal 2 19 18 2" xfId="640" xr:uid="{00000000-0005-0000-0000-00007F020000}"/>
    <cellStyle name="Normal 2 19 19" xfId="641" xr:uid="{00000000-0005-0000-0000-000080020000}"/>
    <cellStyle name="Normal 2 19 19 2" xfId="642" xr:uid="{00000000-0005-0000-0000-000081020000}"/>
    <cellStyle name="Normal 2 19 2" xfId="643" xr:uid="{00000000-0005-0000-0000-000082020000}"/>
    <cellStyle name="Normal 2 19 2 2" xfId="644" xr:uid="{00000000-0005-0000-0000-000083020000}"/>
    <cellStyle name="Normal 2 19 20" xfId="645" xr:uid="{00000000-0005-0000-0000-000084020000}"/>
    <cellStyle name="Normal 2 19 20 2" xfId="646" xr:uid="{00000000-0005-0000-0000-000085020000}"/>
    <cellStyle name="Normal 2 19 21" xfId="647" xr:uid="{00000000-0005-0000-0000-000086020000}"/>
    <cellStyle name="Normal 2 19 21 2" xfId="648" xr:uid="{00000000-0005-0000-0000-000087020000}"/>
    <cellStyle name="Normal 2 19 22" xfId="649" xr:uid="{00000000-0005-0000-0000-000088020000}"/>
    <cellStyle name="Normal 2 19 22 2" xfId="650" xr:uid="{00000000-0005-0000-0000-000089020000}"/>
    <cellStyle name="Normal 2 19 23" xfId="651" xr:uid="{00000000-0005-0000-0000-00008A020000}"/>
    <cellStyle name="Normal 2 19 23 2" xfId="652" xr:uid="{00000000-0005-0000-0000-00008B020000}"/>
    <cellStyle name="Normal 2 19 24" xfId="653" xr:uid="{00000000-0005-0000-0000-00008C020000}"/>
    <cellStyle name="Normal 2 19 3" xfId="654" xr:uid="{00000000-0005-0000-0000-00008D020000}"/>
    <cellStyle name="Normal 2 19 3 2" xfId="655" xr:uid="{00000000-0005-0000-0000-00008E020000}"/>
    <cellStyle name="Normal 2 19 4" xfId="656" xr:uid="{00000000-0005-0000-0000-00008F020000}"/>
    <cellStyle name="Normal 2 19 4 2" xfId="657" xr:uid="{00000000-0005-0000-0000-000090020000}"/>
    <cellStyle name="Normal 2 19 5" xfId="658" xr:uid="{00000000-0005-0000-0000-000091020000}"/>
    <cellStyle name="Normal 2 19 5 2" xfId="659" xr:uid="{00000000-0005-0000-0000-000092020000}"/>
    <cellStyle name="Normal 2 19 6" xfId="660" xr:uid="{00000000-0005-0000-0000-000093020000}"/>
    <cellStyle name="Normal 2 19 6 2" xfId="661" xr:uid="{00000000-0005-0000-0000-000094020000}"/>
    <cellStyle name="Normal 2 19 7" xfId="662" xr:uid="{00000000-0005-0000-0000-000095020000}"/>
    <cellStyle name="Normal 2 19 7 2" xfId="663" xr:uid="{00000000-0005-0000-0000-000096020000}"/>
    <cellStyle name="Normal 2 19 8" xfId="664" xr:uid="{00000000-0005-0000-0000-000097020000}"/>
    <cellStyle name="Normal 2 19 8 2" xfId="665" xr:uid="{00000000-0005-0000-0000-000098020000}"/>
    <cellStyle name="Normal 2 19 9" xfId="666" xr:uid="{00000000-0005-0000-0000-000099020000}"/>
    <cellStyle name="Normal 2 19 9 2" xfId="667" xr:uid="{00000000-0005-0000-0000-00009A020000}"/>
    <cellStyle name="Normal 2 2" xfId="668" xr:uid="{00000000-0005-0000-0000-00009B020000}"/>
    <cellStyle name="Normal 2 2 2" xfId="669" xr:uid="{00000000-0005-0000-0000-00009C020000}"/>
    <cellStyle name="Normal 2 20" xfId="670" xr:uid="{00000000-0005-0000-0000-00009D020000}"/>
    <cellStyle name="Normal 2 20 10" xfId="671" xr:uid="{00000000-0005-0000-0000-00009E020000}"/>
    <cellStyle name="Normal 2 20 10 2" xfId="672" xr:uid="{00000000-0005-0000-0000-00009F020000}"/>
    <cellStyle name="Normal 2 20 11" xfId="673" xr:uid="{00000000-0005-0000-0000-0000A0020000}"/>
    <cellStyle name="Normal 2 20 11 2" xfId="674" xr:uid="{00000000-0005-0000-0000-0000A1020000}"/>
    <cellStyle name="Normal 2 20 12" xfId="675" xr:uid="{00000000-0005-0000-0000-0000A2020000}"/>
    <cellStyle name="Normal 2 20 12 2" xfId="676" xr:uid="{00000000-0005-0000-0000-0000A3020000}"/>
    <cellStyle name="Normal 2 20 13" xfId="677" xr:uid="{00000000-0005-0000-0000-0000A4020000}"/>
    <cellStyle name="Normal 2 20 13 2" xfId="678" xr:uid="{00000000-0005-0000-0000-0000A5020000}"/>
    <cellStyle name="Normal 2 20 14" xfId="679" xr:uid="{00000000-0005-0000-0000-0000A6020000}"/>
    <cellStyle name="Normal 2 20 14 2" xfId="680" xr:uid="{00000000-0005-0000-0000-0000A7020000}"/>
    <cellStyle name="Normal 2 20 15" xfId="681" xr:uid="{00000000-0005-0000-0000-0000A8020000}"/>
    <cellStyle name="Normal 2 20 15 2" xfId="682" xr:uid="{00000000-0005-0000-0000-0000A9020000}"/>
    <cellStyle name="Normal 2 20 16" xfId="683" xr:uid="{00000000-0005-0000-0000-0000AA020000}"/>
    <cellStyle name="Normal 2 20 16 2" xfId="684" xr:uid="{00000000-0005-0000-0000-0000AB020000}"/>
    <cellStyle name="Normal 2 20 17" xfId="685" xr:uid="{00000000-0005-0000-0000-0000AC020000}"/>
    <cellStyle name="Normal 2 20 17 2" xfId="686" xr:uid="{00000000-0005-0000-0000-0000AD020000}"/>
    <cellStyle name="Normal 2 20 18" xfId="687" xr:uid="{00000000-0005-0000-0000-0000AE020000}"/>
    <cellStyle name="Normal 2 20 18 2" xfId="688" xr:uid="{00000000-0005-0000-0000-0000AF020000}"/>
    <cellStyle name="Normal 2 20 19" xfId="689" xr:uid="{00000000-0005-0000-0000-0000B0020000}"/>
    <cellStyle name="Normal 2 20 19 2" xfId="690" xr:uid="{00000000-0005-0000-0000-0000B1020000}"/>
    <cellStyle name="Normal 2 20 2" xfId="691" xr:uid="{00000000-0005-0000-0000-0000B2020000}"/>
    <cellStyle name="Normal 2 20 2 2" xfId="692" xr:uid="{00000000-0005-0000-0000-0000B3020000}"/>
    <cellStyle name="Normal 2 20 20" xfId="693" xr:uid="{00000000-0005-0000-0000-0000B4020000}"/>
    <cellStyle name="Normal 2 20 20 2" xfId="694" xr:uid="{00000000-0005-0000-0000-0000B5020000}"/>
    <cellStyle name="Normal 2 20 21" xfId="695" xr:uid="{00000000-0005-0000-0000-0000B6020000}"/>
    <cellStyle name="Normal 2 20 21 2" xfId="696" xr:uid="{00000000-0005-0000-0000-0000B7020000}"/>
    <cellStyle name="Normal 2 20 22" xfId="697" xr:uid="{00000000-0005-0000-0000-0000B8020000}"/>
    <cellStyle name="Normal 2 20 22 2" xfId="698" xr:uid="{00000000-0005-0000-0000-0000B9020000}"/>
    <cellStyle name="Normal 2 20 23" xfId="699" xr:uid="{00000000-0005-0000-0000-0000BA020000}"/>
    <cellStyle name="Normal 2 20 23 2" xfId="700" xr:uid="{00000000-0005-0000-0000-0000BB020000}"/>
    <cellStyle name="Normal 2 20 24" xfId="701" xr:uid="{00000000-0005-0000-0000-0000BC020000}"/>
    <cellStyle name="Normal 2 20 3" xfId="702" xr:uid="{00000000-0005-0000-0000-0000BD020000}"/>
    <cellStyle name="Normal 2 20 3 2" xfId="703" xr:uid="{00000000-0005-0000-0000-0000BE020000}"/>
    <cellStyle name="Normal 2 20 4" xfId="704" xr:uid="{00000000-0005-0000-0000-0000BF020000}"/>
    <cellStyle name="Normal 2 20 4 2" xfId="705" xr:uid="{00000000-0005-0000-0000-0000C0020000}"/>
    <cellStyle name="Normal 2 20 5" xfId="706" xr:uid="{00000000-0005-0000-0000-0000C1020000}"/>
    <cellStyle name="Normal 2 20 5 2" xfId="707" xr:uid="{00000000-0005-0000-0000-0000C2020000}"/>
    <cellStyle name="Normal 2 20 6" xfId="708" xr:uid="{00000000-0005-0000-0000-0000C3020000}"/>
    <cellStyle name="Normal 2 20 6 2" xfId="709" xr:uid="{00000000-0005-0000-0000-0000C4020000}"/>
    <cellStyle name="Normal 2 20 7" xfId="710" xr:uid="{00000000-0005-0000-0000-0000C5020000}"/>
    <cellStyle name="Normal 2 20 7 2" xfId="711" xr:uid="{00000000-0005-0000-0000-0000C6020000}"/>
    <cellStyle name="Normal 2 20 8" xfId="712" xr:uid="{00000000-0005-0000-0000-0000C7020000}"/>
    <cellStyle name="Normal 2 20 8 2" xfId="713" xr:uid="{00000000-0005-0000-0000-0000C8020000}"/>
    <cellStyle name="Normal 2 20 9" xfId="714" xr:uid="{00000000-0005-0000-0000-0000C9020000}"/>
    <cellStyle name="Normal 2 20 9 2" xfId="715" xr:uid="{00000000-0005-0000-0000-0000CA020000}"/>
    <cellStyle name="Normal 2 21" xfId="716" xr:uid="{00000000-0005-0000-0000-0000CB020000}"/>
    <cellStyle name="Normal 2 21 10" xfId="717" xr:uid="{00000000-0005-0000-0000-0000CC020000}"/>
    <cellStyle name="Normal 2 21 10 2" xfId="718" xr:uid="{00000000-0005-0000-0000-0000CD020000}"/>
    <cellStyle name="Normal 2 21 11" xfId="719" xr:uid="{00000000-0005-0000-0000-0000CE020000}"/>
    <cellStyle name="Normal 2 21 11 2" xfId="720" xr:uid="{00000000-0005-0000-0000-0000CF020000}"/>
    <cellStyle name="Normal 2 21 12" xfId="721" xr:uid="{00000000-0005-0000-0000-0000D0020000}"/>
    <cellStyle name="Normal 2 21 12 2" xfId="722" xr:uid="{00000000-0005-0000-0000-0000D1020000}"/>
    <cellStyle name="Normal 2 21 13" xfId="723" xr:uid="{00000000-0005-0000-0000-0000D2020000}"/>
    <cellStyle name="Normal 2 21 13 2" xfId="724" xr:uid="{00000000-0005-0000-0000-0000D3020000}"/>
    <cellStyle name="Normal 2 21 14" xfId="725" xr:uid="{00000000-0005-0000-0000-0000D4020000}"/>
    <cellStyle name="Normal 2 21 14 2" xfId="726" xr:uid="{00000000-0005-0000-0000-0000D5020000}"/>
    <cellStyle name="Normal 2 21 15" xfId="727" xr:uid="{00000000-0005-0000-0000-0000D6020000}"/>
    <cellStyle name="Normal 2 21 15 2" xfId="728" xr:uid="{00000000-0005-0000-0000-0000D7020000}"/>
    <cellStyle name="Normal 2 21 16" xfId="729" xr:uid="{00000000-0005-0000-0000-0000D8020000}"/>
    <cellStyle name="Normal 2 21 16 2" xfId="730" xr:uid="{00000000-0005-0000-0000-0000D9020000}"/>
    <cellStyle name="Normal 2 21 17" xfId="731" xr:uid="{00000000-0005-0000-0000-0000DA020000}"/>
    <cellStyle name="Normal 2 21 17 2" xfId="732" xr:uid="{00000000-0005-0000-0000-0000DB020000}"/>
    <cellStyle name="Normal 2 21 18" xfId="733" xr:uid="{00000000-0005-0000-0000-0000DC020000}"/>
    <cellStyle name="Normal 2 21 18 2" xfId="734" xr:uid="{00000000-0005-0000-0000-0000DD020000}"/>
    <cellStyle name="Normal 2 21 19" xfId="735" xr:uid="{00000000-0005-0000-0000-0000DE020000}"/>
    <cellStyle name="Normal 2 21 19 2" xfId="736" xr:uid="{00000000-0005-0000-0000-0000DF020000}"/>
    <cellStyle name="Normal 2 21 2" xfId="737" xr:uid="{00000000-0005-0000-0000-0000E0020000}"/>
    <cellStyle name="Normal 2 21 2 2" xfId="738" xr:uid="{00000000-0005-0000-0000-0000E1020000}"/>
    <cellStyle name="Normal 2 21 20" xfId="739" xr:uid="{00000000-0005-0000-0000-0000E2020000}"/>
    <cellStyle name="Normal 2 21 20 2" xfId="740" xr:uid="{00000000-0005-0000-0000-0000E3020000}"/>
    <cellStyle name="Normal 2 21 21" xfId="741" xr:uid="{00000000-0005-0000-0000-0000E4020000}"/>
    <cellStyle name="Normal 2 21 21 2" xfId="742" xr:uid="{00000000-0005-0000-0000-0000E5020000}"/>
    <cellStyle name="Normal 2 21 22" xfId="743" xr:uid="{00000000-0005-0000-0000-0000E6020000}"/>
    <cellStyle name="Normal 2 21 22 2" xfId="744" xr:uid="{00000000-0005-0000-0000-0000E7020000}"/>
    <cellStyle name="Normal 2 21 23" xfId="745" xr:uid="{00000000-0005-0000-0000-0000E8020000}"/>
    <cellStyle name="Normal 2 21 23 2" xfId="746" xr:uid="{00000000-0005-0000-0000-0000E9020000}"/>
    <cellStyle name="Normal 2 21 24" xfId="747" xr:uid="{00000000-0005-0000-0000-0000EA020000}"/>
    <cellStyle name="Normal 2 21 3" xfId="748" xr:uid="{00000000-0005-0000-0000-0000EB020000}"/>
    <cellStyle name="Normal 2 21 3 2" xfId="749" xr:uid="{00000000-0005-0000-0000-0000EC020000}"/>
    <cellStyle name="Normal 2 21 4" xfId="750" xr:uid="{00000000-0005-0000-0000-0000ED020000}"/>
    <cellStyle name="Normal 2 21 4 2" xfId="751" xr:uid="{00000000-0005-0000-0000-0000EE020000}"/>
    <cellStyle name="Normal 2 21 5" xfId="752" xr:uid="{00000000-0005-0000-0000-0000EF020000}"/>
    <cellStyle name="Normal 2 21 5 2" xfId="753" xr:uid="{00000000-0005-0000-0000-0000F0020000}"/>
    <cellStyle name="Normal 2 21 6" xfId="754" xr:uid="{00000000-0005-0000-0000-0000F1020000}"/>
    <cellStyle name="Normal 2 21 6 2" xfId="755" xr:uid="{00000000-0005-0000-0000-0000F2020000}"/>
    <cellStyle name="Normal 2 21 7" xfId="756" xr:uid="{00000000-0005-0000-0000-0000F3020000}"/>
    <cellStyle name="Normal 2 21 7 2" xfId="757" xr:uid="{00000000-0005-0000-0000-0000F4020000}"/>
    <cellStyle name="Normal 2 21 8" xfId="758" xr:uid="{00000000-0005-0000-0000-0000F5020000}"/>
    <cellStyle name="Normal 2 21 8 2" xfId="759" xr:uid="{00000000-0005-0000-0000-0000F6020000}"/>
    <cellStyle name="Normal 2 21 9" xfId="760" xr:uid="{00000000-0005-0000-0000-0000F7020000}"/>
    <cellStyle name="Normal 2 21 9 2" xfId="761" xr:uid="{00000000-0005-0000-0000-0000F8020000}"/>
    <cellStyle name="Normal 2 22" xfId="762" xr:uid="{00000000-0005-0000-0000-0000F9020000}"/>
    <cellStyle name="Normal 2 22 10" xfId="763" xr:uid="{00000000-0005-0000-0000-0000FA020000}"/>
    <cellStyle name="Normal 2 22 10 2" xfId="764" xr:uid="{00000000-0005-0000-0000-0000FB020000}"/>
    <cellStyle name="Normal 2 22 11" xfId="765" xr:uid="{00000000-0005-0000-0000-0000FC020000}"/>
    <cellStyle name="Normal 2 22 11 2" xfId="766" xr:uid="{00000000-0005-0000-0000-0000FD020000}"/>
    <cellStyle name="Normal 2 22 12" xfId="767" xr:uid="{00000000-0005-0000-0000-0000FE020000}"/>
    <cellStyle name="Normal 2 22 12 2" xfId="768" xr:uid="{00000000-0005-0000-0000-0000FF020000}"/>
    <cellStyle name="Normal 2 22 13" xfId="769" xr:uid="{00000000-0005-0000-0000-000000030000}"/>
    <cellStyle name="Normal 2 22 13 2" xfId="770" xr:uid="{00000000-0005-0000-0000-000001030000}"/>
    <cellStyle name="Normal 2 22 14" xfId="771" xr:uid="{00000000-0005-0000-0000-000002030000}"/>
    <cellStyle name="Normal 2 22 14 2" xfId="772" xr:uid="{00000000-0005-0000-0000-000003030000}"/>
    <cellStyle name="Normal 2 22 15" xfId="773" xr:uid="{00000000-0005-0000-0000-000004030000}"/>
    <cellStyle name="Normal 2 22 15 2" xfId="774" xr:uid="{00000000-0005-0000-0000-000005030000}"/>
    <cellStyle name="Normal 2 22 16" xfId="775" xr:uid="{00000000-0005-0000-0000-000006030000}"/>
    <cellStyle name="Normal 2 22 16 2" xfId="776" xr:uid="{00000000-0005-0000-0000-000007030000}"/>
    <cellStyle name="Normal 2 22 17" xfId="777" xr:uid="{00000000-0005-0000-0000-000008030000}"/>
    <cellStyle name="Normal 2 22 17 2" xfId="778" xr:uid="{00000000-0005-0000-0000-000009030000}"/>
    <cellStyle name="Normal 2 22 18" xfId="779" xr:uid="{00000000-0005-0000-0000-00000A030000}"/>
    <cellStyle name="Normal 2 22 18 2" xfId="780" xr:uid="{00000000-0005-0000-0000-00000B030000}"/>
    <cellStyle name="Normal 2 22 19" xfId="781" xr:uid="{00000000-0005-0000-0000-00000C030000}"/>
    <cellStyle name="Normal 2 22 19 2" xfId="782" xr:uid="{00000000-0005-0000-0000-00000D030000}"/>
    <cellStyle name="Normal 2 22 2" xfId="783" xr:uid="{00000000-0005-0000-0000-00000E030000}"/>
    <cellStyle name="Normal 2 22 2 2" xfId="784" xr:uid="{00000000-0005-0000-0000-00000F030000}"/>
    <cellStyle name="Normal 2 22 20" xfId="785" xr:uid="{00000000-0005-0000-0000-000010030000}"/>
    <cellStyle name="Normal 2 22 20 2" xfId="786" xr:uid="{00000000-0005-0000-0000-000011030000}"/>
    <cellStyle name="Normal 2 22 21" xfId="787" xr:uid="{00000000-0005-0000-0000-000012030000}"/>
    <cellStyle name="Normal 2 22 21 2" xfId="788" xr:uid="{00000000-0005-0000-0000-000013030000}"/>
    <cellStyle name="Normal 2 22 22" xfId="789" xr:uid="{00000000-0005-0000-0000-000014030000}"/>
    <cellStyle name="Normal 2 22 22 2" xfId="790" xr:uid="{00000000-0005-0000-0000-000015030000}"/>
    <cellStyle name="Normal 2 22 23" xfId="791" xr:uid="{00000000-0005-0000-0000-000016030000}"/>
    <cellStyle name="Normal 2 22 23 2" xfId="792" xr:uid="{00000000-0005-0000-0000-000017030000}"/>
    <cellStyle name="Normal 2 22 24" xfId="793" xr:uid="{00000000-0005-0000-0000-000018030000}"/>
    <cellStyle name="Normal 2 22 3" xfId="794" xr:uid="{00000000-0005-0000-0000-000019030000}"/>
    <cellStyle name="Normal 2 22 3 2" xfId="795" xr:uid="{00000000-0005-0000-0000-00001A030000}"/>
    <cellStyle name="Normal 2 22 4" xfId="796" xr:uid="{00000000-0005-0000-0000-00001B030000}"/>
    <cellStyle name="Normal 2 22 4 2" xfId="797" xr:uid="{00000000-0005-0000-0000-00001C030000}"/>
    <cellStyle name="Normal 2 22 5" xfId="798" xr:uid="{00000000-0005-0000-0000-00001D030000}"/>
    <cellStyle name="Normal 2 22 5 2" xfId="799" xr:uid="{00000000-0005-0000-0000-00001E030000}"/>
    <cellStyle name="Normal 2 22 6" xfId="800" xr:uid="{00000000-0005-0000-0000-00001F030000}"/>
    <cellStyle name="Normal 2 22 6 2" xfId="801" xr:uid="{00000000-0005-0000-0000-000020030000}"/>
    <cellStyle name="Normal 2 22 7" xfId="802" xr:uid="{00000000-0005-0000-0000-000021030000}"/>
    <cellStyle name="Normal 2 22 7 2" xfId="803" xr:uid="{00000000-0005-0000-0000-000022030000}"/>
    <cellStyle name="Normal 2 22 8" xfId="804" xr:uid="{00000000-0005-0000-0000-000023030000}"/>
    <cellStyle name="Normal 2 22 8 2" xfId="805" xr:uid="{00000000-0005-0000-0000-000024030000}"/>
    <cellStyle name="Normal 2 22 9" xfId="806" xr:uid="{00000000-0005-0000-0000-000025030000}"/>
    <cellStyle name="Normal 2 22 9 2" xfId="807" xr:uid="{00000000-0005-0000-0000-000026030000}"/>
    <cellStyle name="Normal 2 23" xfId="808" xr:uid="{00000000-0005-0000-0000-000027030000}"/>
    <cellStyle name="Normal 2 23 10" xfId="809" xr:uid="{00000000-0005-0000-0000-000028030000}"/>
    <cellStyle name="Normal 2 23 10 2" xfId="810" xr:uid="{00000000-0005-0000-0000-000029030000}"/>
    <cellStyle name="Normal 2 23 11" xfId="811" xr:uid="{00000000-0005-0000-0000-00002A030000}"/>
    <cellStyle name="Normal 2 23 11 2" xfId="812" xr:uid="{00000000-0005-0000-0000-00002B030000}"/>
    <cellStyle name="Normal 2 23 12" xfId="813" xr:uid="{00000000-0005-0000-0000-00002C030000}"/>
    <cellStyle name="Normal 2 23 12 2" xfId="814" xr:uid="{00000000-0005-0000-0000-00002D030000}"/>
    <cellStyle name="Normal 2 23 13" xfId="815" xr:uid="{00000000-0005-0000-0000-00002E030000}"/>
    <cellStyle name="Normal 2 23 13 2" xfId="816" xr:uid="{00000000-0005-0000-0000-00002F030000}"/>
    <cellStyle name="Normal 2 23 14" xfId="817" xr:uid="{00000000-0005-0000-0000-000030030000}"/>
    <cellStyle name="Normal 2 23 14 2" xfId="818" xr:uid="{00000000-0005-0000-0000-000031030000}"/>
    <cellStyle name="Normal 2 23 15" xfId="819" xr:uid="{00000000-0005-0000-0000-000032030000}"/>
    <cellStyle name="Normal 2 23 15 2" xfId="820" xr:uid="{00000000-0005-0000-0000-000033030000}"/>
    <cellStyle name="Normal 2 23 16" xfId="821" xr:uid="{00000000-0005-0000-0000-000034030000}"/>
    <cellStyle name="Normal 2 23 16 2" xfId="822" xr:uid="{00000000-0005-0000-0000-000035030000}"/>
    <cellStyle name="Normal 2 23 17" xfId="823" xr:uid="{00000000-0005-0000-0000-000036030000}"/>
    <cellStyle name="Normal 2 23 17 2" xfId="824" xr:uid="{00000000-0005-0000-0000-000037030000}"/>
    <cellStyle name="Normal 2 23 18" xfId="825" xr:uid="{00000000-0005-0000-0000-000038030000}"/>
    <cellStyle name="Normal 2 23 18 2" xfId="826" xr:uid="{00000000-0005-0000-0000-000039030000}"/>
    <cellStyle name="Normal 2 23 19" xfId="827" xr:uid="{00000000-0005-0000-0000-00003A030000}"/>
    <cellStyle name="Normal 2 23 19 2" xfId="828" xr:uid="{00000000-0005-0000-0000-00003B030000}"/>
    <cellStyle name="Normal 2 23 2" xfId="829" xr:uid="{00000000-0005-0000-0000-00003C030000}"/>
    <cellStyle name="Normal 2 23 2 2" xfId="830" xr:uid="{00000000-0005-0000-0000-00003D030000}"/>
    <cellStyle name="Normal 2 23 20" xfId="831" xr:uid="{00000000-0005-0000-0000-00003E030000}"/>
    <cellStyle name="Normal 2 23 20 2" xfId="832" xr:uid="{00000000-0005-0000-0000-00003F030000}"/>
    <cellStyle name="Normal 2 23 21" xfId="833" xr:uid="{00000000-0005-0000-0000-000040030000}"/>
    <cellStyle name="Normal 2 23 21 2" xfId="834" xr:uid="{00000000-0005-0000-0000-000041030000}"/>
    <cellStyle name="Normal 2 23 22" xfId="835" xr:uid="{00000000-0005-0000-0000-000042030000}"/>
    <cellStyle name="Normal 2 23 22 2" xfId="836" xr:uid="{00000000-0005-0000-0000-000043030000}"/>
    <cellStyle name="Normal 2 23 23" xfId="837" xr:uid="{00000000-0005-0000-0000-000044030000}"/>
    <cellStyle name="Normal 2 23 23 2" xfId="838" xr:uid="{00000000-0005-0000-0000-000045030000}"/>
    <cellStyle name="Normal 2 23 24" xfId="839" xr:uid="{00000000-0005-0000-0000-000046030000}"/>
    <cellStyle name="Normal 2 23 3" xfId="840" xr:uid="{00000000-0005-0000-0000-000047030000}"/>
    <cellStyle name="Normal 2 23 3 2" xfId="841" xr:uid="{00000000-0005-0000-0000-000048030000}"/>
    <cellStyle name="Normal 2 23 4" xfId="842" xr:uid="{00000000-0005-0000-0000-000049030000}"/>
    <cellStyle name="Normal 2 23 4 2" xfId="843" xr:uid="{00000000-0005-0000-0000-00004A030000}"/>
    <cellStyle name="Normal 2 23 5" xfId="844" xr:uid="{00000000-0005-0000-0000-00004B030000}"/>
    <cellStyle name="Normal 2 23 5 2" xfId="845" xr:uid="{00000000-0005-0000-0000-00004C030000}"/>
    <cellStyle name="Normal 2 23 6" xfId="846" xr:uid="{00000000-0005-0000-0000-00004D030000}"/>
    <cellStyle name="Normal 2 23 6 2" xfId="847" xr:uid="{00000000-0005-0000-0000-00004E030000}"/>
    <cellStyle name="Normal 2 23 7" xfId="848" xr:uid="{00000000-0005-0000-0000-00004F030000}"/>
    <cellStyle name="Normal 2 23 7 2" xfId="849" xr:uid="{00000000-0005-0000-0000-000050030000}"/>
    <cellStyle name="Normal 2 23 8" xfId="850" xr:uid="{00000000-0005-0000-0000-000051030000}"/>
    <cellStyle name="Normal 2 23 8 2" xfId="851" xr:uid="{00000000-0005-0000-0000-000052030000}"/>
    <cellStyle name="Normal 2 23 9" xfId="852" xr:uid="{00000000-0005-0000-0000-000053030000}"/>
    <cellStyle name="Normal 2 23 9 2" xfId="853" xr:uid="{00000000-0005-0000-0000-000054030000}"/>
    <cellStyle name="Normal 2 24" xfId="854" xr:uid="{00000000-0005-0000-0000-000055030000}"/>
    <cellStyle name="Normal 2 24 10" xfId="855" xr:uid="{00000000-0005-0000-0000-000056030000}"/>
    <cellStyle name="Normal 2 24 10 2" xfId="856" xr:uid="{00000000-0005-0000-0000-000057030000}"/>
    <cellStyle name="Normal 2 24 11" xfId="857" xr:uid="{00000000-0005-0000-0000-000058030000}"/>
    <cellStyle name="Normal 2 24 11 2" xfId="858" xr:uid="{00000000-0005-0000-0000-000059030000}"/>
    <cellStyle name="Normal 2 24 12" xfId="859" xr:uid="{00000000-0005-0000-0000-00005A030000}"/>
    <cellStyle name="Normal 2 24 12 2" xfId="860" xr:uid="{00000000-0005-0000-0000-00005B030000}"/>
    <cellStyle name="Normal 2 24 13" xfId="861" xr:uid="{00000000-0005-0000-0000-00005C030000}"/>
    <cellStyle name="Normal 2 24 13 2" xfId="862" xr:uid="{00000000-0005-0000-0000-00005D030000}"/>
    <cellStyle name="Normal 2 24 14" xfId="863" xr:uid="{00000000-0005-0000-0000-00005E030000}"/>
    <cellStyle name="Normal 2 24 14 2" xfId="864" xr:uid="{00000000-0005-0000-0000-00005F030000}"/>
    <cellStyle name="Normal 2 24 15" xfId="865" xr:uid="{00000000-0005-0000-0000-000060030000}"/>
    <cellStyle name="Normal 2 24 15 2" xfId="866" xr:uid="{00000000-0005-0000-0000-000061030000}"/>
    <cellStyle name="Normal 2 24 16" xfId="867" xr:uid="{00000000-0005-0000-0000-000062030000}"/>
    <cellStyle name="Normal 2 24 16 2" xfId="868" xr:uid="{00000000-0005-0000-0000-000063030000}"/>
    <cellStyle name="Normal 2 24 17" xfId="869" xr:uid="{00000000-0005-0000-0000-000064030000}"/>
    <cellStyle name="Normal 2 24 17 2" xfId="870" xr:uid="{00000000-0005-0000-0000-000065030000}"/>
    <cellStyle name="Normal 2 24 18" xfId="871" xr:uid="{00000000-0005-0000-0000-000066030000}"/>
    <cellStyle name="Normal 2 24 18 2" xfId="872" xr:uid="{00000000-0005-0000-0000-000067030000}"/>
    <cellStyle name="Normal 2 24 19" xfId="873" xr:uid="{00000000-0005-0000-0000-000068030000}"/>
    <cellStyle name="Normal 2 24 19 2" xfId="874" xr:uid="{00000000-0005-0000-0000-000069030000}"/>
    <cellStyle name="Normal 2 24 2" xfId="875" xr:uid="{00000000-0005-0000-0000-00006A030000}"/>
    <cellStyle name="Normal 2 24 2 2" xfId="876" xr:uid="{00000000-0005-0000-0000-00006B030000}"/>
    <cellStyle name="Normal 2 24 20" xfId="877" xr:uid="{00000000-0005-0000-0000-00006C030000}"/>
    <cellStyle name="Normal 2 24 20 2" xfId="878" xr:uid="{00000000-0005-0000-0000-00006D030000}"/>
    <cellStyle name="Normal 2 24 21" xfId="879" xr:uid="{00000000-0005-0000-0000-00006E030000}"/>
    <cellStyle name="Normal 2 24 21 2" xfId="880" xr:uid="{00000000-0005-0000-0000-00006F030000}"/>
    <cellStyle name="Normal 2 24 22" xfId="881" xr:uid="{00000000-0005-0000-0000-000070030000}"/>
    <cellStyle name="Normal 2 24 22 2" xfId="882" xr:uid="{00000000-0005-0000-0000-000071030000}"/>
    <cellStyle name="Normal 2 24 23" xfId="883" xr:uid="{00000000-0005-0000-0000-000072030000}"/>
    <cellStyle name="Normal 2 24 23 2" xfId="884" xr:uid="{00000000-0005-0000-0000-000073030000}"/>
    <cellStyle name="Normal 2 24 24" xfId="885" xr:uid="{00000000-0005-0000-0000-000074030000}"/>
    <cellStyle name="Normal 2 24 3" xfId="886" xr:uid="{00000000-0005-0000-0000-000075030000}"/>
    <cellStyle name="Normal 2 24 3 2" xfId="887" xr:uid="{00000000-0005-0000-0000-000076030000}"/>
    <cellStyle name="Normal 2 24 4" xfId="888" xr:uid="{00000000-0005-0000-0000-000077030000}"/>
    <cellStyle name="Normal 2 24 4 2" xfId="889" xr:uid="{00000000-0005-0000-0000-000078030000}"/>
    <cellStyle name="Normal 2 24 5" xfId="890" xr:uid="{00000000-0005-0000-0000-000079030000}"/>
    <cellStyle name="Normal 2 24 5 2" xfId="891" xr:uid="{00000000-0005-0000-0000-00007A030000}"/>
    <cellStyle name="Normal 2 24 6" xfId="892" xr:uid="{00000000-0005-0000-0000-00007B030000}"/>
    <cellStyle name="Normal 2 24 6 2" xfId="893" xr:uid="{00000000-0005-0000-0000-00007C030000}"/>
    <cellStyle name="Normal 2 24 7" xfId="894" xr:uid="{00000000-0005-0000-0000-00007D030000}"/>
    <cellStyle name="Normal 2 24 7 2" xfId="895" xr:uid="{00000000-0005-0000-0000-00007E030000}"/>
    <cellStyle name="Normal 2 24 8" xfId="896" xr:uid="{00000000-0005-0000-0000-00007F030000}"/>
    <cellStyle name="Normal 2 24 8 2" xfId="897" xr:uid="{00000000-0005-0000-0000-000080030000}"/>
    <cellStyle name="Normal 2 24 9" xfId="898" xr:uid="{00000000-0005-0000-0000-000081030000}"/>
    <cellStyle name="Normal 2 24 9 2" xfId="899" xr:uid="{00000000-0005-0000-0000-000082030000}"/>
    <cellStyle name="Normal 2 25" xfId="900" xr:uid="{00000000-0005-0000-0000-000083030000}"/>
    <cellStyle name="Normal 2 25 10" xfId="901" xr:uid="{00000000-0005-0000-0000-000084030000}"/>
    <cellStyle name="Normal 2 25 10 2" xfId="902" xr:uid="{00000000-0005-0000-0000-000085030000}"/>
    <cellStyle name="Normal 2 25 11" xfId="903" xr:uid="{00000000-0005-0000-0000-000086030000}"/>
    <cellStyle name="Normal 2 25 11 2" xfId="904" xr:uid="{00000000-0005-0000-0000-000087030000}"/>
    <cellStyle name="Normal 2 25 12" xfId="905" xr:uid="{00000000-0005-0000-0000-000088030000}"/>
    <cellStyle name="Normal 2 25 12 2" xfId="906" xr:uid="{00000000-0005-0000-0000-000089030000}"/>
    <cellStyle name="Normal 2 25 13" xfId="907" xr:uid="{00000000-0005-0000-0000-00008A030000}"/>
    <cellStyle name="Normal 2 25 13 2" xfId="908" xr:uid="{00000000-0005-0000-0000-00008B030000}"/>
    <cellStyle name="Normal 2 25 14" xfId="909" xr:uid="{00000000-0005-0000-0000-00008C030000}"/>
    <cellStyle name="Normal 2 25 14 2" xfId="910" xr:uid="{00000000-0005-0000-0000-00008D030000}"/>
    <cellStyle name="Normal 2 25 15" xfId="911" xr:uid="{00000000-0005-0000-0000-00008E030000}"/>
    <cellStyle name="Normal 2 25 15 2" xfId="912" xr:uid="{00000000-0005-0000-0000-00008F030000}"/>
    <cellStyle name="Normal 2 25 16" xfId="913" xr:uid="{00000000-0005-0000-0000-000090030000}"/>
    <cellStyle name="Normal 2 25 16 2" xfId="914" xr:uid="{00000000-0005-0000-0000-000091030000}"/>
    <cellStyle name="Normal 2 25 17" xfId="915" xr:uid="{00000000-0005-0000-0000-000092030000}"/>
    <cellStyle name="Normal 2 25 17 2" xfId="916" xr:uid="{00000000-0005-0000-0000-000093030000}"/>
    <cellStyle name="Normal 2 25 18" xfId="917" xr:uid="{00000000-0005-0000-0000-000094030000}"/>
    <cellStyle name="Normal 2 25 18 2" xfId="918" xr:uid="{00000000-0005-0000-0000-000095030000}"/>
    <cellStyle name="Normal 2 25 19" xfId="919" xr:uid="{00000000-0005-0000-0000-000096030000}"/>
    <cellStyle name="Normal 2 25 19 2" xfId="920" xr:uid="{00000000-0005-0000-0000-000097030000}"/>
    <cellStyle name="Normal 2 25 2" xfId="921" xr:uid="{00000000-0005-0000-0000-000098030000}"/>
    <cellStyle name="Normal 2 25 2 2" xfId="922" xr:uid="{00000000-0005-0000-0000-000099030000}"/>
    <cellStyle name="Normal 2 25 20" xfId="923" xr:uid="{00000000-0005-0000-0000-00009A030000}"/>
    <cellStyle name="Normal 2 25 20 2" xfId="924" xr:uid="{00000000-0005-0000-0000-00009B030000}"/>
    <cellStyle name="Normal 2 25 21" xfId="925" xr:uid="{00000000-0005-0000-0000-00009C030000}"/>
    <cellStyle name="Normal 2 25 21 2" xfId="926" xr:uid="{00000000-0005-0000-0000-00009D030000}"/>
    <cellStyle name="Normal 2 25 22" xfId="927" xr:uid="{00000000-0005-0000-0000-00009E030000}"/>
    <cellStyle name="Normal 2 25 22 2" xfId="928" xr:uid="{00000000-0005-0000-0000-00009F030000}"/>
    <cellStyle name="Normal 2 25 23" xfId="929" xr:uid="{00000000-0005-0000-0000-0000A0030000}"/>
    <cellStyle name="Normal 2 25 23 2" xfId="930" xr:uid="{00000000-0005-0000-0000-0000A1030000}"/>
    <cellStyle name="Normal 2 25 24" xfId="931" xr:uid="{00000000-0005-0000-0000-0000A2030000}"/>
    <cellStyle name="Normal 2 25 3" xfId="932" xr:uid="{00000000-0005-0000-0000-0000A3030000}"/>
    <cellStyle name="Normal 2 25 3 2" xfId="933" xr:uid="{00000000-0005-0000-0000-0000A4030000}"/>
    <cellStyle name="Normal 2 25 4" xfId="934" xr:uid="{00000000-0005-0000-0000-0000A5030000}"/>
    <cellStyle name="Normal 2 25 4 2" xfId="935" xr:uid="{00000000-0005-0000-0000-0000A6030000}"/>
    <cellStyle name="Normal 2 25 5" xfId="936" xr:uid="{00000000-0005-0000-0000-0000A7030000}"/>
    <cellStyle name="Normal 2 25 5 2" xfId="937" xr:uid="{00000000-0005-0000-0000-0000A8030000}"/>
    <cellStyle name="Normal 2 25 6" xfId="938" xr:uid="{00000000-0005-0000-0000-0000A9030000}"/>
    <cellStyle name="Normal 2 25 6 2" xfId="939" xr:uid="{00000000-0005-0000-0000-0000AA030000}"/>
    <cellStyle name="Normal 2 25 7" xfId="940" xr:uid="{00000000-0005-0000-0000-0000AB030000}"/>
    <cellStyle name="Normal 2 25 7 2" xfId="941" xr:uid="{00000000-0005-0000-0000-0000AC030000}"/>
    <cellStyle name="Normal 2 25 8" xfId="942" xr:uid="{00000000-0005-0000-0000-0000AD030000}"/>
    <cellStyle name="Normal 2 25 8 2" xfId="943" xr:uid="{00000000-0005-0000-0000-0000AE030000}"/>
    <cellStyle name="Normal 2 25 9" xfId="944" xr:uid="{00000000-0005-0000-0000-0000AF030000}"/>
    <cellStyle name="Normal 2 25 9 2" xfId="945" xr:uid="{00000000-0005-0000-0000-0000B0030000}"/>
    <cellStyle name="Normal 2 26" xfId="946" xr:uid="{00000000-0005-0000-0000-0000B1030000}"/>
    <cellStyle name="Normal 2 26 10" xfId="947" xr:uid="{00000000-0005-0000-0000-0000B2030000}"/>
    <cellStyle name="Normal 2 26 10 2" xfId="948" xr:uid="{00000000-0005-0000-0000-0000B3030000}"/>
    <cellStyle name="Normal 2 26 11" xfId="949" xr:uid="{00000000-0005-0000-0000-0000B4030000}"/>
    <cellStyle name="Normal 2 26 11 2" xfId="950" xr:uid="{00000000-0005-0000-0000-0000B5030000}"/>
    <cellStyle name="Normal 2 26 12" xfId="951" xr:uid="{00000000-0005-0000-0000-0000B6030000}"/>
    <cellStyle name="Normal 2 26 12 2" xfId="952" xr:uid="{00000000-0005-0000-0000-0000B7030000}"/>
    <cellStyle name="Normal 2 26 13" xfId="953" xr:uid="{00000000-0005-0000-0000-0000B8030000}"/>
    <cellStyle name="Normal 2 26 13 2" xfId="954" xr:uid="{00000000-0005-0000-0000-0000B9030000}"/>
    <cellStyle name="Normal 2 26 14" xfId="955" xr:uid="{00000000-0005-0000-0000-0000BA030000}"/>
    <cellStyle name="Normal 2 26 14 2" xfId="956" xr:uid="{00000000-0005-0000-0000-0000BB030000}"/>
    <cellStyle name="Normal 2 26 15" xfId="957" xr:uid="{00000000-0005-0000-0000-0000BC030000}"/>
    <cellStyle name="Normal 2 26 15 2" xfId="958" xr:uid="{00000000-0005-0000-0000-0000BD030000}"/>
    <cellStyle name="Normal 2 26 16" xfId="959" xr:uid="{00000000-0005-0000-0000-0000BE030000}"/>
    <cellStyle name="Normal 2 26 16 2" xfId="960" xr:uid="{00000000-0005-0000-0000-0000BF030000}"/>
    <cellStyle name="Normal 2 26 17" xfId="961" xr:uid="{00000000-0005-0000-0000-0000C0030000}"/>
    <cellStyle name="Normal 2 26 17 2" xfId="962" xr:uid="{00000000-0005-0000-0000-0000C1030000}"/>
    <cellStyle name="Normal 2 26 18" xfId="963" xr:uid="{00000000-0005-0000-0000-0000C2030000}"/>
    <cellStyle name="Normal 2 26 18 2" xfId="964" xr:uid="{00000000-0005-0000-0000-0000C3030000}"/>
    <cellStyle name="Normal 2 26 19" xfId="965" xr:uid="{00000000-0005-0000-0000-0000C4030000}"/>
    <cellStyle name="Normal 2 26 19 2" xfId="966" xr:uid="{00000000-0005-0000-0000-0000C5030000}"/>
    <cellStyle name="Normal 2 26 2" xfId="967" xr:uid="{00000000-0005-0000-0000-0000C6030000}"/>
    <cellStyle name="Normal 2 26 2 2" xfId="968" xr:uid="{00000000-0005-0000-0000-0000C7030000}"/>
    <cellStyle name="Normal 2 26 20" xfId="969" xr:uid="{00000000-0005-0000-0000-0000C8030000}"/>
    <cellStyle name="Normal 2 26 20 2" xfId="970" xr:uid="{00000000-0005-0000-0000-0000C9030000}"/>
    <cellStyle name="Normal 2 26 21" xfId="971" xr:uid="{00000000-0005-0000-0000-0000CA030000}"/>
    <cellStyle name="Normal 2 26 21 2" xfId="972" xr:uid="{00000000-0005-0000-0000-0000CB030000}"/>
    <cellStyle name="Normal 2 26 22" xfId="973" xr:uid="{00000000-0005-0000-0000-0000CC030000}"/>
    <cellStyle name="Normal 2 26 22 2" xfId="974" xr:uid="{00000000-0005-0000-0000-0000CD030000}"/>
    <cellStyle name="Normal 2 26 23" xfId="975" xr:uid="{00000000-0005-0000-0000-0000CE030000}"/>
    <cellStyle name="Normal 2 26 23 2" xfId="976" xr:uid="{00000000-0005-0000-0000-0000CF030000}"/>
    <cellStyle name="Normal 2 26 24" xfId="977" xr:uid="{00000000-0005-0000-0000-0000D0030000}"/>
    <cellStyle name="Normal 2 26 3" xfId="978" xr:uid="{00000000-0005-0000-0000-0000D1030000}"/>
    <cellStyle name="Normal 2 26 3 2" xfId="979" xr:uid="{00000000-0005-0000-0000-0000D2030000}"/>
    <cellStyle name="Normal 2 26 4" xfId="980" xr:uid="{00000000-0005-0000-0000-0000D3030000}"/>
    <cellStyle name="Normal 2 26 4 2" xfId="981" xr:uid="{00000000-0005-0000-0000-0000D4030000}"/>
    <cellStyle name="Normal 2 26 5" xfId="982" xr:uid="{00000000-0005-0000-0000-0000D5030000}"/>
    <cellStyle name="Normal 2 26 5 2" xfId="983" xr:uid="{00000000-0005-0000-0000-0000D6030000}"/>
    <cellStyle name="Normal 2 26 6" xfId="984" xr:uid="{00000000-0005-0000-0000-0000D7030000}"/>
    <cellStyle name="Normal 2 26 6 2" xfId="985" xr:uid="{00000000-0005-0000-0000-0000D8030000}"/>
    <cellStyle name="Normal 2 26 7" xfId="986" xr:uid="{00000000-0005-0000-0000-0000D9030000}"/>
    <cellStyle name="Normal 2 26 7 2" xfId="987" xr:uid="{00000000-0005-0000-0000-0000DA030000}"/>
    <cellStyle name="Normal 2 26 8" xfId="988" xr:uid="{00000000-0005-0000-0000-0000DB030000}"/>
    <cellStyle name="Normal 2 26 8 2" xfId="989" xr:uid="{00000000-0005-0000-0000-0000DC030000}"/>
    <cellStyle name="Normal 2 26 9" xfId="990" xr:uid="{00000000-0005-0000-0000-0000DD030000}"/>
    <cellStyle name="Normal 2 26 9 2" xfId="991" xr:uid="{00000000-0005-0000-0000-0000DE030000}"/>
    <cellStyle name="Normal 2 27" xfId="992" xr:uid="{00000000-0005-0000-0000-0000DF030000}"/>
    <cellStyle name="Normal 2 27 10" xfId="993" xr:uid="{00000000-0005-0000-0000-0000E0030000}"/>
    <cellStyle name="Normal 2 27 10 2" xfId="994" xr:uid="{00000000-0005-0000-0000-0000E1030000}"/>
    <cellStyle name="Normal 2 27 11" xfId="995" xr:uid="{00000000-0005-0000-0000-0000E2030000}"/>
    <cellStyle name="Normal 2 27 11 2" xfId="996" xr:uid="{00000000-0005-0000-0000-0000E3030000}"/>
    <cellStyle name="Normal 2 27 12" xfId="997" xr:uid="{00000000-0005-0000-0000-0000E4030000}"/>
    <cellStyle name="Normal 2 27 12 2" xfId="998" xr:uid="{00000000-0005-0000-0000-0000E5030000}"/>
    <cellStyle name="Normal 2 27 13" xfId="999" xr:uid="{00000000-0005-0000-0000-0000E6030000}"/>
    <cellStyle name="Normal 2 27 13 2" xfId="1000" xr:uid="{00000000-0005-0000-0000-0000E7030000}"/>
    <cellStyle name="Normal 2 27 14" xfId="1001" xr:uid="{00000000-0005-0000-0000-0000E8030000}"/>
    <cellStyle name="Normal 2 27 14 2" xfId="1002" xr:uid="{00000000-0005-0000-0000-0000E9030000}"/>
    <cellStyle name="Normal 2 27 15" xfId="1003" xr:uid="{00000000-0005-0000-0000-0000EA030000}"/>
    <cellStyle name="Normal 2 27 15 2" xfId="1004" xr:uid="{00000000-0005-0000-0000-0000EB030000}"/>
    <cellStyle name="Normal 2 27 16" xfId="1005" xr:uid="{00000000-0005-0000-0000-0000EC030000}"/>
    <cellStyle name="Normal 2 27 16 2" xfId="1006" xr:uid="{00000000-0005-0000-0000-0000ED030000}"/>
    <cellStyle name="Normal 2 27 17" xfId="1007" xr:uid="{00000000-0005-0000-0000-0000EE030000}"/>
    <cellStyle name="Normal 2 27 17 2" xfId="1008" xr:uid="{00000000-0005-0000-0000-0000EF030000}"/>
    <cellStyle name="Normal 2 27 18" xfId="1009" xr:uid="{00000000-0005-0000-0000-0000F0030000}"/>
    <cellStyle name="Normal 2 27 18 2" xfId="1010" xr:uid="{00000000-0005-0000-0000-0000F1030000}"/>
    <cellStyle name="Normal 2 27 19" xfId="1011" xr:uid="{00000000-0005-0000-0000-0000F2030000}"/>
    <cellStyle name="Normal 2 27 19 2" xfId="1012" xr:uid="{00000000-0005-0000-0000-0000F3030000}"/>
    <cellStyle name="Normal 2 27 2" xfId="1013" xr:uid="{00000000-0005-0000-0000-0000F4030000}"/>
    <cellStyle name="Normal 2 27 2 2" xfId="1014" xr:uid="{00000000-0005-0000-0000-0000F5030000}"/>
    <cellStyle name="Normal 2 27 20" xfId="1015" xr:uid="{00000000-0005-0000-0000-0000F6030000}"/>
    <cellStyle name="Normal 2 27 20 2" xfId="1016" xr:uid="{00000000-0005-0000-0000-0000F7030000}"/>
    <cellStyle name="Normal 2 27 21" xfId="1017" xr:uid="{00000000-0005-0000-0000-0000F8030000}"/>
    <cellStyle name="Normal 2 27 21 2" xfId="1018" xr:uid="{00000000-0005-0000-0000-0000F9030000}"/>
    <cellStyle name="Normal 2 27 22" xfId="1019" xr:uid="{00000000-0005-0000-0000-0000FA030000}"/>
    <cellStyle name="Normal 2 27 22 2" xfId="1020" xr:uid="{00000000-0005-0000-0000-0000FB030000}"/>
    <cellStyle name="Normal 2 27 23" xfId="1021" xr:uid="{00000000-0005-0000-0000-0000FC030000}"/>
    <cellStyle name="Normal 2 27 23 2" xfId="1022" xr:uid="{00000000-0005-0000-0000-0000FD030000}"/>
    <cellStyle name="Normal 2 27 24" xfId="1023" xr:uid="{00000000-0005-0000-0000-0000FE030000}"/>
    <cellStyle name="Normal 2 27 3" xfId="1024" xr:uid="{00000000-0005-0000-0000-0000FF030000}"/>
    <cellStyle name="Normal 2 27 3 2" xfId="1025" xr:uid="{00000000-0005-0000-0000-000000040000}"/>
    <cellStyle name="Normal 2 27 4" xfId="1026" xr:uid="{00000000-0005-0000-0000-000001040000}"/>
    <cellStyle name="Normal 2 27 4 2" xfId="1027" xr:uid="{00000000-0005-0000-0000-000002040000}"/>
    <cellStyle name="Normal 2 27 5" xfId="1028" xr:uid="{00000000-0005-0000-0000-000003040000}"/>
    <cellStyle name="Normal 2 27 5 2" xfId="1029" xr:uid="{00000000-0005-0000-0000-000004040000}"/>
    <cellStyle name="Normal 2 27 6" xfId="1030" xr:uid="{00000000-0005-0000-0000-000005040000}"/>
    <cellStyle name="Normal 2 27 6 2" xfId="1031" xr:uid="{00000000-0005-0000-0000-000006040000}"/>
    <cellStyle name="Normal 2 27 7" xfId="1032" xr:uid="{00000000-0005-0000-0000-000007040000}"/>
    <cellStyle name="Normal 2 27 7 2" xfId="1033" xr:uid="{00000000-0005-0000-0000-000008040000}"/>
    <cellStyle name="Normal 2 27 8" xfId="1034" xr:uid="{00000000-0005-0000-0000-000009040000}"/>
    <cellStyle name="Normal 2 27 8 2" xfId="1035" xr:uid="{00000000-0005-0000-0000-00000A040000}"/>
    <cellStyle name="Normal 2 27 9" xfId="1036" xr:uid="{00000000-0005-0000-0000-00000B040000}"/>
    <cellStyle name="Normal 2 27 9 2" xfId="1037" xr:uid="{00000000-0005-0000-0000-00000C040000}"/>
    <cellStyle name="Normal 2 28" xfId="1038" xr:uid="{00000000-0005-0000-0000-00000D040000}"/>
    <cellStyle name="Normal 2 28 10" xfId="1039" xr:uid="{00000000-0005-0000-0000-00000E040000}"/>
    <cellStyle name="Normal 2 28 10 2" xfId="1040" xr:uid="{00000000-0005-0000-0000-00000F040000}"/>
    <cellStyle name="Normal 2 28 11" xfId="1041" xr:uid="{00000000-0005-0000-0000-000010040000}"/>
    <cellStyle name="Normal 2 28 11 2" xfId="1042" xr:uid="{00000000-0005-0000-0000-000011040000}"/>
    <cellStyle name="Normal 2 28 12" xfId="1043" xr:uid="{00000000-0005-0000-0000-000012040000}"/>
    <cellStyle name="Normal 2 28 12 2" xfId="1044" xr:uid="{00000000-0005-0000-0000-000013040000}"/>
    <cellStyle name="Normal 2 28 13" xfId="1045" xr:uid="{00000000-0005-0000-0000-000014040000}"/>
    <cellStyle name="Normal 2 28 13 2" xfId="1046" xr:uid="{00000000-0005-0000-0000-000015040000}"/>
    <cellStyle name="Normal 2 28 14" xfId="1047" xr:uid="{00000000-0005-0000-0000-000016040000}"/>
    <cellStyle name="Normal 2 28 14 2" xfId="1048" xr:uid="{00000000-0005-0000-0000-000017040000}"/>
    <cellStyle name="Normal 2 28 15" xfId="1049" xr:uid="{00000000-0005-0000-0000-000018040000}"/>
    <cellStyle name="Normal 2 28 15 2" xfId="1050" xr:uid="{00000000-0005-0000-0000-000019040000}"/>
    <cellStyle name="Normal 2 28 16" xfId="1051" xr:uid="{00000000-0005-0000-0000-00001A040000}"/>
    <cellStyle name="Normal 2 28 16 2" xfId="1052" xr:uid="{00000000-0005-0000-0000-00001B040000}"/>
    <cellStyle name="Normal 2 28 17" xfId="1053" xr:uid="{00000000-0005-0000-0000-00001C040000}"/>
    <cellStyle name="Normal 2 28 17 2" xfId="1054" xr:uid="{00000000-0005-0000-0000-00001D040000}"/>
    <cellStyle name="Normal 2 28 18" xfId="1055" xr:uid="{00000000-0005-0000-0000-00001E040000}"/>
    <cellStyle name="Normal 2 28 18 2" xfId="1056" xr:uid="{00000000-0005-0000-0000-00001F040000}"/>
    <cellStyle name="Normal 2 28 19" xfId="1057" xr:uid="{00000000-0005-0000-0000-000020040000}"/>
    <cellStyle name="Normal 2 28 19 2" xfId="1058" xr:uid="{00000000-0005-0000-0000-000021040000}"/>
    <cellStyle name="Normal 2 28 2" xfId="1059" xr:uid="{00000000-0005-0000-0000-000022040000}"/>
    <cellStyle name="Normal 2 28 2 2" xfId="1060" xr:uid="{00000000-0005-0000-0000-000023040000}"/>
    <cellStyle name="Normal 2 28 20" xfId="1061" xr:uid="{00000000-0005-0000-0000-000024040000}"/>
    <cellStyle name="Normal 2 28 20 2" xfId="1062" xr:uid="{00000000-0005-0000-0000-000025040000}"/>
    <cellStyle name="Normal 2 28 21" xfId="1063" xr:uid="{00000000-0005-0000-0000-000026040000}"/>
    <cellStyle name="Normal 2 28 21 2" xfId="1064" xr:uid="{00000000-0005-0000-0000-000027040000}"/>
    <cellStyle name="Normal 2 28 22" xfId="1065" xr:uid="{00000000-0005-0000-0000-000028040000}"/>
    <cellStyle name="Normal 2 28 22 2" xfId="1066" xr:uid="{00000000-0005-0000-0000-000029040000}"/>
    <cellStyle name="Normal 2 28 23" xfId="1067" xr:uid="{00000000-0005-0000-0000-00002A040000}"/>
    <cellStyle name="Normal 2 28 23 2" xfId="1068" xr:uid="{00000000-0005-0000-0000-00002B040000}"/>
    <cellStyle name="Normal 2 28 24" xfId="1069" xr:uid="{00000000-0005-0000-0000-00002C040000}"/>
    <cellStyle name="Normal 2 28 3" xfId="1070" xr:uid="{00000000-0005-0000-0000-00002D040000}"/>
    <cellStyle name="Normal 2 28 3 2" xfId="1071" xr:uid="{00000000-0005-0000-0000-00002E040000}"/>
    <cellStyle name="Normal 2 28 4" xfId="1072" xr:uid="{00000000-0005-0000-0000-00002F040000}"/>
    <cellStyle name="Normal 2 28 4 2" xfId="1073" xr:uid="{00000000-0005-0000-0000-000030040000}"/>
    <cellStyle name="Normal 2 28 5" xfId="1074" xr:uid="{00000000-0005-0000-0000-000031040000}"/>
    <cellStyle name="Normal 2 28 5 2" xfId="1075" xr:uid="{00000000-0005-0000-0000-000032040000}"/>
    <cellStyle name="Normal 2 28 6" xfId="1076" xr:uid="{00000000-0005-0000-0000-000033040000}"/>
    <cellStyle name="Normal 2 28 6 2" xfId="1077" xr:uid="{00000000-0005-0000-0000-000034040000}"/>
    <cellStyle name="Normal 2 28 7" xfId="1078" xr:uid="{00000000-0005-0000-0000-000035040000}"/>
    <cellStyle name="Normal 2 28 7 2" xfId="1079" xr:uid="{00000000-0005-0000-0000-000036040000}"/>
    <cellStyle name="Normal 2 28 8" xfId="1080" xr:uid="{00000000-0005-0000-0000-000037040000}"/>
    <cellStyle name="Normal 2 28 8 2" xfId="1081" xr:uid="{00000000-0005-0000-0000-000038040000}"/>
    <cellStyle name="Normal 2 28 9" xfId="1082" xr:uid="{00000000-0005-0000-0000-000039040000}"/>
    <cellStyle name="Normal 2 28 9 2" xfId="1083" xr:uid="{00000000-0005-0000-0000-00003A040000}"/>
    <cellStyle name="Normal 2 29" xfId="1084" xr:uid="{00000000-0005-0000-0000-00003B040000}"/>
    <cellStyle name="Normal 2 29 10" xfId="1085" xr:uid="{00000000-0005-0000-0000-00003C040000}"/>
    <cellStyle name="Normal 2 29 10 2" xfId="1086" xr:uid="{00000000-0005-0000-0000-00003D040000}"/>
    <cellStyle name="Normal 2 29 11" xfId="1087" xr:uid="{00000000-0005-0000-0000-00003E040000}"/>
    <cellStyle name="Normal 2 29 11 2" xfId="1088" xr:uid="{00000000-0005-0000-0000-00003F040000}"/>
    <cellStyle name="Normal 2 29 12" xfId="1089" xr:uid="{00000000-0005-0000-0000-000040040000}"/>
    <cellStyle name="Normal 2 29 12 2" xfId="1090" xr:uid="{00000000-0005-0000-0000-000041040000}"/>
    <cellStyle name="Normal 2 29 13" xfId="1091" xr:uid="{00000000-0005-0000-0000-000042040000}"/>
    <cellStyle name="Normal 2 29 13 2" xfId="1092" xr:uid="{00000000-0005-0000-0000-000043040000}"/>
    <cellStyle name="Normal 2 29 14" xfId="1093" xr:uid="{00000000-0005-0000-0000-000044040000}"/>
    <cellStyle name="Normal 2 29 14 2" xfId="1094" xr:uid="{00000000-0005-0000-0000-000045040000}"/>
    <cellStyle name="Normal 2 29 15" xfId="1095" xr:uid="{00000000-0005-0000-0000-000046040000}"/>
    <cellStyle name="Normal 2 29 15 2" xfId="1096" xr:uid="{00000000-0005-0000-0000-000047040000}"/>
    <cellStyle name="Normal 2 29 16" xfId="1097" xr:uid="{00000000-0005-0000-0000-000048040000}"/>
    <cellStyle name="Normal 2 29 16 2" xfId="1098" xr:uid="{00000000-0005-0000-0000-000049040000}"/>
    <cellStyle name="Normal 2 29 17" xfId="1099" xr:uid="{00000000-0005-0000-0000-00004A040000}"/>
    <cellStyle name="Normal 2 29 17 2" xfId="1100" xr:uid="{00000000-0005-0000-0000-00004B040000}"/>
    <cellStyle name="Normal 2 29 18" xfId="1101" xr:uid="{00000000-0005-0000-0000-00004C040000}"/>
    <cellStyle name="Normal 2 29 18 2" xfId="1102" xr:uid="{00000000-0005-0000-0000-00004D040000}"/>
    <cellStyle name="Normal 2 29 19" xfId="1103" xr:uid="{00000000-0005-0000-0000-00004E040000}"/>
    <cellStyle name="Normal 2 29 19 2" xfId="1104" xr:uid="{00000000-0005-0000-0000-00004F040000}"/>
    <cellStyle name="Normal 2 29 2" xfId="1105" xr:uid="{00000000-0005-0000-0000-000050040000}"/>
    <cellStyle name="Normal 2 29 2 2" xfId="1106" xr:uid="{00000000-0005-0000-0000-000051040000}"/>
    <cellStyle name="Normal 2 29 20" xfId="1107" xr:uid="{00000000-0005-0000-0000-000052040000}"/>
    <cellStyle name="Normal 2 29 20 2" xfId="1108" xr:uid="{00000000-0005-0000-0000-000053040000}"/>
    <cellStyle name="Normal 2 29 21" xfId="1109" xr:uid="{00000000-0005-0000-0000-000054040000}"/>
    <cellStyle name="Normal 2 29 21 2" xfId="1110" xr:uid="{00000000-0005-0000-0000-000055040000}"/>
    <cellStyle name="Normal 2 29 22" xfId="1111" xr:uid="{00000000-0005-0000-0000-000056040000}"/>
    <cellStyle name="Normal 2 29 22 2" xfId="1112" xr:uid="{00000000-0005-0000-0000-000057040000}"/>
    <cellStyle name="Normal 2 29 23" xfId="1113" xr:uid="{00000000-0005-0000-0000-000058040000}"/>
    <cellStyle name="Normal 2 29 23 2" xfId="1114" xr:uid="{00000000-0005-0000-0000-000059040000}"/>
    <cellStyle name="Normal 2 29 24" xfId="1115" xr:uid="{00000000-0005-0000-0000-00005A040000}"/>
    <cellStyle name="Normal 2 29 3" xfId="1116" xr:uid="{00000000-0005-0000-0000-00005B040000}"/>
    <cellStyle name="Normal 2 29 3 2" xfId="1117" xr:uid="{00000000-0005-0000-0000-00005C040000}"/>
    <cellStyle name="Normal 2 29 4" xfId="1118" xr:uid="{00000000-0005-0000-0000-00005D040000}"/>
    <cellStyle name="Normal 2 29 4 2" xfId="1119" xr:uid="{00000000-0005-0000-0000-00005E040000}"/>
    <cellStyle name="Normal 2 29 5" xfId="1120" xr:uid="{00000000-0005-0000-0000-00005F040000}"/>
    <cellStyle name="Normal 2 29 5 2" xfId="1121" xr:uid="{00000000-0005-0000-0000-000060040000}"/>
    <cellStyle name="Normal 2 29 6" xfId="1122" xr:uid="{00000000-0005-0000-0000-000061040000}"/>
    <cellStyle name="Normal 2 29 6 2" xfId="1123" xr:uid="{00000000-0005-0000-0000-000062040000}"/>
    <cellStyle name="Normal 2 29 7" xfId="1124" xr:uid="{00000000-0005-0000-0000-000063040000}"/>
    <cellStyle name="Normal 2 29 7 2" xfId="1125" xr:uid="{00000000-0005-0000-0000-000064040000}"/>
    <cellStyle name="Normal 2 29 8" xfId="1126" xr:uid="{00000000-0005-0000-0000-000065040000}"/>
    <cellStyle name="Normal 2 29 8 2" xfId="1127" xr:uid="{00000000-0005-0000-0000-000066040000}"/>
    <cellStyle name="Normal 2 29 9" xfId="1128" xr:uid="{00000000-0005-0000-0000-000067040000}"/>
    <cellStyle name="Normal 2 29 9 2" xfId="1129" xr:uid="{00000000-0005-0000-0000-000068040000}"/>
    <cellStyle name="Normal 2 3" xfId="1130" xr:uid="{00000000-0005-0000-0000-000069040000}"/>
    <cellStyle name="Normal 2 3 2" xfId="1131" xr:uid="{00000000-0005-0000-0000-00006A040000}"/>
    <cellStyle name="Normal 2 30" xfId="1132" xr:uid="{00000000-0005-0000-0000-00006B040000}"/>
    <cellStyle name="Normal 2 30 10" xfId="1133" xr:uid="{00000000-0005-0000-0000-00006C040000}"/>
    <cellStyle name="Normal 2 30 10 2" xfId="1134" xr:uid="{00000000-0005-0000-0000-00006D040000}"/>
    <cellStyle name="Normal 2 30 11" xfId="1135" xr:uid="{00000000-0005-0000-0000-00006E040000}"/>
    <cellStyle name="Normal 2 30 11 2" xfId="1136" xr:uid="{00000000-0005-0000-0000-00006F040000}"/>
    <cellStyle name="Normal 2 30 12" xfId="1137" xr:uid="{00000000-0005-0000-0000-000070040000}"/>
    <cellStyle name="Normal 2 30 12 2" xfId="1138" xr:uid="{00000000-0005-0000-0000-000071040000}"/>
    <cellStyle name="Normal 2 30 13" xfId="1139" xr:uid="{00000000-0005-0000-0000-000072040000}"/>
    <cellStyle name="Normal 2 30 13 2" xfId="1140" xr:uid="{00000000-0005-0000-0000-000073040000}"/>
    <cellStyle name="Normal 2 30 14" xfId="1141" xr:uid="{00000000-0005-0000-0000-000074040000}"/>
    <cellStyle name="Normal 2 30 14 2" xfId="1142" xr:uid="{00000000-0005-0000-0000-000075040000}"/>
    <cellStyle name="Normal 2 30 15" xfId="1143" xr:uid="{00000000-0005-0000-0000-000076040000}"/>
    <cellStyle name="Normal 2 30 15 2" xfId="1144" xr:uid="{00000000-0005-0000-0000-000077040000}"/>
    <cellStyle name="Normal 2 30 16" xfId="1145" xr:uid="{00000000-0005-0000-0000-000078040000}"/>
    <cellStyle name="Normal 2 30 16 2" xfId="1146" xr:uid="{00000000-0005-0000-0000-000079040000}"/>
    <cellStyle name="Normal 2 30 17" xfId="1147" xr:uid="{00000000-0005-0000-0000-00007A040000}"/>
    <cellStyle name="Normal 2 30 17 2" xfId="1148" xr:uid="{00000000-0005-0000-0000-00007B040000}"/>
    <cellStyle name="Normal 2 30 18" xfId="1149" xr:uid="{00000000-0005-0000-0000-00007C040000}"/>
    <cellStyle name="Normal 2 30 18 2" xfId="1150" xr:uid="{00000000-0005-0000-0000-00007D040000}"/>
    <cellStyle name="Normal 2 30 19" xfId="1151" xr:uid="{00000000-0005-0000-0000-00007E040000}"/>
    <cellStyle name="Normal 2 30 19 2" xfId="1152" xr:uid="{00000000-0005-0000-0000-00007F040000}"/>
    <cellStyle name="Normal 2 30 2" xfId="1153" xr:uid="{00000000-0005-0000-0000-000080040000}"/>
    <cellStyle name="Normal 2 30 2 2" xfId="1154" xr:uid="{00000000-0005-0000-0000-000081040000}"/>
    <cellStyle name="Normal 2 30 20" xfId="1155" xr:uid="{00000000-0005-0000-0000-000082040000}"/>
    <cellStyle name="Normal 2 30 20 2" xfId="1156" xr:uid="{00000000-0005-0000-0000-000083040000}"/>
    <cellStyle name="Normal 2 30 21" xfId="1157" xr:uid="{00000000-0005-0000-0000-000084040000}"/>
    <cellStyle name="Normal 2 30 21 2" xfId="1158" xr:uid="{00000000-0005-0000-0000-000085040000}"/>
    <cellStyle name="Normal 2 30 22" xfId="1159" xr:uid="{00000000-0005-0000-0000-000086040000}"/>
    <cellStyle name="Normal 2 30 22 2" xfId="1160" xr:uid="{00000000-0005-0000-0000-000087040000}"/>
    <cellStyle name="Normal 2 30 23" xfId="1161" xr:uid="{00000000-0005-0000-0000-000088040000}"/>
    <cellStyle name="Normal 2 30 23 2" xfId="1162" xr:uid="{00000000-0005-0000-0000-000089040000}"/>
    <cellStyle name="Normal 2 30 24" xfId="1163" xr:uid="{00000000-0005-0000-0000-00008A040000}"/>
    <cellStyle name="Normal 2 30 3" xfId="1164" xr:uid="{00000000-0005-0000-0000-00008B040000}"/>
    <cellStyle name="Normal 2 30 3 2" xfId="1165" xr:uid="{00000000-0005-0000-0000-00008C040000}"/>
    <cellStyle name="Normal 2 30 4" xfId="1166" xr:uid="{00000000-0005-0000-0000-00008D040000}"/>
    <cellStyle name="Normal 2 30 4 2" xfId="1167" xr:uid="{00000000-0005-0000-0000-00008E040000}"/>
    <cellStyle name="Normal 2 30 5" xfId="1168" xr:uid="{00000000-0005-0000-0000-00008F040000}"/>
    <cellStyle name="Normal 2 30 5 2" xfId="1169" xr:uid="{00000000-0005-0000-0000-000090040000}"/>
    <cellStyle name="Normal 2 30 6" xfId="1170" xr:uid="{00000000-0005-0000-0000-000091040000}"/>
    <cellStyle name="Normal 2 30 6 2" xfId="1171" xr:uid="{00000000-0005-0000-0000-000092040000}"/>
    <cellStyle name="Normal 2 30 7" xfId="1172" xr:uid="{00000000-0005-0000-0000-000093040000}"/>
    <cellStyle name="Normal 2 30 7 2" xfId="1173" xr:uid="{00000000-0005-0000-0000-000094040000}"/>
    <cellStyle name="Normal 2 30 8" xfId="1174" xr:uid="{00000000-0005-0000-0000-000095040000}"/>
    <cellStyle name="Normal 2 30 8 2" xfId="1175" xr:uid="{00000000-0005-0000-0000-000096040000}"/>
    <cellStyle name="Normal 2 30 9" xfId="1176" xr:uid="{00000000-0005-0000-0000-000097040000}"/>
    <cellStyle name="Normal 2 30 9 2" xfId="1177" xr:uid="{00000000-0005-0000-0000-000098040000}"/>
    <cellStyle name="Normal 2 31" xfId="1178" xr:uid="{00000000-0005-0000-0000-000099040000}"/>
    <cellStyle name="Normal 2 31 10" xfId="1179" xr:uid="{00000000-0005-0000-0000-00009A040000}"/>
    <cellStyle name="Normal 2 31 10 2" xfId="1180" xr:uid="{00000000-0005-0000-0000-00009B040000}"/>
    <cellStyle name="Normal 2 31 11" xfId="1181" xr:uid="{00000000-0005-0000-0000-00009C040000}"/>
    <cellStyle name="Normal 2 31 11 2" xfId="1182" xr:uid="{00000000-0005-0000-0000-00009D040000}"/>
    <cellStyle name="Normal 2 31 12" xfId="1183" xr:uid="{00000000-0005-0000-0000-00009E040000}"/>
    <cellStyle name="Normal 2 31 12 2" xfId="1184" xr:uid="{00000000-0005-0000-0000-00009F040000}"/>
    <cellStyle name="Normal 2 31 13" xfId="1185" xr:uid="{00000000-0005-0000-0000-0000A0040000}"/>
    <cellStyle name="Normal 2 31 13 2" xfId="1186" xr:uid="{00000000-0005-0000-0000-0000A1040000}"/>
    <cellStyle name="Normal 2 31 14" xfId="1187" xr:uid="{00000000-0005-0000-0000-0000A2040000}"/>
    <cellStyle name="Normal 2 31 14 2" xfId="1188" xr:uid="{00000000-0005-0000-0000-0000A3040000}"/>
    <cellStyle name="Normal 2 31 15" xfId="1189" xr:uid="{00000000-0005-0000-0000-0000A4040000}"/>
    <cellStyle name="Normal 2 31 15 2" xfId="1190" xr:uid="{00000000-0005-0000-0000-0000A5040000}"/>
    <cellStyle name="Normal 2 31 16" xfId="1191" xr:uid="{00000000-0005-0000-0000-0000A6040000}"/>
    <cellStyle name="Normal 2 31 16 2" xfId="1192" xr:uid="{00000000-0005-0000-0000-0000A7040000}"/>
    <cellStyle name="Normal 2 31 17" xfId="1193" xr:uid="{00000000-0005-0000-0000-0000A8040000}"/>
    <cellStyle name="Normal 2 31 17 2" xfId="1194" xr:uid="{00000000-0005-0000-0000-0000A9040000}"/>
    <cellStyle name="Normal 2 31 18" xfId="1195" xr:uid="{00000000-0005-0000-0000-0000AA040000}"/>
    <cellStyle name="Normal 2 31 18 2" xfId="1196" xr:uid="{00000000-0005-0000-0000-0000AB040000}"/>
    <cellStyle name="Normal 2 31 19" xfId="1197" xr:uid="{00000000-0005-0000-0000-0000AC040000}"/>
    <cellStyle name="Normal 2 31 19 2" xfId="1198" xr:uid="{00000000-0005-0000-0000-0000AD040000}"/>
    <cellStyle name="Normal 2 31 2" xfId="1199" xr:uid="{00000000-0005-0000-0000-0000AE040000}"/>
    <cellStyle name="Normal 2 31 2 2" xfId="1200" xr:uid="{00000000-0005-0000-0000-0000AF040000}"/>
    <cellStyle name="Normal 2 31 20" xfId="1201" xr:uid="{00000000-0005-0000-0000-0000B0040000}"/>
    <cellStyle name="Normal 2 31 20 2" xfId="1202" xr:uid="{00000000-0005-0000-0000-0000B1040000}"/>
    <cellStyle name="Normal 2 31 21" xfId="1203" xr:uid="{00000000-0005-0000-0000-0000B2040000}"/>
    <cellStyle name="Normal 2 31 21 2" xfId="1204" xr:uid="{00000000-0005-0000-0000-0000B3040000}"/>
    <cellStyle name="Normal 2 31 22" xfId="1205" xr:uid="{00000000-0005-0000-0000-0000B4040000}"/>
    <cellStyle name="Normal 2 31 22 2" xfId="1206" xr:uid="{00000000-0005-0000-0000-0000B5040000}"/>
    <cellStyle name="Normal 2 31 23" xfId="1207" xr:uid="{00000000-0005-0000-0000-0000B6040000}"/>
    <cellStyle name="Normal 2 31 23 2" xfId="1208" xr:uid="{00000000-0005-0000-0000-0000B7040000}"/>
    <cellStyle name="Normal 2 31 24" xfId="1209" xr:uid="{00000000-0005-0000-0000-0000B8040000}"/>
    <cellStyle name="Normal 2 31 3" xfId="1210" xr:uid="{00000000-0005-0000-0000-0000B9040000}"/>
    <cellStyle name="Normal 2 31 3 2" xfId="1211" xr:uid="{00000000-0005-0000-0000-0000BA040000}"/>
    <cellStyle name="Normal 2 31 4" xfId="1212" xr:uid="{00000000-0005-0000-0000-0000BB040000}"/>
    <cellStyle name="Normal 2 31 4 2" xfId="1213" xr:uid="{00000000-0005-0000-0000-0000BC040000}"/>
    <cellStyle name="Normal 2 31 5" xfId="1214" xr:uid="{00000000-0005-0000-0000-0000BD040000}"/>
    <cellStyle name="Normal 2 31 5 2" xfId="1215" xr:uid="{00000000-0005-0000-0000-0000BE040000}"/>
    <cellStyle name="Normal 2 31 6" xfId="1216" xr:uid="{00000000-0005-0000-0000-0000BF040000}"/>
    <cellStyle name="Normal 2 31 6 2" xfId="1217" xr:uid="{00000000-0005-0000-0000-0000C0040000}"/>
    <cellStyle name="Normal 2 31 7" xfId="1218" xr:uid="{00000000-0005-0000-0000-0000C1040000}"/>
    <cellStyle name="Normal 2 31 7 2" xfId="1219" xr:uid="{00000000-0005-0000-0000-0000C2040000}"/>
    <cellStyle name="Normal 2 31 8" xfId="1220" xr:uid="{00000000-0005-0000-0000-0000C3040000}"/>
    <cellStyle name="Normal 2 31 8 2" xfId="1221" xr:uid="{00000000-0005-0000-0000-0000C4040000}"/>
    <cellStyle name="Normal 2 31 9" xfId="1222" xr:uid="{00000000-0005-0000-0000-0000C5040000}"/>
    <cellStyle name="Normal 2 31 9 2" xfId="1223" xr:uid="{00000000-0005-0000-0000-0000C6040000}"/>
    <cellStyle name="Normal 2 32" xfId="1224" xr:uid="{00000000-0005-0000-0000-0000C7040000}"/>
    <cellStyle name="Normal 2 32 10" xfId="1225" xr:uid="{00000000-0005-0000-0000-0000C8040000}"/>
    <cellStyle name="Normal 2 32 10 2" xfId="1226" xr:uid="{00000000-0005-0000-0000-0000C9040000}"/>
    <cellStyle name="Normal 2 32 11" xfId="1227" xr:uid="{00000000-0005-0000-0000-0000CA040000}"/>
    <cellStyle name="Normal 2 32 11 2" xfId="1228" xr:uid="{00000000-0005-0000-0000-0000CB040000}"/>
    <cellStyle name="Normal 2 32 12" xfId="1229" xr:uid="{00000000-0005-0000-0000-0000CC040000}"/>
    <cellStyle name="Normal 2 32 12 2" xfId="1230" xr:uid="{00000000-0005-0000-0000-0000CD040000}"/>
    <cellStyle name="Normal 2 32 13" xfId="1231" xr:uid="{00000000-0005-0000-0000-0000CE040000}"/>
    <cellStyle name="Normal 2 32 13 2" xfId="1232" xr:uid="{00000000-0005-0000-0000-0000CF040000}"/>
    <cellStyle name="Normal 2 32 14" xfId="1233" xr:uid="{00000000-0005-0000-0000-0000D0040000}"/>
    <cellStyle name="Normal 2 32 14 2" xfId="1234" xr:uid="{00000000-0005-0000-0000-0000D1040000}"/>
    <cellStyle name="Normal 2 32 15" xfId="1235" xr:uid="{00000000-0005-0000-0000-0000D2040000}"/>
    <cellStyle name="Normal 2 32 15 2" xfId="1236" xr:uid="{00000000-0005-0000-0000-0000D3040000}"/>
    <cellStyle name="Normal 2 32 16" xfId="1237" xr:uid="{00000000-0005-0000-0000-0000D4040000}"/>
    <cellStyle name="Normal 2 32 16 2" xfId="1238" xr:uid="{00000000-0005-0000-0000-0000D5040000}"/>
    <cellStyle name="Normal 2 32 17" xfId="1239" xr:uid="{00000000-0005-0000-0000-0000D6040000}"/>
    <cellStyle name="Normal 2 32 17 2" xfId="1240" xr:uid="{00000000-0005-0000-0000-0000D7040000}"/>
    <cellStyle name="Normal 2 32 18" xfId="1241" xr:uid="{00000000-0005-0000-0000-0000D8040000}"/>
    <cellStyle name="Normal 2 32 18 2" xfId="1242" xr:uid="{00000000-0005-0000-0000-0000D9040000}"/>
    <cellStyle name="Normal 2 32 19" xfId="1243" xr:uid="{00000000-0005-0000-0000-0000DA040000}"/>
    <cellStyle name="Normal 2 32 19 2" xfId="1244" xr:uid="{00000000-0005-0000-0000-0000DB040000}"/>
    <cellStyle name="Normal 2 32 2" xfId="1245" xr:uid="{00000000-0005-0000-0000-0000DC040000}"/>
    <cellStyle name="Normal 2 32 2 2" xfId="1246" xr:uid="{00000000-0005-0000-0000-0000DD040000}"/>
    <cellStyle name="Normal 2 32 20" xfId="1247" xr:uid="{00000000-0005-0000-0000-0000DE040000}"/>
    <cellStyle name="Normal 2 32 20 2" xfId="1248" xr:uid="{00000000-0005-0000-0000-0000DF040000}"/>
    <cellStyle name="Normal 2 32 21" xfId="1249" xr:uid="{00000000-0005-0000-0000-0000E0040000}"/>
    <cellStyle name="Normal 2 32 21 2" xfId="1250" xr:uid="{00000000-0005-0000-0000-0000E1040000}"/>
    <cellStyle name="Normal 2 32 22" xfId="1251" xr:uid="{00000000-0005-0000-0000-0000E2040000}"/>
    <cellStyle name="Normal 2 32 22 2" xfId="1252" xr:uid="{00000000-0005-0000-0000-0000E3040000}"/>
    <cellStyle name="Normal 2 32 23" xfId="1253" xr:uid="{00000000-0005-0000-0000-0000E4040000}"/>
    <cellStyle name="Normal 2 32 23 2" xfId="1254" xr:uid="{00000000-0005-0000-0000-0000E5040000}"/>
    <cellStyle name="Normal 2 32 24" xfId="1255" xr:uid="{00000000-0005-0000-0000-0000E6040000}"/>
    <cellStyle name="Normal 2 32 3" xfId="1256" xr:uid="{00000000-0005-0000-0000-0000E7040000}"/>
    <cellStyle name="Normal 2 32 3 2" xfId="1257" xr:uid="{00000000-0005-0000-0000-0000E8040000}"/>
    <cellStyle name="Normal 2 32 4" xfId="1258" xr:uid="{00000000-0005-0000-0000-0000E9040000}"/>
    <cellStyle name="Normal 2 32 4 2" xfId="1259" xr:uid="{00000000-0005-0000-0000-0000EA040000}"/>
    <cellStyle name="Normal 2 32 5" xfId="1260" xr:uid="{00000000-0005-0000-0000-0000EB040000}"/>
    <cellStyle name="Normal 2 32 5 2" xfId="1261" xr:uid="{00000000-0005-0000-0000-0000EC040000}"/>
    <cellStyle name="Normal 2 32 6" xfId="1262" xr:uid="{00000000-0005-0000-0000-0000ED040000}"/>
    <cellStyle name="Normal 2 32 6 2" xfId="1263" xr:uid="{00000000-0005-0000-0000-0000EE040000}"/>
    <cellStyle name="Normal 2 32 7" xfId="1264" xr:uid="{00000000-0005-0000-0000-0000EF040000}"/>
    <cellStyle name="Normal 2 32 7 2" xfId="1265" xr:uid="{00000000-0005-0000-0000-0000F0040000}"/>
    <cellStyle name="Normal 2 32 8" xfId="1266" xr:uid="{00000000-0005-0000-0000-0000F1040000}"/>
    <cellStyle name="Normal 2 32 8 2" xfId="1267" xr:uid="{00000000-0005-0000-0000-0000F2040000}"/>
    <cellStyle name="Normal 2 32 9" xfId="1268" xr:uid="{00000000-0005-0000-0000-0000F3040000}"/>
    <cellStyle name="Normal 2 32 9 2" xfId="1269" xr:uid="{00000000-0005-0000-0000-0000F4040000}"/>
    <cellStyle name="Normal 2 33" xfId="1270" xr:uid="{00000000-0005-0000-0000-0000F5040000}"/>
    <cellStyle name="Normal 2 33 10" xfId="1271" xr:uid="{00000000-0005-0000-0000-0000F6040000}"/>
    <cellStyle name="Normal 2 33 10 2" xfId="1272" xr:uid="{00000000-0005-0000-0000-0000F7040000}"/>
    <cellStyle name="Normal 2 33 11" xfId="1273" xr:uid="{00000000-0005-0000-0000-0000F8040000}"/>
    <cellStyle name="Normal 2 33 11 2" xfId="1274" xr:uid="{00000000-0005-0000-0000-0000F9040000}"/>
    <cellStyle name="Normal 2 33 12" xfId="1275" xr:uid="{00000000-0005-0000-0000-0000FA040000}"/>
    <cellStyle name="Normal 2 33 12 2" xfId="1276" xr:uid="{00000000-0005-0000-0000-0000FB040000}"/>
    <cellStyle name="Normal 2 33 13" xfId="1277" xr:uid="{00000000-0005-0000-0000-0000FC040000}"/>
    <cellStyle name="Normal 2 33 13 2" xfId="1278" xr:uid="{00000000-0005-0000-0000-0000FD040000}"/>
    <cellStyle name="Normal 2 33 14" xfId="1279" xr:uid="{00000000-0005-0000-0000-0000FE040000}"/>
    <cellStyle name="Normal 2 33 14 2" xfId="1280" xr:uid="{00000000-0005-0000-0000-0000FF040000}"/>
    <cellStyle name="Normal 2 33 15" xfId="1281" xr:uid="{00000000-0005-0000-0000-000000050000}"/>
    <cellStyle name="Normal 2 33 15 2" xfId="1282" xr:uid="{00000000-0005-0000-0000-000001050000}"/>
    <cellStyle name="Normal 2 33 16" xfId="1283" xr:uid="{00000000-0005-0000-0000-000002050000}"/>
    <cellStyle name="Normal 2 33 16 2" xfId="1284" xr:uid="{00000000-0005-0000-0000-000003050000}"/>
    <cellStyle name="Normal 2 33 17" xfId="1285" xr:uid="{00000000-0005-0000-0000-000004050000}"/>
    <cellStyle name="Normal 2 33 17 2" xfId="1286" xr:uid="{00000000-0005-0000-0000-000005050000}"/>
    <cellStyle name="Normal 2 33 18" xfId="1287" xr:uid="{00000000-0005-0000-0000-000006050000}"/>
    <cellStyle name="Normal 2 33 18 2" xfId="1288" xr:uid="{00000000-0005-0000-0000-000007050000}"/>
    <cellStyle name="Normal 2 33 19" xfId="1289" xr:uid="{00000000-0005-0000-0000-000008050000}"/>
    <cellStyle name="Normal 2 33 19 2" xfId="1290" xr:uid="{00000000-0005-0000-0000-000009050000}"/>
    <cellStyle name="Normal 2 33 2" xfId="1291" xr:uid="{00000000-0005-0000-0000-00000A050000}"/>
    <cellStyle name="Normal 2 33 2 2" xfId="1292" xr:uid="{00000000-0005-0000-0000-00000B050000}"/>
    <cellStyle name="Normal 2 33 20" xfId="1293" xr:uid="{00000000-0005-0000-0000-00000C050000}"/>
    <cellStyle name="Normal 2 33 20 2" xfId="1294" xr:uid="{00000000-0005-0000-0000-00000D050000}"/>
    <cellStyle name="Normal 2 33 21" xfId="1295" xr:uid="{00000000-0005-0000-0000-00000E050000}"/>
    <cellStyle name="Normal 2 33 21 2" xfId="1296" xr:uid="{00000000-0005-0000-0000-00000F050000}"/>
    <cellStyle name="Normal 2 33 22" xfId="1297" xr:uid="{00000000-0005-0000-0000-000010050000}"/>
    <cellStyle name="Normal 2 33 22 2" xfId="1298" xr:uid="{00000000-0005-0000-0000-000011050000}"/>
    <cellStyle name="Normal 2 33 23" xfId="1299" xr:uid="{00000000-0005-0000-0000-000012050000}"/>
    <cellStyle name="Normal 2 33 23 2" xfId="1300" xr:uid="{00000000-0005-0000-0000-000013050000}"/>
    <cellStyle name="Normal 2 33 24" xfId="1301" xr:uid="{00000000-0005-0000-0000-000014050000}"/>
    <cellStyle name="Normal 2 33 3" xfId="1302" xr:uid="{00000000-0005-0000-0000-000015050000}"/>
    <cellStyle name="Normal 2 33 3 2" xfId="1303" xr:uid="{00000000-0005-0000-0000-000016050000}"/>
    <cellStyle name="Normal 2 33 4" xfId="1304" xr:uid="{00000000-0005-0000-0000-000017050000}"/>
    <cellStyle name="Normal 2 33 4 2" xfId="1305" xr:uid="{00000000-0005-0000-0000-000018050000}"/>
    <cellStyle name="Normal 2 33 5" xfId="1306" xr:uid="{00000000-0005-0000-0000-000019050000}"/>
    <cellStyle name="Normal 2 33 5 2" xfId="1307" xr:uid="{00000000-0005-0000-0000-00001A050000}"/>
    <cellStyle name="Normal 2 33 6" xfId="1308" xr:uid="{00000000-0005-0000-0000-00001B050000}"/>
    <cellStyle name="Normal 2 33 6 2" xfId="1309" xr:uid="{00000000-0005-0000-0000-00001C050000}"/>
    <cellStyle name="Normal 2 33 7" xfId="1310" xr:uid="{00000000-0005-0000-0000-00001D050000}"/>
    <cellStyle name="Normal 2 33 7 2" xfId="1311" xr:uid="{00000000-0005-0000-0000-00001E050000}"/>
    <cellStyle name="Normal 2 33 8" xfId="1312" xr:uid="{00000000-0005-0000-0000-00001F050000}"/>
    <cellStyle name="Normal 2 33 8 2" xfId="1313" xr:uid="{00000000-0005-0000-0000-000020050000}"/>
    <cellStyle name="Normal 2 33 9" xfId="1314" xr:uid="{00000000-0005-0000-0000-000021050000}"/>
    <cellStyle name="Normal 2 33 9 2" xfId="1315" xr:uid="{00000000-0005-0000-0000-000022050000}"/>
    <cellStyle name="Normal 2 34" xfId="1316" xr:uid="{00000000-0005-0000-0000-000023050000}"/>
    <cellStyle name="Normal 2 34 10" xfId="1317" xr:uid="{00000000-0005-0000-0000-000024050000}"/>
    <cellStyle name="Normal 2 34 10 2" xfId="1318" xr:uid="{00000000-0005-0000-0000-000025050000}"/>
    <cellStyle name="Normal 2 34 11" xfId="1319" xr:uid="{00000000-0005-0000-0000-000026050000}"/>
    <cellStyle name="Normal 2 34 11 2" xfId="1320" xr:uid="{00000000-0005-0000-0000-000027050000}"/>
    <cellStyle name="Normal 2 34 12" xfId="1321" xr:uid="{00000000-0005-0000-0000-000028050000}"/>
    <cellStyle name="Normal 2 34 12 2" xfId="1322" xr:uid="{00000000-0005-0000-0000-000029050000}"/>
    <cellStyle name="Normal 2 34 13" xfId="1323" xr:uid="{00000000-0005-0000-0000-00002A050000}"/>
    <cellStyle name="Normal 2 34 13 2" xfId="1324" xr:uid="{00000000-0005-0000-0000-00002B050000}"/>
    <cellStyle name="Normal 2 34 14" xfId="1325" xr:uid="{00000000-0005-0000-0000-00002C050000}"/>
    <cellStyle name="Normal 2 34 14 2" xfId="1326" xr:uid="{00000000-0005-0000-0000-00002D050000}"/>
    <cellStyle name="Normal 2 34 15" xfId="1327" xr:uid="{00000000-0005-0000-0000-00002E050000}"/>
    <cellStyle name="Normal 2 34 15 2" xfId="1328" xr:uid="{00000000-0005-0000-0000-00002F050000}"/>
    <cellStyle name="Normal 2 34 16" xfId="1329" xr:uid="{00000000-0005-0000-0000-000030050000}"/>
    <cellStyle name="Normal 2 34 16 2" xfId="1330" xr:uid="{00000000-0005-0000-0000-000031050000}"/>
    <cellStyle name="Normal 2 34 17" xfId="1331" xr:uid="{00000000-0005-0000-0000-000032050000}"/>
    <cellStyle name="Normal 2 34 17 2" xfId="1332" xr:uid="{00000000-0005-0000-0000-000033050000}"/>
    <cellStyle name="Normal 2 34 18" xfId="1333" xr:uid="{00000000-0005-0000-0000-000034050000}"/>
    <cellStyle name="Normal 2 34 18 2" xfId="1334" xr:uid="{00000000-0005-0000-0000-000035050000}"/>
    <cellStyle name="Normal 2 34 19" xfId="1335" xr:uid="{00000000-0005-0000-0000-000036050000}"/>
    <cellStyle name="Normal 2 34 19 2" xfId="1336" xr:uid="{00000000-0005-0000-0000-000037050000}"/>
    <cellStyle name="Normal 2 34 2" xfId="1337" xr:uid="{00000000-0005-0000-0000-000038050000}"/>
    <cellStyle name="Normal 2 34 2 2" xfId="1338" xr:uid="{00000000-0005-0000-0000-000039050000}"/>
    <cellStyle name="Normal 2 34 20" xfId="1339" xr:uid="{00000000-0005-0000-0000-00003A050000}"/>
    <cellStyle name="Normal 2 34 20 2" xfId="1340" xr:uid="{00000000-0005-0000-0000-00003B050000}"/>
    <cellStyle name="Normal 2 34 21" xfId="1341" xr:uid="{00000000-0005-0000-0000-00003C050000}"/>
    <cellStyle name="Normal 2 34 21 2" xfId="1342" xr:uid="{00000000-0005-0000-0000-00003D050000}"/>
    <cellStyle name="Normal 2 34 22" xfId="1343" xr:uid="{00000000-0005-0000-0000-00003E050000}"/>
    <cellStyle name="Normal 2 34 22 2" xfId="1344" xr:uid="{00000000-0005-0000-0000-00003F050000}"/>
    <cellStyle name="Normal 2 34 23" xfId="1345" xr:uid="{00000000-0005-0000-0000-000040050000}"/>
    <cellStyle name="Normal 2 34 23 2" xfId="1346" xr:uid="{00000000-0005-0000-0000-000041050000}"/>
    <cellStyle name="Normal 2 34 24" xfId="1347" xr:uid="{00000000-0005-0000-0000-000042050000}"/>
    <cellStyle name="Normal 2 34 3" xfId="1348" xr:uid="{00000000-0005-0000-0000-000043050000}"/>
    <cellStyle name="Normal 2 34 3 2" xfId="1349" xr:uid="{00000000-0005-0000-0000-000044050000}"/>
    <cellStyle name="Normal 2 34 4" xfId="1350" xr:uid="{00000000-0005-0000-0000-000045050000}"/>
    <cellStyle name="Normal 2 34 4 2" xfId="1351" xr:uid="{00000000-0005-0000-0000-000046050000}"/>
    <cellStyle name="Normal 2 34 5" xfId="1352" xr:uid="{00000000-0005-0000-0000-000047050000}"/>
    <cellStyle name="Normal 2 34 5 2" xfId="1353" xr:uid="{00000000-0005-0000-0000-000048050000}"/>
    <cellStyle name="Normal 2 34 6" xfId="1354" xr:uid="{00000000-0005-0000-0000-000049050000}"/>
    <cellStyle name="Normal 2 34 6 2" xfId="1355" xr:uid="{00000000-0005-0000-0000-00004A050000}"/>
    <cellStyle name="Normal 2 34 7" xfId="1356" xr:uid="{00000000-0005-0000-0000-00004B050000}"/>
    <cellStyle name="Normal 2 34 7 2" xfId="1357" xr:uid="{00000000-0005-0000-0000-00004C050000}"/>
    <cellStyle name="Normal 2 34 8" xfId="1358" xr:uid="{00000000-0005-0000-0000-00004D050000}"/>
    <cellStyle name="Normal 2 34 8 2" xfId="1359" xr:uid="{00000000-0005-0000-0000-00004E050000}"/>
    <cellStyle name="Normal 2 34 9" xfId="1360" xr:uid="{00000000-0005-0000-0000-00004F050000}"/>
    <cellStyle name="Normal 2 34 9 2" xfId="1361" xr:uid="{00000000-0005-0000-0000-000050050000}"/>
    <cellStyle name="Normal 2 35" xfId="1362" xr:uid="{00000000-0005-0000-0000-000051050000}"/>
    <cellStyle name="Normal 2 35 10" xfId="1363" xr:uid="{00000000-0005-0000-0000-000052050000}"/>
    <cellStyle name="Normal 2 35 10 2" xfId="1364" xr:uid="{00000000-0005-0000-0000-000053050000}"/>
    <cellStyle name="Normal 2 35 11" xfId="1365" xr:uid="{00000000-0005-0000-0000-000054050000}"/>
    <cellStyle name="Normal 2 35 11 2" xfId="1366" xr:uid="{00000000-0005-0000-0000-000055050000}"/>
    <cellStyle name="Normal 2 35 12" xfId="1367" xr:uid="{00000000-0005-0000-0000-000056050000}"/>
    <cellStyle name="Normal 2 35 12 2" xfId="1368" xr:uid="{00000000-0005-0000-0000-000057050000}"/>
    <cellStyle name="Normal 2 35 13" xfId="1369" xr:uid="{00000000-0005-0000-0000-000058050000}"/>
    <cellStyle name="Normal 2 35 13 2" xfId="1370" xr:uid="{00000000-0005-0000-0000-000059050000}"/>
    <cellStyle name="Normal 2 35 14" xfId="1371" xr:uid="{00000000-0005-0000-0000-00005A050000}"/>
    <cellStyle name="Normal 2 35 14 2" xfId="1372" xr:uid="{00000000-0005-0000-0000-00005B050000}"/>
    <cellStyle name="Normal 2 35 15" xfId="1373" xr:uid="{00000000-0005-0000-0000-00005C050000}"/>
    <cellStyle name="Normal 2 35 15 2" xfId="1374" xr:uid="{00000000-0005-0000-0000-00005D050000}"/>
    <cellStyle name="Normal 2 35 16" xfId="1375" xr:uid="{00000000-0005-0000-0000-00005E050000}"/>
    <cellStyle name="Normal 2 35 16 2" xfId="1376" xr:uid="{00000000-0005-0000-0000-00005F050000}"/>
    <cellStyle name="Normal 2 35 17" xfId="1377" xr:uid="{00000000-0005-0000-0000-000060050000}"/>
    <cellStyle name="Normal 2 35 17 2" xfId="1378" xr:uid="{00000000-0005-0000-0000-000061050000}"/>
    <cellStyle name="Normal 2 35 18" xfId="1379" xr:uid="{00000000-0005-0000-0000-000062050000}"/>
    <cellStyle name="Normal 2 35 18 2" xfId="1380" xr:uid="{00000000-0005-0000-0000-000063050000}"/>
    <cellStyle name="Normal 2 35 19" xfId="1381" xr:uid="{00000000-0005-0000-0000-000064050000}"/>
    <cellStyle name="Normal 2 35 19 2" xfId="1382" xr:uid="{00000000-0005-0000-0000-000065050000}"/>
    <cellStyle name="Normal 2 35 2" xfId="1383" xr:uid="{00000000-0005-0000-0000-000066050000}"/>
    <cellStyle name="Normal 2 35 2 2" xfId="1384" xr:uid="{00000000-0005-0000-0000-000067050000}"/>
    <cellStyle name="Normal 2 35 20" xfId="1385" xr:uid="{00000000-0005-0000-0000-000068050000}"/>
    <cellStyle name="Normal 2 35 20 2" xfId="1386" xr:uid="{00000000-0005-0000-0000-000069050000}"/>
    <cellStyle name="Normal 2 35 21" xfId="1387" xr:uid="{00000000-0005-0000-0000-00006A050000}"/>
    <cellStyle name="Normal 2 35 21 2" xfId="1388" xr:uid="{00000000-0005-0000-0000-00006B050000}"/>
    <cellStyle name="Normal 2 35 22" xfId="1389" xr:uid="{00000000-0005-0000-0000-00006C050000}"/>
    <cellStyle name="Normal 2 35 22 2" xfId="1390" xr:uid="{00000000-0005-0000-0000-00006D050000}"/>
    <cellStyle name="Normal 2 35 23" xfId="1391" xr:uid="{00000000-0005-0000-0000-00006E050000}"/>
    <cellStyle name="Normal 2 35 23 2" xfId="1392" xr:uid="{00000000-0005-0000-0000-00006F050000}"/>
    <cellStyle name="Normal 2 35 24" xfId="1393" xr:uid="{00000000-0005-0000-0000-000070050000}"/>
    <cellStyle name="Normal 2 35 3" xfId="1394" xr:uid="{00000000-0005-0000-0000-000071050000}"/>
    <cellStyle name="Normal 2 35 3 2" xfId="1395" xr:uid="{00000000-0005-0000-0000-000072050000}"/>
    <cellStyle name="Normal 2 35 4" xfId="1396" xr:uid="{00000000-0005-0000-0000-000073050000}"/>
    <cellStyle name="Normal 2 35 4 2" xfId="1397" xr:uid="{00000000-0005-0000-0000-000074050000}"/>
    <cellStyle name="Normal 2 35 5" xfId="1398" xr:uid="{00000000-0005-0000-0000-000075050000}"/>
    <cellStyle name="Normal 2 35 5 2" xfId="1399" xr:uid="{00000000-0005-0000-0000-000076050000}"/>
    <cellStyle name="Normal 2 35 6" xfId="1400" xr:uid="{00000000-0005-0000-0000-000077050000}"/>
    <cellStyle name="Normal 2 35 6 2" xfId="1401" xr:uid="{00000000-0005-0000-0000-000078050000}"/>
    <cellStyle name="Normal 2 35 7" xfId="1402" xr:uid="{00000000-0005-0000-0000-000079050000}"/>
    <cellStyle name="Normal 2 35 7 2" xfId="1403" xr:uid="{00000000-0005-0000-0000-00007A050000}"/>
    <cellStyle name="Normal 2 35 8" xfId="1404" xr:uid="{00000000-0005-0000-0000-00007B050000}"/>
    <cellStyle name="Normal 2 35 8 2" xfId="1405" xr:uid="{00000000-0005-0000-0000-00007C050000}"/>
    <cellStyle name="Normal 2 35 9" xfId="1406" xr:uid="{00000000-0005-0000-0000-00007D050000}"/>
    <cellStyle name="Normal 2 35 9 2" xfId="1407" xr:uid="{00000000-0005-0000-0000-00007E050000}"/>
    <cellStyle name="Normal 2 36" xfId="1408" xr:uid="{00000000-0005-0000-0000-00007F050000}"/>
    <cellStyle name="Normal 2 36 10" xfId="1409" xr:uid="{00000000-0005-0000-0000-000080050000}"/>
    <cellStyle name="Normal 2 36 10 2" xfId="1410" xr:uid="{00000000-0005-0000-0000-000081050000}"/>
    <cellStyle name="Normal 2 36 11" xfId="1411" xr:uid="{00000000-0005-0000-0000-000082050000}"/>
    <cellStyle name="Normal 2 36 11 2" xfId="1412" xr:uid="{00000000-0005-0000-0000-000083050000}"/>
    <cellStyle name="Normal 2 36 12" xfId="1413" xr:uid="{00000000-0005-0000-0000-000084050000}"/>
    <cellStyle name="Normal 2 36 12 2" xfId="1414" xr:uid="{00000000-0005-0000-0000-000085050000}"/>
    <cellStyle name="Normal 2 36 13" xfId="1415" xr:uid="{00000000-0005-0000-0000-000086050000}"/>
    <cellStyle name="Normal 2 36 13 2" xfId="1416" xr:uid="{00000000-0005-0000-0000-000087050000}"/>
    <cellStyle name="Normal 2 36 14" xfId="1417" xr:uid="{00000000-0005-0000-0000-000088050000}"/>
    <cellStyle name="Normal 2 36 14 2" xfId="1418" xr:uid="{00000000-0005-0000-0000-000089050000}"/>
    <cellStyle name="Normal 2 36 15" xfId="1419" xr:uid="{00000000-0005-0000-0000-00008A050000}"/>
    <cellStyle name="Normal 2 36 15 2" xfId="1420" xr:uid="{00000000-0005-0000-0000-00008B050000}"/>
    <cellStyle name="Normal 2 36 16" xfId="1421" xr:uid="{00000000-0005-0000-0000-00008C050000}"/>
    <cellStyle name="Normal 2 36 16 2" xfId="1422" xr:uid="{00000000-0005-0000-0000-00008D050000}"/>
    <cellStyle name="Normal 2 36 17" xfId="1423" xr:uid="{00000000-0005-0000-0000-00008E050000}"/>
    <cellStyle name="Normal 2 36 17 2" xfId="1424" xr:uid="{00000000-0005-0000-0000-00008F050000}"/>
    <cellStyle name="Normal 2 36 18" xfId="1425" xr:uid="{00000000-0005-0000-0000-000090050000}"/>
    <cellStyle name="Normal 2 36 18 2" xfId="1426" xr:uid="{00000000-0005-0000-0000-000091050000}"/>
    <cellStyle name="Normal 2 36 19" xfId="1427" xr:uid="{00000000-0005-0000-0000-000092050000}"/>
    <cellStyle name="Normal 2 36 19 2" xfId="1428" xr:uid="{00000000-0005-0000-0000-000093050000}"/>
    <cellStyle name="Normal 2 36 2" xfId="1429" xr:uid="{00000000-0005-0000-0000-000094050000}"/>
    <cellStyle name="Normal 2 36 2 2" xfId="1430" xr:uid="{00000000-0005-0000-0000-000095050000}"/>
    <cellStyle name="Normal 2 36 20" xfId="1431" xr:uid="{00000000-0005-0000-0000-000096050000}"/>
    <cellStyle name="Normal 2 36 20 2" xfId="1432" xr:uid="{00000000-0005-0000-0000-000097050000}"/>
    <cellStyle name="Normal 2 36 21" xfId="1433" xr:uid="{00000000-0005-0000-0000-000098050000}"/>
    <cellStyle name="Normal 2 36 21 2" xfId="1434" xr:uid="{00000000-0005-0000-0000-000099050000}"/>
    <cellStyle name="Normal 2 36 22" xfId="1435" xr:uid="{00000000-0005-0000-0000-00009A050000}"/>
    <cellStyle name="Normal 2 36 22 2" xfId="1436" xr:uid="{00000000-0005-0000-0000-00009B050000}"/>
    <cellStyle name="Normal 2 36 23" xfId="1437" xr:uid="{00000000-0005-0000-0000-00009C050000}"/>
    <cellStyle name="Normal 2 36 23 2" xfId="1438" xr:uid="{00000000-0005-0000-0000-00009D050000}"/>
    <cellStyle name="Normal 2 36 24" xfId="1439" xr:uid="{00000000-0005-0000-0000-00009E050000}"/>
    <cellStyle name="Normal 2 36 3" xfId="1440" xr:uid="{00000000-0005-0000-0000-00009F050000}"/>
    <cellStyle name="Normal 2 36 3 2" xfId="1441" xr:uid="{00000000-0005-0000-0000-0000A0050000}"/>
    <cellStyle name="Normal 2 36 4" xfId="1442" xr:uid="{00000000-0005-0000-0000-0000A1050000}"/>
    <cellStyle name="Normal 2 36 4 2" xfId="1443" xr:uid="{00000000-0005-0000-0000-0000A2050000}"/>
    <cellStyle name="Normal 2 36 5" xfId="1444" xr:uid="{00000000-0005-0000-0000-0000A3050000}"/>
    <cellStyle name="Normal 2 36 5 2" xfId="1445" xr:uid="{00000000-0005-0000-0000-0000A4050000}"/>
    <cellStyle name="Normal 2 36 6" xfId="1446" xr:uid="{00000000-0005-0000-0000-0000A5050000}"/>
    <cellStyle name="Normal 2 36 6 2" xfId="1447" xr:uid="{00000000-0005-0000-0000-0000A6050000}"/>
    <cellStyle name="Normal 2 36 7" xfId="1448" xr:uid="{00000000-0005-0000-0000-0000A7050000}"/>
    <cellStyle name="Normal 2 36 7 2" xfId="1449" xr:uid="{00000000-0005-0000-0000-0000A8050000}"/>
    <cellStyle name="Normal 2 36 8" xfId="1450" xr:uid="{00000000-0005-0000-0000-0000A9050000}"/>
    <cellStyle name="Normal 2 36 8 2" xfId="1451" xr:uid="{00000000-0005-0000-0000-0000AA050000}"/>
    <cellStyle name="Normal 2 36 9" xfId="1452" xr:uid="{00000000-0005-0000-0000-0000AB050000}"/>
    <cellStyle name="Normal 2 36 9 2" xfId="1453" xr:uid="{00000000-0005-0000-0000-0000AC050000}"/>
    <cellStyle name="Normal 2 37" xfId="1454" xr:uid="{00000000-0005-0000-0000-0000AD050000}"/>
    <cellStyle name="Normal 2 37 10" xfId="1455" xr:uid="{00000000-0005-0000-0000-0000AE050000}"/>
    <cellStyle name="Normal 2 37 10 2" xfId="1456" xr:uid="{00000000-0005-0000-0000-0000AF050000}"/>
    <cellStyle name="Normal 2 37 11" xfId="1457" xr:uid="{00000000-0005-0000-0000-0000B0050000}"/>
    <cellStyle name="Normal 2 37 11 2" xfId="1458" xr:uid="{00000000-0005-0000-0000-0000B1050000}"/>
    <cellStyle name="Normal 2 37 12" xfId="1459" xr:uid="{00000000-0005-0000-0000-0000B2050000}"/>
    <cellStyle name="Normal 2 37 12 2" xfId="1460" xr:uid="{00000000-0005-0000-0000-0000B3050000}"/>
    <cellStyle name="Normal 2 37 13" xfId="1461" xr:uid="{00000000-0005-0000-0000-0000B4050000}"/>
    <cellStyle name="Normal 2 37 13 2" xfId="1462" xr:uid="{00000000-0005-0000-0000-0000B5050000}"/>
    <cellStyle name="Normal 2 37 14" xfId="1463" xr:uid="{00000000-0005-0000-0000-0000B6050000}"/>
    <cellStyle name="Normal 2 37 14 2" xfId="1464" xr:uid="{00000000-0005-0000-0000-0000B7050000}"/>
    <cellStyle name="Normal 2 37 15" xfId="1465" xr:uid="{00000000-0005-0000-0000-0000B8050000}"/>
    <cellStyle name="Normal 2 37 15 2" xfId="1466" xr:uid="{00000000-0005-0000-0000-0000B9050000}"/>
    <cellStyle name="Normal 2 37 16" xfId="1467" xr:uid="{00000000-0005-0000-0000-0000BA050000}"/>
    <cellStyle name="Normal 2 37 16 2" xfId="1468" xr:uid="{00000000-0005-0000-0000-0000BB050000}"/>
    <cellStyle name="Normal 2 37 17" xfId="1469" xr:uid="{00000000-0005-0000-0000-0000BC050000}"/>
    <cellStyle name="Normal 2 37 17 2" xfId="1470" xr:uid="{00000000-0005-0000-0000-0000BD050000}"/>
    <cellStyle name="Normal 2 37 18" xfId="1471" xr:uid="{00000000-0005-0000-0000-0000BE050000}"/>
    <cellStyle name="Normal 2 37 18 2" xfId="1472" xr:uid="{00000000-0005-0000-0000-0000BF050000}"/>
    <cellStyle name="Normal 2 37 19" xfId="1473" xr:uid="{00000000-0005-0000-0000-0000C0050000}"/>
    <cellStyle name="Normal 2 37 19 2" xfId="1474" xr:uid="{00000000-0005-0000-0000-0000C1050000}"/>
    <cellStyle name="Normal 2 37 2" xfId="1475" xr:uid="{00000000-0005-0000-0000-0000C2050000}"/>
    <cellStyle name="Normal 2 37 2 2" xfId="1476" xr:uid="{00000000-0005-0000-0000-0000C3050000}"/>
    <cellStyle name="Normal 2 37 20" xfId="1477" xr:uid="{00000000-0005-0000-0000-0000C4050000}"/>
    <cellStyle name="Normal 2 37 20 2" xfId="1478" xr:uid="{00000000-0005-0000-0000-0000C5050000}"/>
    <cellStyle name="Normal 2 37 21" xfId="1479" xr:uid="{00000000-0005-0000-0000-0000C6050000}"/>
    <cellStyle name="Normal 2 37 21 2" xfId="1480" xr:uid="{00000000-0005-0000-0000-0000C7050000}"/>
    <cellStyle name="Normal 2 37 22" xfId="1481" xr:uid="{00000000-0005-0000-0000-0000C8050000}"/>
    <cellStyle name="Normal 2 37 22 2" xfId="1482" xr:uid="{00000000-0005-0000-0000-0000C9050000}"/>
    <cellStyle name="Normal 2 37 23" xfId="1483" xr:uid="{00000000-0005-0000-0000-0000CA050000}"/>
    <cellStyle name="Normal 2 37 23 2" xfId="1484" xr:uid="{00000000-0005-0000-0000-0000CB050000}"/>
    <cellStyle name="Normal 2 37 24" xfId="1485" xr:uid="{00000000-0005-0000-0000-0000CC050000}"/>
    <cellStyle name="Normal 2 37 3" xfId="1486" xr:uid="{00000000-0005-0000-0000-0000CD050000}"/>
    <cellStyle name="Normal 2 37 3 2" xfId="1487" xr:uid="{00000000-0005-0000-0000-0000CE050000}"/>
    <cellStyle name="Normal 2 37 4" xfId="1488" xr:uid="{00000000-0005-0000-0000-0000CF050000}"/>
    <cellStyle name="Normal 2 37 4 2" xfId="1489" xr:uid="{00000000-0005-0000-0000-0000D0050000}"/>
    <cellStyle name="Normal 2 37 5" xfId="1490" xr:uid="{00000000-0005-0000-0000-0000D1050000}"/>
    <cellStyle name="Normal 2 37 5 2" xfId="1491" xr:uid="{00000000-0005-0000-0000-0000D2050000}"/>
    <cellStyle name="Normal 2 37 6" xfId="1492" xr:uid="{00000000-0005-0000-0000-0000D3050000}"/>
    <cellStyle name="Normal 2 37 6 2" xfId="1493" xr:uid="{00000000-0005-0000-0000-0000D4050000}"/>
    <cellStyle name="Normal 2 37 7" xfId="1494" xr:uid="{00000000-0005-0000-0000-0000D5050000}"/>
    <cellStyle name="Normal 2 37 7 2" xfId="1495" xr:uid="{00000000-0005-0000-0000-0000D6050000}"/>
    <cellStyle name="Normal 2 37 8" xfId="1496" xr:uid="{00000000-0005-0000-0000-0000D7050000}"/>
    <cellStyle name="Normal 2 37 8 2" xfId="1497" xr:uid="{00000000-0005-0000-0000-0000D8050000}"/>
    <cellStyle name="Normal 2 37 9" xfId="1498" xr:uid="{00000000-0005-0000-0000-0000D9050000}"/>
    <cellStyle name="Normal 2 37 9 2" xfId="1499" xr:uid="{00000000-0005-0000-0000-0000DA050000}"/>
    <cellStyle name="Normal 2 38" xfId="1500" xr:uid="{00000000-0005-0000-0000-0000DB050000}"/>
    <cellStyle name="Normal 2 38 10" xfId="1501" xr:uid="{00000000-0005-0000-0000-0000DC050000}"/>
    <cellStyle name="Normal 2 38 10 2" xfId="1502" xr:uid="{00000000-0005-0000-0000-0000DD050000}"/>
    <cellStyle name="Normal 2 38 11" xfId="1503" xr:uid="{00000000-0005-0000-0000-0000DE050000}"/>
    <cellStyle name="Normal 2 38 11 2" xfId="1504" xr:uid="{00000000-0005-0000-0000-0000DF050000}"/>
    <cellStyle name="Normal 2 38 12" xfId="1505" xr:uid="{00000000-0005-0000-0000-0000E0050000}"/>
    <cellStyle name="Normal 2 38 12 2" xfId="1506" xr:uid="{00000000-0005-0000-0000-0000E1050000}"/>
    <cellStyle name="Normal 2 38 13" xfId="1507" xr:uid="{00000000-0005-0000-0000-0000E2050000}"/>
    <cellStyle name="Normal 2 38 13 2" xfId="1508" xr:uid="{00000000-0005-0000-0000-0000E3050000}"/>
    <cellStyle name="Normal 2 38 14" xfId="1509" xr:uid="{00000000-0005-0000-0000-0000E4050000}"/>
    <cellStyle name="Normal 2 38 14 2" xfId="1510" xr:uid="{00000000-0005-0000-0000-0000E5050000}"/>
    <cellStyle name="Normal 2 38 15" xfId="1511" xr:uid="{00000000-0005-0000-0000-0000E6050000}"/>
    <cellStyle name="Normal 2 38 15 2" xfId="1512" xr:uid="{00000000-0005-0000-0000-0000E7050000}"/>
    <cellStyle name="Normal 2 38 16" xfId="1513" xr:uid="{00000000-0005-0000-0000-0000E8050000}"/>
    <cellStyle name="Normal 2 38 16 2" xfId="1514" xr:uid="{00000000-0005-0000-0000-0000E9050000}"/>
    <cellStyle name="Normal 2 38 17" xfId="1515" xr:uid="{00000000-0005-0000-0000-0000EA050000}"/>
    <cellStyle name="Normal 2 38 17 2" xfId="1516" xr:uid="{00000000-0005-0000-0000-0000EB050000}"/>
    <cellStyle name="Normal 2 38 18" xfId="1517" xr:uid="{00000000-0005-0000-0000-0000EC050000}"/>
    <cellStyle name="Normal 2 38 18 2" xfId="1518" xr:uid="{00000000-0005-0000-0000-0000ED050000}"/>
    <cellStyle name="Normal 2 38 19" xfId="1519" xr:uid="{00000000-0005-0000-0000-0000EE050000}"/>
    <cellStyle name="Normal 2 38 19 2" xfId="1520" xr:uid="{00000000-0005-0000-0000-0000EF050000}"/>
    <cellStyle name="Normal 2 38 2" xfId="1521" xr:uid="{00000000-0005-0000-0000-0000F0050000}"/>
    <cellStyle name="Normal 2 38 2 2" xfId="1522" xr:uid="{00000000-0005-0000-0000-0000F1050000}"/>
    <cellStyle name="Normal 2 38 20" xfId="1523" xr:uid="{00000000-0005-0000-0000-0000F2050000}"/>
    <cellStyle name="Normal 2 38 20 2" xfId="1524" xr:uid="{00000000-0005-0000-0000-0000F3050000}"/>
    <cellStyle name="Normal 2 38 21" xfId="1525" xr:uid="{00000000-0005-0000-0000-0000F4050000}"/>
    <cellStyle name="Normal 2 38 21 2" xfId="1526" xr:uid="{00000000-0005-0000-0000-0000F5050000}"/>
    <cellStyle name="Normal 2 38 22" xfId="1527" xr:uid="{00000000-0005-0000-0000-0000F6050000}"/>
    <cellStyle name="Normal 2 38 22 2" xfId="1528" xr:uid="{00000000-0005-0000-0000-0000F7050000}"/>
    <cellStyle name="Normal 2 38 23" xfId="1529" xr:uid="{00000000-0005-0000-0000-0000F8050000}"/>
    <cellStyle name="Normal 2 38 23 2" xfId="1530" xr:uid="{00000000-0005-0000-0000-0000F9050000}"/>
    <cellStyle name="Normal 2 38 24" xfId="1531" xr:uid="{00000000-0005-0000-0000-0000FA050000}"/>
    <cellStyle name="Normal 2 38 3" xfId="1532" xr:uid="{00000000-0005-0000-0000-0000FB050000}"/>
    <cellStyle name="Normal 2 38 3 2" xfId="1533" xr:uid="{00000000-0005-0000-0000-0000FC050000}"/>
    <cellStyle name="Normal 2 38 4" xfId="1534" xr:uid="{00000000-0005-0000-0000-0000FD050000}"/>
    <cellStyle name="Normal 2 38 4 2" xfId="1535" xr:uid="{00000000-0005-0000-0000-0000FE050000}"/>
    <cellStyle name="Normal 2 38 5" xfId="1536" xr:uid="{00000000-0005-0000-0000-0000FF050000}"/>
    <cellStyle name="Normal 2 38 5 2" xfId="1537" xr:uid="{00000000-0005-0000-0000-000000060000}"/>
    <cellStyle name="Normal 2 38 6" xfId="1538" xr:uid="{00000000-0005-0000-0000-000001060000}"/>
    <cellStyle name="Normal 2 38 6 2" xfId="1539" xr:uid="{00000000-0005-0000-0000-000002060000}"/>
    <cellStyle name="Normal 2 38 7" xfId="1540" xr:uid="{00000000-0005-0000-0000-000003060000}"/>
    <cellStyle name="Normal 2 38 7 2" xfId="1541" xr:uid="{00000000-0005-0000-0000-000004060000}"/>
    <cellStyle name="Normal 2 38 8" xfId="1542" xr:uid="{00000000-0005-0000-0000-000005060000}"/>
    <cellStyle name="Normal 2 38 8 2" xfId="1543" xr:uid="{00000000-0005-0000-0000-000006060000}"/>
    <cellStyle name="Normal 2 38 9" xfId="1544" xr:uid="{00000000-0005-0000-0000-000007060000}"/>
    <cellStyle name="Normal 2 38 9 2" xfId="1545" xr:uid="{00000000-0005-0000-0000-000008060000}"/>
    <cellStyle name="Normal 2 39" xfId="1546" xr:uid="{00000000-0005-0000-0000-000009060000}"/>
    <cellStyle name="Normal 2 39 10" xfId="1547" xr:uid="{00000000-0005-0000-0000-00000A060000}"/>
    <cellStyle name="Normal 2 39 10 2" xfId="1548" xr:uid="{00000000-0005-0000-0000-00000B060000}"/>
    <cellStyle name="Normal 2 39 11" xfId="1549" xr:uid="{00000000-0005-0000-0000-00000C060000}"/>
    <cellStyle name="Normal 2 39 11 2" xfId="1550" xr:uid="{00000000-0005-0000-0000-00000D060000}"/>
    <cellStyle name="Normal 2 39 12" xfId="1551" xr:uid="{00000000-0005-0000-0000-00000E060000}"/>
    <cellStyle name="Normal 2 39 12 2" xfId="1552" xr:uid="{00000000-0005-0000-0000-00000F060000}"/>
    <cellStyle name="Normal 2 39 13" xfId="1553" xr:uid="{00000000-0005-0000-0000-000010060000}"/>
    <cellStyle name="Normal 2 39 13 2" xfId="1554" xr:uid="{00000000-0005-0000-0000-000011060000}"/>
    <cellStyle name="Normal 2 39 14" xfId="1555" xr:uid="{00000000-0005-0000-0000-000012060000}"/>
    <cellStyle name="Normal 2 39 14 2" xfId="1556" xr:uid="{00000000-0005-0000-0000-000013060000}"/>
    <cellStyle name="Normal 2 39 15" xfId="1557" xr:uid="{00000000-0005-0000-0000-000014060000}"/>
    <cellStyle name="Normal 2 39 15 2" xfId="1558" xr:uid="{00000000-0005-0000-0000-000015060000}"/>
    <cellStyle name="Normal 2 39 16" xfId="1559" xr:uid="{00000000-0005-0000-0000-000016060000}"/>
    <cellStyle name="Normal 2 39 16 2" xfId="1560" xr:uid="{00000000-0005-0000-0000-000017060000}"/>
    <cellStyle name="Normal 2 39 17" xfId="1561" xr:uid="{00000000-0005-0000-0000-000018060000}"/>
    <cellStyle name="Normal 2 39 17 2" xfId="1562" xr:uid="{00000000-0005-0000-0000-000019060000}"/>
    <cellStyle name="Normal 2 39 18" xfId="1563" xr:uid="{00000000-0005-0000-0000-00001A060000}"/>
    <cellStyle name="Normal 2 39 18 2" xfId="1564" xr:uid="{00000000-0005-0000-0000-00001B060000}"/>
    <cellStyle name="Normal 2 39 19" xfId="1565" xr:uid="{00000000-0005-0000-0000-00001C060000}"/>
    <cellStyle name="Normal 2 39 19 2" xfId="1566" xr:uid="{00000000-0005-0000-0000-00001D060000}"/>
    <cellStyle name="Normal 2 39 2" xfId="1567" xr:uid="{00000000-0005-0000-0000-00001E060000}"/>
    <cellStyle name="Normal 2 39 2 2" xfId="1568" xr:uid="{00000000-0005-0000-0000-00001F060000}"/>
    <cellStyle name="Normal 2 39 20" xfId="1569" xr:uid="{00000000-0005-0000-0000-000020060000}"/>
    <cellStyle name="Normal 2 39 20 2" xfId="1570" xr:uid="{00000000-0005-0000-0000-000021060000}"/>
    <cellStyle name="Normal 2 39 21" xfId="1571" xr:uid="{00000000-0005-0000-0000-000022060000}"/>
    <cellStyle name="Normal 2 39 21 2" xfId="1572" xr:uid="{00000000-0005-0000-0000-000023060000}"/>
    <cellStyle name="Normal 2 39 22" xfId="1573" xr:uid="{00000000-0005-0000-0000-000024060000}"/>
    <cellStyle name="Normal 2 39 22 2" xfId="1574" xr:uid="{00000000-0005-0000-0000-000025060000}"/>
    <cellStyle name="Normal 2 39 23" xfId="1575" xr:uid="{00000000-0005-0000-0000-000026060000}"/>
    <cellStyle name="Normal 2 39 23 2" xfId="1576" xr:uid="{00000000-0005-0000-0000-000027060000}"/>
    <cellStyle name="Normal 2 39 24" xfId="1577" xr:uid="{00000000-0005-0000-0000-000028060000}"/>
    <cellStyle name="Normal 2 39 3" xfId="1578" xr:uid="{00000000-0005-0000-0000-000029060000}"/>
    <cellStyle name="Normal 2 39 3 2" xfId="1579" xr:uid="{00000000-0005-0000-0000-00002A060000}"/>
    <cellStyle name="Normal 2 39 4" xfId="1580" xr:uid="{00000000-0005-0000-0000-00002B060000}"/>
    <cellStyle name="Normal 2 39 4 2" xfId="1581" xr:uid="{00000000-0005-0000-0000-00002C060000}"/>
    <cellStyle name="Normal 2 39 5" xfId="1582" xr:uid="{00000000-0005-0000-0000-00002D060000}"/>
    <cellStyle name="Normal 2 39 5 2" xfId="1583" xr:uid="{00000000-0005-0000-0000-00002E060000}"/>
    <cellStyle name="Normal 2 39 6" xfId="1584" xr:uid="{00000000-0005-0000-0000-00002F060000}"/>
    <cellStyle name="Normal 2 39 6 2" xfId="1585" xr:uid="{00000000-0005-0000-0000-000030060000}"/>
    <cellStyle name="Normal 2 39 7" xfId="1586" xr:uid="{00000000-0005-0000-0000-000031060000}"/>
    <cellStyle name="Normal 2 39 7 2" xfId="1587" xr:uid="{00000000-0005-0000-0000-000032060000}"/>
    <cellStyle name="Normal 2 39 8" xfId="1588" xr:uid="{00000000-0005-0000-0000-000033060000}"/>
    <cellStyle name="Normal 2 39 8 2" xfId="1589" xr:uid="{00000000-0005-0000-0000-000034060000}"/>
    <cellStyle name="Normal 2 39 9" xfId="1590" xr:uid="{00000000-0005-0000-0000-000035060000}"/>
    <cellStyle name="Normal 2 39 9 2" xfId="1591" xr:uid="{00000000-0005-0000-0000-000036060000}"/>
    <cellStyle name="Normal 2 4" xfId="1592" xr:uid="{00000000-0005-0000-0000-000037060000}"/>
    <cellStyle name="Normal 2 4 2" xfId="1593" xr:uid="{00000000-0005-0000-0000-000038060000}"/>
    <cellStyle name="Normal 2 40" xfId="1594" xr:uid="{00000000-0005-0000-0000-000039060000}"/>
    <cellStyle name="Normal 2 40 2" xfId="1595" xr:uid="{00000000-0005-0000-0000-00003A060000}"/>
    <cellStyle name="Normal 2 41" xfId="1596" xr:uid="{00000000-0005-0000-0000-00003B060000}"/>
    <cellStyle name="Normal 2 41 2" xfId="1597" xr:uid="{00000000-0005-0000-0000-00003C060000}"/>
    <cellStyle name="Normal 2 42" xfId="1598" xr:uid="{00000000-0005-0000-0000-00003D060000}"/>
    <cellStyle name="Normal 2 42 2" xfId="1599" xr:uid="{00000000-0005-0000-0000-00003E060000}"/>
    <cellStyle name="Normal 2 43" xfId="1600" xr:uid="{00000000-0005-0000-0000-00003F060000}"/>
    <cellStyle name="Normal 2 43 2" xfId="1601" xr:uid="{00000000-0005-0000-0000-000040060000}"/>
    <cellStyle name="Normal 2 44" xfId="1602" xr:uid="{00000000-0005-0000-0000-000041060000}"/>
    <cellStyle name="Normal 2 44 2" xfId="1603" xr:uid="{00000000-0005-0000-0000-000042060000}"/>
    <cellStyle name="Normal 2 45" xfId="1604" xr:uid="{00000000-0005-0000-0000-000043060000}"/>
    <cellStyle name="Normal 2 45 2" xfId="1605" xr:uid="{00000000-0005-0000-0000-000044060000}"/>
    <cellStyle name="Normal 2 46" xfId="1606" xr:uid="{00000000-0005-0000-0000-000045060000}"/>
    <cellStyle name="Normal 2 46 2" xfId="1607" xr:uid="{00000000-0005-0000-0000-000046060000}"/>
    <cellStyle name="Normal 2 47" xfId="1608" xr:uid="{00000000-0005-0000-0000-000047060000}"/>
    <cellStyle name="Normal 2 47 2" xfId="1609" xr:uid="{00000000-0005-0000-0000-000048060000}"/>
    <cellStyle name="Normal 2 48" xfId="1610" xr:uid="{00000000-0005-0000-0000-000049060000}"/>
    <cellStyle name="Normal 2 48 2" xfId="1611" xr:uid="{00000000-0005-0000-0000-00004A060000}"/>
    <cellStyle name="Normal 2 49" xfId="1612" xr:uid="{00000000-0005-0000-0000-00004B060000}"/>
    <cellStyle name="Normal 2 49 2" xfId="1613" xr:uid="{00000000-0005-0000-0000-00004C060000}"/>
    <cellStyle name="Normal 2 5" xfId="1614" xr:uid="{00000000-0005-0000-0000-00004D060000}"/>
    <cellStyle name="Normal 2 5 10" xfId="1615" xr:uid="{00000000-0005-0000-0000-00004E060000}"/>
    <cellStyle name="Normal 2 5 10 2" xfId="1616" xr:uid="{00000000-0005-0000-0000-00004F060000}"/>
    <cellStyle name="Normal 2 5 11" xfId="1617" xr:uid="{00000000-0005-0000-0000-000050060000}"/>
    <cellStyle name="Normal 2 5 11 2" xfId="1618" xr:uid="{00000000-0005-0000-0000-000051060000}"/>
    <cellStyle name="Normal 2 5 12" xfId="1619" xr:uid="{00000000-0005-0000-0000-000052060000}"/>
    <cellStyle name="Normal 2 5 12 2" xfId="1620" xr:uid="{00000000-0005-0000-0000-000053060000}"/>
    <cellStyle name="Normal 2 5 13" xfId="1621" xr:uid="{00000000-0005-0000-0000-000054060000}"/>
    <cellStyle name="Normal 2 5 13 2" xfId="1622" xr:uid="{00000000-0005-0000-0000-000055060000}"/>
    <cellStyle name="Normal 2 5 14" xfId="1623" xr:uid="{00000000-0005-0000-0000-000056060000}"/>
    <cellStyle name="Normal 2 5 14 2" xfId="1624" xr:uid="{00000000-0005-0000-0000-000057060000}"/>
    <cellStyle name="Normal 2 5 15" xfId="1625" xr:uid="{00000000-0005-0000-0000-000058060000}"/>
    <cellStyle name="Normal 2 5 15 2" xfId="1626" xr:uid="{00000000-0005-0000-0000-000059060000}"/>
    <cellStyle name="Normal 2 5 16" xfId="1627" xr:uid="{00000000-0005-0000-0000-00005A060000}"/>
    <cellStyle name="Normal 2 5 16 2" xfId="1628" xr:uid="{00000000-0005-0000-0000-00005B060000}"/>
    <cellStyle name="Normal 2 5 17" xfId="1629" xr:uid="{00000000-0005-0000-0000-00005C060000}"/>
    <cellStyle name="Normal 2 5 17 2" xfId="1630" xr:uid="{00000000-0005-0000-0000-00005D060000}"/>
    <cellStyle name="Normal 2 5 18" xfId="1631" xr:uid="{00000000-0005-0000-0000-00005E060000}"/>
    <cellStyle name="Normal 2 5 18 2" xfId="1632" xr:uid="{00000000-0005-0000-0000-00005F060000}"/>
    <cellStyle name="Normal 2 5 19" xfId="1633" xr:uid="{00000000-0005-0000-0000-000060060000}"/>
    <cellStyle name="Normal 2 5 19 2" xfId="1634" xr:uid="{00000000-0005-0000-0000-000061060000}"/>
    <cellStyle name="Normal 2 5 2" xfId="1635" xr:uid="{00000000-0005-0000-0000-000062060000}"/>
    <cellStyle name="Normal 2 5 2 10" xfId="1636" xr:uid="{00000000-0005-0000-0000-000063060000}"/>
    <cellStyle name="Normal 2 5 2 10 2" xfId="1637" xr:uid="{00000000-0005-0000-0000-000064060000}"/>
    <cellStyle name="Normal 2 5 2 11" xfId="1638" xr:uid="{00000000-0005-0000-0000-000065060000}"/>
    <cellStyle name="Normal 2 5 2 11 2" xfId="1639" xr:uid="{00000000-0005-0000-0000-000066060000}"/>
    <cellStyle name="Normal 2 5 2 12" xfId="1640" xr:uid="{00000000-0005-0000-0000-000067060000}"/>
    <cellStyle name="Normal 2 5 2 12 2" xfId="1641" xr:uid="{00000000-0005-0000-0000-000068060000}"/>
    <cellStyle name="Normal 2 5 2 13" xfId="1642" xr:uid="{00000000-0005-0000-0000-000069060000}"/>
    <cellStyle name="Normal 2 5 2 13 2" xfId="1643" xr:uid="{00000000-0005-0000-0000-00006A060000}"/>
    <cellStyle name="Normal 2 5 2 14" xfId="1644" xr:uid="{00000000-0005-0000-0000-00006B060000}"/>
    <cellStyle name="Normal 2 5 2 14 2" xfId="1645" xr:uid="{00000000-0005-0000-0000-00006C060000}"/>
    <cellStyle name="Normal 2 5 2 15" xfId="1646" xr:uid="{00000000-0005-0000-0000-00006D060000}"/>
    <cellStyle name="Normal 2 5 2 15 2" xfId="1647" xr:uid="{00000000-0005-0000-0000-00006E060000}"/>
    <cellStyle name="Normal 2 5 2 16" xfId="1648" xr:uid="{00000000-0005-0000-0000-00006F060000}"/>
    <cellStyle name="Normal 2 5 2 16 2" xfId="1649" xr:uid="{00000000-0005-0000-0000-000070060000}"/>
    <cellStyle name="Normal 2 5 2 17" xfId="1650" xr:uid="{00000000-0005-0000-0000-000071060000}"/>
    <cellStyle name="Normal 2 5 2 17 2" xfId="1651" xr:uid="{00000000-0005-0000-0000-000072060000}"/>
    <cellStyle name="Normal 2 5 2 18" xfId="1652" xr:uid="{00000000-0005-0000-0000-000073060000}"/>
    <cellStyle name="Normal 2 5 2 18 2" xfId="1653" xr:uid="{00000000-0005-0000-0000-000074060000}"/>
    <cellStyle name="Normal 2 5 2 19" xfId="1654" xr:uid="{00000000-0005-0000-0000-000075060000}"/>
    <cellStyle name="Normal 2 5 2 19 2" xfId="1655" xr:uid="{00000000-0005-0000-0000-000076060000}"/>
    <cellStyle name="Normal 2 5 2 2" xfId="1656" xr:uid="{00000000-0005-0000-0000-000077060000}"/>
    <cellStyle name="Normal 2 5 2 2 10" xfId="1657" xr:uid="{00000000-0005-0000-0000-000078060000}"/>
    <cellStyle name="Normal 2 5 2 2 10 2" xfId="1658" xr:uid="{00000000-0005-0000-0000-000079060000}"/>
    <cellStyle name="Normal 2 5 2 2 11" xfId="1659" xr:uid="{00000000-0005-0000-0000-00007A060000}"/>
    <cellStyle name="Normal 2 5 2 2 11 2" xfId="1660" xr:uid="{00000000-0005-0000-0000-00007B060000}"/>
    <cellStyle name="Normal 2 5 2 2 12" xfId="1661" xr:uid="{00000000-0005-0000-0000-00007C060000}"/>
    <cellStyle name="Normal 2 5 2 2 12 2" xfId="1662" xr:uid="{00000000-0005-0000-0000-00007D060000}"/>
    <cellStyle name="Normal 2 5 2 2 13" xfId="1663" xr:uid="{00000000-0005-0000-0000-00007E060000}"/>
    <cellStyle name="Normal 2 5 2 2 13 2" xfId="1664" xr:uid="{00000000-0005-0000-0000-00007F060000}"/>
    <cellStyle name="Normal 2 5 2 2 14" xfId="1665" xr:uid="{00000000-0005-0000-0000-000080060000}"/>
    <cellStyle name="Normal 2 5 2 2 14 2" xfId="1666" xr:uid="{00000000-0005-0000-0000-000081060000}"/>
    <cellStyle name="Normal 2 5 2 2 15" xfId="1667" xr:uid="{00000000-0005-0000-0000-000082060000}"/>
    <cellStyle name="Normal 2 5 2 2 15 2" xfId="1668" xr:uid="{00000000-0005-0000-0000-000083060000}"/>
    <cellStyle name="Normal 2 5 2 2 16" xfId="1669" xr:uid="{00000000-0005-0000-0000-000084060000}"/>
    <cellStyle name="Normal 2 5 2 2 16 2" xfId="1670" xr:uid="{00000000-0005-0000-0000-000085060000}"/>
    <cellStyle name="Normal 2 5 2 2 17" xfId="1671" xr:uid="{00000000-0005-0000-0000-000086060000}"/>
    <cellStyle name="Normal 2 5 2 2 17 2" xfId="1672" xr:uid="{00000000-0005-0000-0000-000087060000}"/>
    <cellStyle name="Normal 2 5 2 2 18" xfId="1673" xr:uid="{00000000-0005-0000-0000-000088060000}"/>
    <cellStyle name="Normal 2 5 2 2 18 2" xfId="1674" xr:uid="{00000000-0005-0000-0000-000089060000}"/>
    <cellStyle name="Normal 2 5 2 2 19" xfId="1675" xr:uid="{00000000-0005-0000-0000-00008A060000}"/>
    <cellStyle name="Normal 2 5 2 2 19 2" xfId="1676" xr:uid="{00000000-0005-0000-0000-00008B060000}"/>
    <cellStyle name="Normal 2 5 2 2 2" xfId="1677" xr:uid="{00000000-0005-0000-0000-00008C060000}"/>
    <cellStyle name="Normal 2 5 2 2 2 2" xfId="1678" xr:uid="{00000000-0005-0000-0000-00008D060000}"/>
    <cellStyle name="Normal 2 5 2 2 20" xfId="1679" xr:uid="{00000000-0005-0000-0000-00008E060000}"/>
    <cellStyle name="Normal 2 5 2 2 20 2" xfId="1680" xr:uid="{00000000-0005-0000-0000-00008F060000}"/>
    <cellStyle name="Normal 2 5 2 2 21" xfId="1681" xr:uid="{00000000-0005-0000-0000-000090060000}"/>
    <cellStyle name="Normal 2 5 2 2 21 2" xfId="1682" xr:uid="{00000000-0005-0000-0000-000091060000}"/>
    <cellStyle name="Normal 2 5 2 2 22" xfId="1683" xr:uid="{00000000-0005-0000-0000-000092060000}"/>
    <cellStyle name="Normal 2 5 2 2 22 2" xfId="1684" xr:uid="{00000000-0005-0000-0000-000093060000}"/>
    <cellStyle name="Normal 2 5 2 2 23" xfId="1685" xr:uid="{00000000-0005-0000-0000-000094060000}"/>
    <cellStyle name="Normal 2 5 2 2 23 2" xfId="1686" xr:uid="{00000000-0005-0000-0000-000095060000}"/>
    <cellStyle name="Normal 2 5 2 2 24" xfId="1687" xr:uid="{00000000-0005-0000-0000-000096060000}"/>
    <cellStyle name="Normal 2 5 2 2 24 2" xfId="1688" xr:uid="{00000000-0005-0000-0000-000097060000}"/>
    <cellStyle name="Normal 2 5 2 2 25" xfId="1689" xr:uid="{00000000-0005-0000-0000-000098060000}"/>
    <cellStyle name="Normal 2 5 2 2 25 2" xfId="1690" xr:uid="{00000000-0005-0000-0000-000099060000}"/>
    <cellStyle name="Normal 2 5 2 2 26" xfId="1691" xr:uid="{00000000-0005-0000-0000-00009A060000}"/>
    <cellStyle name="Normal 2 5 2 2 26 2" xfId="1692" xr:uid="{00000000-0005-0000-0000-00009B060000}"/>
    <cellStyle name="Normal 2 5 2 2 27" xfId="1693" xr:uid="{00000000-0005-0000-0000-00009C060000}"/>
    <cellStyle name="Normal 2 5 2 2 27 2" xfId="1694" xr:uid="{00000000-0005-0000-0000-00009D060000}"/>
    <cellStyle name="Normal 2 5 2 2 28" xfId="1695" xr:uid="{00000000-0005-0000-0000-00009E060000}"/>
    <cellStyle name="Normal 2 5 2 2 28 2" xfId="1696" xr:uid="{00000000-0005-0000-0000-00009F060000}"/>
    <cellStyle name="Normal 2 5 2 2 29" xfId="1697" xr:uid="{00000000-0005-0000-0000-0000A0060000}"/>
    <cellStyle name="Normal 2 5 2 2 29 2" xfId="1698" xr:uid="{00000000-0005-0000-0000-0000A1060000}"/>
    <cellStyle name="Normal 2 5 2 2 3" xfId="1699" xr:uid="{00000000-0005-0000-0000-0000A2060000}"/>
    <cellStyle name="Normal 2 5 2 2 3 2" xfId="1700" xr:uid="{00000000-0005-0000-0000-0000A3060000}"/>
    <cellStyle name="Normal 2 5 2 2 30" xfId="1701" xr:uid="{00000000-0005-0000-0000-0000A4060000}"/>
    <cellStyle name="Normal 2 5 2 2 30 2" xfId="1702" xr:uid="{00000000-0005-0000-0000-0000A5060000}"/>
    <cellStyle name="Normal 2 5 2 2 31" xfId="1703" xr:uid="{00000000-0005-0000-0000-0000A6060000}"/>
    <cellStyle name="Normal 2 5 2 2 31 2" xfId="1704" xr:uid="{00000000-0005-0000-0000-0000A7060000}"/>
    <cellStyle name="Normal 2 5 2 2 32" xfId="1705" xr:uid="{00000000-0005-0000-0000-0000A8060000}"/>
    <cellStyle name="Normal 2 5 2 2 32 2" xfId="1706" xr:uid="{00000000-0005-0000-0000-0000A9060000}"/>
    <cellStyle name="Normal 2 5 2 2 33" xfId="1707" xr:uid="{00000000-0005-0000-0000-0000AA060000}"/>
    <cellStyle name="Normal 2 5 2 2 33 2" xfId="1708" xr:uid="{00000000-0005-0000-0000-0000AB060000}"/>
    <cellStyle name="Normal 2 5 2 2 34" xfId="1709" xr:uid="{00000000-0005-0000-0000-0000AC060000}"/>
    <cellStyle name="Normal 2 5 2 2 34 2" xfId="1710" xr:uid="{00000000-0005-0000-0000-0000AD060000}"/>
    <cellStyle name="Normal 2 5 2 2 35" xfId="1711" xr:uid="{00000000-0005-0000-0000-0000AE060000}"/>
    <cellStyle name="Normal 2 5 2 2 35 2" xfId="1712" xr:uid="{00000000-0005-0000-0000-0000AF060000}"/>
    <cellStyle name="Normal 2 5 2 2 36" xfId="1713" xr:uid="{00000000-0005-0000-0000-0000B0060000}"/>
    <cellStyle name="Normal 2 5 2 2 36 2" xfId="1714" xr:uid="{00000000-0005-0000-0000-0000B1060000}"/>
    <cellStyle name="Normal 2 5 2 2 37" xfId="1715" xr:uid="{00000000-0005-0000-0000-0000B2060000}"/>
    <cellStyle name="Normal 2 5 2 2 37 2" xfId="1716" xr:uid="{00000000-0005-0000-0000-0000B3060000}"/>
    <cellStyle name="Normal 2 5 2 2 38" xfId="1717" xr:uid="{00000000-0005-0000-0000-0000B4060000}"/>
    <cellStyle name="Normal 2 5 2 2 38 2" xfId="1718" xr:uid="{00000000-0005-0000-0000-0000B5060000}"/>
    <cellStyle name="Normal 2 5 2 2 39" xfId="1719" xr:uid="{00000000-0005-0000-0000-0000B6060000}"/>
    <cellStyle name="Normal 2 5 2 2 39 2" xfId="1720" xr:uid="{00000000-0005-0000-0000-0000B7060000}"/>
    <cellStyle name="Normal 2 5 2 2 4" xfId="1721" xr:uid="{00000000-0005-0000-0000-0000B8060000}"/>
    <cellStyle name="Normal 2 5 2 2 4 2" xfId="1722" xr:uid="{00000000-0005-0000-0000-0000B9060000}"/>
    <cellStyle name="Normal 2 5 2 2 40" xfId="1723" xr:uid="{00000000-0005-0000-0000-0000BA060000}"/>
    <cellStyle name="Normal 2 5 2 2 40 2" xfId="1724" xr:uid="{00000000-0005-0000-0000-0000BB060000}"/>
    <cellStyle name="Normal 2 5 2 2 41" xfId="1725" xr:uid="{00000000-0005-0000-0000-0000BC060000}"/>
    <cellStyle name="Normal 2 5 2 2 41 2" xfId="1726" xr:uid="{00000000-0005-0000-0000-0000BD060000}"/>
    <cellStyle name="Normal 2 5 2 2 42" xfId="1727" xr:uid="{00000000-0005-0000-0000-0000BE060000}"/>
    <cellStyle name="Normal 2 5 2 2 42 2" xfId="1728" xr:uid="{00000000-0005-0000-0000-0000BF060000}"/>
    <cellStyle name="Normal 2 5 2 2 43" xfId="1729" xr:uid="{00000000-0005-0000-0000-0000C0060000}"/>
    <cellStyle name="Normal 2 5 2 2 43 2" xfId="1730" xr:uid="{00000000-0005-0000-0000-0000C1060000}"/>
    <cellStyle name="Normal 2 5 2 2 44" xfId="1731" xr:uid="{00000000-0005-0000-0000-0000C2060000}"/>
    <cellStyle name="Normal 2 5 2 2 44 2" xfId="1732" xr:uid="{00000000-0005-0000-0000-0000C3060000}"/>
    <cellStyle name="Normal 2 5 2 2 45" xfId="1733" xr:uid="{00000000-0005-0000-0000-0000C4060000}"/>
    <cellStyle name="Normal 2 5 2 2 45 2" xfId="1734" xr:uid="{00000000-0005-0000-0000-0000C5060000}"/>
    <cellStyle name="Normal 2 5 2 2 46" xfId="1735" xr:uid="{00000000-0005-0000-0000-0000C6060000}"/>
    <cellStyle name="Normal 2 5 2 2 46 2" xfId="1736" xr:uid="{00000000-0005-0000-0000-0000C7060000}"/>
    <cellStyle name="Normal 2 5 2 2 47" xfId="1737" xr:uid="{00000000-0005-0000-0000-0000C8060000}"/>
    <cellStyle name="Normal 2 5 2 2 47 2" xfId="1738" xr:uid="{00000000-0005-0000-0000-0000C9060000}"/>
    <cellStyle name="Normal 2 5 2 2 48" xfId="1739" xr:uid="{00000000-0005-0000-0000-0000CA060000}"/>
    <cellStyle name="Normal 2 5 2 2 48 2" xfId="1740" xr:uid="{00000000-0005-0000-0000-0000CB060000}"/>
    <cellStyle name="Normal 2 5 2 2 49" xfId="1741" xr:uid="{00000000-0005-0000-0000-0000CC060000}"/>
    <cellStyle name="Normal 2 5 2 2 49 2" xfId="1742" xr:uid="{00000000-0005-0000-0000-0000CD060000}"/>
    <cellStyle name="Normal 2 5 2 2 5" xfId="1743" xr:uid="{00000000-0005-0000-0000-0000CE060000}"/>
    <cellStyle name="Normal 2 5 2 2 5 2" xfId="1744" xr:uid="{00000000-0005-0000-0000-0000CF060000}"/>
    <cellStyle name="Normal 2 5 2 2 50" xfId="1745" xr:uid="{00000000-0005-0000-0000-0000D0060000}"/>
    <cellStyle name="Normal 2 5 2 2 50 2" xfId="1746" xr:uid="{00000000-0005-0000-0000-0000D1060000}"/>
    <cellStyle name="Normal 2 5 2 2 51" xfId="1747" xr:uid="{00000000-0005-0000-0000-0000D2060000}"/>
    <cellStyle name="Normal 2 5 2 2 51 2" xfId="1748" xr:uid="{00000000-0005-0000-0000-0000D3060000}"/>
    <cellStyle name="Normal 2 5 2 2 52" xfId="1749" xr:uid="{00000000-0005-0000-0000-0000D4060000}"/>
    <cellStyle name="Normal 2 5 2 2 52 2" xfId="1750" xr:uid="{00000000-0005-0000-0000-0000D5060000}"/>
    <cellStyle name="Normal 2 5 2 2 53" xfId="1751" xr:uid="{00000000-0005-0000-0000-0000D6060000}"/>
    <cellStyle name="Normal 2 5 2 2 53 2" xfId="1752" xr:uid="{00000000-0005-0000-0000-0000D7060000}"/>
    <cellStyle name="Normal 2 5 2 2 54" xfId="1753" xr:uid="{00000000-0005-0000-0000-0000D8060000}"/>
    <cellStyle name="Normal 2 5 2 2 54 2" xfId="1754" xr:uid="{00000000-0005-0000-0000-0000D9060000}"/>
    <cellStyle name="Normal 2 5 2 2 55" xfId="1755" xr:uid="{00000000-0005-0000-0000-0000DA060000}"/>
    <cellStyle name="Normal 2 5 2 2 55 2" xfId="1756" xr:uid="{00000000-0005-0000-0000-0000DB060000}"/>
    <cellStyle name="Normal 2 5 2 2 56" xfId="1757" xr:uid="{00000000-0005-0000-0000-0000DC060000}"/>
    <cellStyle name="Normal 2 5 2 2 6" xfId="1758" xr:uid="{00000000-0005-0000-0000-0000DD060000}"/>
    <cellStyle name="Normal 2 5 2 2 6 2" xfId="1759" xr:uid="{00000000-0005-0000-0000-0000DE060000}"/>
    <cellStyle name="Normal 2 5 2 2 7" xfId="1760" xr:uid="{00000000-0005-0000-0000-0000DF060000}"/>
    <cellStyle name="Normal 2 5 2 2 7 2" xfId="1761" xr:uid="{00000000-0005-0000-0000-0000E0060000}"/>
    <cellStyle name="Normal 2 5 2 2 8" xfId="1762" xr:uid="{00000000-0005-0000-0000-0000E1060000}"/>
    <cellStyle name="Normal 2 5 2 2 8 2" xfId="1763" xr:uid="{00000000-0005-0000-0000-0000E2060000}"/>
    <cellStyle name="Normal 2 5 2 2 9" xfId="1764" xr:uid="{00000000-0005-0000-0000-0000E3060000}"/>
    <cellStyle name="Normal 2 5 2 2 9 2" xfId="1765" xr:uid="{00000000-0005-0000-0000-0000E4060000}"/>
    <cellStyle name="Normal 2 5 2 20" xfId="1766" xr:uid="{00000000-0005-0000-0000-0000E5060000}"/>
    <cellStyle name="Normal 2 5 2 20 2" xfId="1767" xr:uid="{00000000-0005-0000-0000-0000E6060000}"/>
    <cellStyle name="Normal 2 5 2 21" xfId="1768" xr:uid="{00000000-0005-0000-0000-0000E7060000}"/>
    <cellStyle name="Normal 2 5 2 21 2" xfId="1769" xr:uid="{00000000-0005-0000-0000-0000E8060000}"/>
    <cellStyle name="Normal 2 5 2 22" xfId="1770" xr:uid="{00000000-0005-0000-0000-0000E9060000}"/>
    <cellStyle name="Normal 2 5 2 22 2" xfId="1771" xr:uid="{00000000-0005-0000-0000-0000EA060000}"/>
    <cellStyle name="Normal 2 5 2 23" xfId="1772" xr:uid="{00000000-0005-0000-0000-0000EB060000}"/>
    <cellStyle name="Normal 2 5 2 23 2" xfId="1773" xr:uid="{00000000-0005-0000-0000-0000EC060000}"/>
    <cellStyle name="Normal 2 5 2 24" xfId="1774" xr:uid="{00000000-0005-0000-0000-0000ED060000}"/>
    <cellStyle name="Normal 2 5 2 24 2" xfId="1775" xr:uid="{00000000-0005-0000-0000-0000EE060000}"/>
    <cellStyle name="Normal 2 5 2 25" xfId="1776" xr:uid="{00000000-0005-0000-0000-0000EF060000}"/>
    <cellStyle name="Normal 2 5 2 25 2" xfId="1777" xr:uid="{00000000-0005-0000-0000-0000F0060000}"/>
    <cellStyle name="Normal 2 5 2 26" xfId="1778" xr:uid="{00000000-0005-0000-0000-0000F1060000}"/>
    <cellStyle name="Normal 2 5 2 26 2" xfId="1779" xr:uid="{00000000-0005-0000-0000-0000F2060000}"/>
    <cellStyle name="Normal 2 5 2 27" xfId="1780" xr:uid="{00000000-0005-0000-0000-0000F3060000}"/>
    <cellStyle name="Normal 2 5 2 27 2" xfId="1781" xr:uid="{00000000-0005-0000-0000-0000F4060000}"/>
    <cellStyle name="Normal 2 5 2 28" xfId="1782" xr:uid="{00000000-0005-0000-0000-0000F5060000}"/>
    <cellStyle name="Normal 2 5 2 28 2" xfId="1783" xr:uid="{00000000-0005-0000-0000-0000F6060000}"/>
    <cellStyle name="Normal 2 5 2 29" xfId="1784" xr:uid="{00000000-0005-0000-0000-0000F7060000}"/>
    <cellStyle name="Normal 2 5 2 29 2" xfId="1785" xr:uid="{00000000-0005-0000-0000-0000F8060000}"/>
    <cellStyle name="Normal 2 5 2 3" xfId="1786" xr:uid="{00000000-0005-0000-0000-0000F9060000}"/>
    <cellStyle name="Normal 2 5 2 3 2" xfId="1787" xr:uid="{00000000-0005-0000-0000-0000FA060000}"/>
    <cellStyle name="Normal 2 5 2 30" xfId="1788" xr:uid="{00000000-0005-0000-0000-0000FB060000}"/>
    <cellStyle name="Normal 2 5 2 30 2" xfId="1789" xr:uid="{00000000-0005-0000-0000-0000FC060000}"/>
    <cellStyle name="Normal 2 5 2 31" xfId="1790" xr:uid="{00000000-0005-0000-0000-0000FD060000}"/>
    <cellStyle name="Normal 2 5 2 31 2" xfId="1791" xr:uid="{00000000-0005-0000-0000-0000FE060000}"/>
    <cellStyle name="Normal 2 5 2 32" xfId="1792" xr:uid="{00000000-0005-0000-0000-0000FF060000}"/>
    <cellStyle name="Normal 2 5 2 32 2" xfId="1793" xr:uid="{00000000-0005-0000-0000-000000070000}"/>
    <cellStyle name="Normal 2 5 2 33" xfId="1794" xr:uid="{00000000-0005-0000-0000-000001070000}"/>
    <cellStyle name="Normal 2 5 2 33 2" xfId="1795" xr:uid="{00000000-0005-0000-0000-000002070000}"/>
    <cellStyle name="Normal 2 5 2 34" xfId="1796" xr:uid="{00000000-0005-0000-0000-000003070000}"/>
    <cellStyle name="Normal 2 5 2 4" xfId="1797" xr:uid="{00000000-0005-0000-0000-000004070000}"/>
    <cellStyle name="Normal 2 5 2 4 2" xfId="1798" xr:uid="{00000000-0005-0000-0000-000005070000}"/>
    <cellStyle name="Normal 2 5 2 5" xfId="1799" xr:uid="{00000000-0005-0000-0000-000006070000}"/>
    <cellStyle name="Normal 2 5 2 5 2" xfId="1800" xr:uid="{00000000-0005-0000-0000-000007070000}"/>
    <cellStyle name="Normal 2 5 2 6" xfId="1801" xr:uid="{00000000-0005-0000-0000-000008070000}"/>
    <cellStyle name="Normal 2 5 2 6 2" xfId="1802" xr:uid="{00000000-0005-0000-0000-000009070000}"/>
    <cellStyle name="Normal 2 5 2 7" xfId="1803" xr:uid="{00000000-0005-0000-0000-00000A070000}"/>
    <cellStyle name="Normal 2 5 2 7 2" xfId="1804" xr:uid="{00000000-0005-0000-0000-00000B070000}"/>
    <cellStyle name="Normal 2 5 2 8" xfId="1805" xr:uid="{00000000-0005-0000-0000-00000C070000}"/>
    <cellStyle name="Normal 2 5 2 8 2" xfId="1806" xr:uid="{00000000-0005-0000-0000-00000D070000}"/>
    <cellStyle name="Normal 2 5 2 9" xfId="1807" xr:uid="{00000000-0005-0000-0000-00000E070000}"/>
    <cellStyle name="Normal 2 5 2 9 2" xfId="1808" xr:uid="{00000000-0005-0000-0000-00000F070000}"/>
    <cellStyle name="Normal 2 5 20" xfId="1809" xr:uid="{00000000-0005-0000-0000-000010070000}"/>
    <cellStyle name="Normal 2 5 20 2" xfId="1810" xr:uid="{00000000-0005-0000-0000-000011070000}"/>
    <cellStyle name="Normal 2 5 21" xfId="1811" xr:uid="{00000000-0005-0000-0000-000012070000}"/>
    <cellStyle name="Normal 2 5 21 2" xfId="1812" xr:uid="{00000000-0005-0000-0000-000013070000}"/>
    <cellStyle name="Normal 2 5 22" xfId="1813" xr:uid="{00000000-0005-0000-0000-000014070000}"/>
    <cellStyle name="Normal 2 5 22 2" xfId="1814" xr:uid="{00000000-0005-0000-0000-000015070000}"/>
    <cellStyle name="Normal 2 5 23" xfId="1815" xr:uid="{00000000-0005-0000-0000-000016070000}"/>
    <cellStyle name="Normal 2 5 23 2" xfId="1816" xr:uid="{00000000-0005-0000-0000-000017070000}"/>
    <cellStyle name="Normal 2 5 24" xfId="1817" xr:uid="{00000000-0005-0000-0000-000018070000}"/>
    <cellStyle name="Normal 2 5 24 2" xfId="1818" xr:uid="{00000000-0005-0000-0000-000019070000}"/>
    <cellStyle name="Normal 2 5 25" xfId="1819" xr:uid="{00000000-0005-0000-0000-00001A070000}"/>
    <cellStyle name="Normal 2 5 25 2" xfId="1820" xr:uid="{00000000-0005-0000-0000-00001B070000}"/>
    <cellStyle name="Normal 2 5 26" xfId="1821" xr:uid="{00000000-0005-0000-0000-00001C070000}"/>
    <cellStyle name="Normal 2 5 26 2" xfId="1822" xr:uid="{00000000-0005-0000-0000-00001D070000}"/>
    <cellStyle name="Normal 2 5 27" xfId="1823" xr:uid="{00000000-0005-0000-0000-00001E070000}"/>
    <cellStyle name="Normal 2 5 27 2" xfId="1824" xr:uid="{00000000-0005-0000-0000-00001F070000}"/>
    <cellStyle name="Normal 2 5 28" xfId="1825" xr:uid="{00000000-0005-0000-0000-000020070000}"/>
    <cellStyle name="Normal 2 5 28 2" xfId="1826" xr:uid="{00000000-0005-0000-0000-000021070000}"/>
    <cellStyle name="Normal 2 5 29" xfId="1827" xr:uid="{00000000-0005-0000-0000-000022070000}"/>
    <cellStyle name="Normal 2 5 29 2" xfId="1828" xr:uid="{00000000-0005-0000-0000-000023070000}"/>
    <cellStyle name="Normal 2 5 3" xfId="1829" xr:uid="{00000000-0005-0000-0000-000024070000}"/>
    <cellStyle name="Normal 2 5 3 2" xfId="1830" xr:uid="{00000000-0005-0000-0000-000025070000}"/>
    <cellStyle name="Normal 2 5 30" xfId="1831" xr:uid="{00000000-0005-0000-0000-000026070000}"/>
    <cellStyle name="Normal 2 5 30 2" xfId="1832" xr:uid="{00000000-0005-0000-0000-000027070000}"/>
    <cellStyle name="Normal 2 5 31" xfId="1833" xr:uid="{00000000-0005-0000-0000-000028070000}"/>
    <cellStyle name="Normal 2 5 31 2" xfId="1834" xr:uid="{00000000-0005-0000-0000-000029070000}"/>
    <cellStyle name="Normal 2 5 32" xfId="1835" xr:uid="{00000000-0005-0000-0000-00002A070000}"/>
    <cellStyle name="Normal 2 5 32 2" xfId="1836" xr:uid="{00000000-0005-0000-0000-00002B070000}"/>
    <cellStyle name="Normal 2 5 33" xfId="1837" xr:uid="{00000000-0005-0000-0000-00002C070000}"/>
    <cellStyle name="Normal 2 5 33 2" xfId="1838" xr:uid="{00000000-0005-0000-0000-00002D070000}"/>
    <cellStyle name="Normal 2 5 34" xfId="1839" xr:uid="{00000000-0005-0000-0000-00002E070000}"/>
    <cellStyle name="Normal 2 5 34 2" xfId="1840" xr:uid="{00000000-0005-0000-0000-00002F070000}"/>
    <cellStyle name="Normal 2 5 35" xfId="1841" xr:uid="{00000000-0005-0000-0000-000030070000}"/>
    <cellStyle name="Normal 2 5 35 2" xfId="1842" xr:uid="{00000000-0005-0000-0000-000031070000}"/>
    <cellStyle name="Normal 2 5 36" xfId="1843" xr:uid="{00000000-0005-0000-0000-000032070000}"/>
    <cellStyle name="Normal 2 5 36 2" xfId="1844" xr:uid="{00000000-0005-0000-0000-000033070000}"/>
    <cellStyle name="Normal 2 5 37" xfId="1845" xr:uid="{00000000-0005-0000-0000-000034070000}"/>
    <cellStyle name="Normal 2 5 37 2" xfId="1846" xr:uid="{00000000-0005-0000-0000-000035070000}"/>
    <cellStyle name="Normal 2 5 38" xfId="1847" xr:uid="{00000000-0005-0000-0000-000036070000}"/>
    <cellStyle name="Normal 2 5 38 2" xfId="1848" xr:uid="{00000000-0005-0000-0000-000037070000}"/>
    <cellStyle name="Normal 2 5 39" xfId="1849" xr:uid="{00000000-0005-0000-0000-000038070000}"/>
    <cellStyle name="Normal 2 5 39 2" xfId="1850" xr:uid="{00000000-0005-0000-0000-000039070000}"/>
    <cellStyle name="Normal 2 5 4" xfId="1851" xr:uid="{00000000-0005-0000-0000-00003A070000}"/>
    <cellStyle name="Normal 2 5 4 2" xfId="1852" xr:uid="{00000000-0005-0000-0000-00003B070000}"/>
    <cellStyle name="Normal 2 5 40" xfId="1853" xr:uid="{00000000-0005-0000-0000-00003C070000}"/>
    <cellStyle name="Normal 2 5 40 2" xfId="1854" xr:uid="{00000000-0005-0000-0000-00003D070000}"/>
    <cellStyle name="Normal 2 5 41" xfId="1855" xr:uid="{00000000-0005-0000-0000-00003E070000}"/>
    <cellStyle name="Normal 2 5 41 2" xfId="1856" xr:uid="{00000000-0005-0000-0000-00003F070000}"/>
    <cellStyle name="Normal 2 5 42" xfId="1857" xr:uid="{00000000-0005-0000-0000-000040070000}"/>
    <cellStyle name="Normal 2 5 42 2" xfId="1858" xr:uid="{00000000-0005-0000-0000-000041070000}"/>
    <cellStyle name="Normal 2 5 43" xfId="1859" xr:uid="{00000000-0005-0000-0000-000042070000}"/>
    <cellStyle name="Normal 2 5 43 2" xfId="1860" xr:uid="{00000000-0005-0000-0000-000043070000}"/>
    <cellStyle name="Normal 2 5 44" xfId="1861" xr:uid="{00000000-0005-0000-0000-000044070000}"/>
    <cellStyle name="Normal 2 5 44 2" xfId="1862" xr:uid="{00000000-0005-0000-0000-000045070000}"/>
    <cellStyle name="Normal 2 5 45" xfId="1863" xr:uid="{00000000-0005-0000-0000-000046070000}"/>
    <cellStyle name="Normal 2 5 45 2" xfId="1864" xr:uid="{00000000-0005-0000-0000-000047070000}"/>
    <cellStyle name="Normal 2 5 46" xfId="1865" xr:uid="{00000000-0005-0000-0000-000048070000}"/>
    <cellStyle name="Normal 2 5 46 2" xfId="1866" xr:uid="{00000000-0005-0000-0000-000049070000}"/>
    <cellStyle name="Normal 2 5 47" xfId="1867" xr:uid="{00000000-0005-0000-0000-00004A070000}"/>
    <cellStyle name="Normal 2 5 47 2" xfId="1868" xr:uid="{00000000-0005-0000-0000-00004B070000}"/>
    <cellStyle name="Normal 2 5 48" xfId="1869" xr:uid="{00000000-0005-0000-0000-00004C070000}"/>
    <cellStyle name="Normal 2 5 48 2" xfId="1870" xr:uid="{00000000-0005-0000-0000-00004D070000}"/>
    <cellStyle name="Normal 2 5 49" xfId="1871" xr:uid="{00000000-0005-0000-0000-00004E070000}"/>
    <cellStyle name="Normal 2 5 49 2" xfId="1872" xr:uid="{00000000-0005-0000-0000-00004F070000}"/>
    <cellStyle name="Normal 2 5 5" xfId="1873" xr:uid="{00000000-0005-0000-0000-000050070000}"/>
    <cellStyle name="Normal 2 5 5 2" xfId="1874" xr:uid="{00000000-0005-0000-0000-000051070000}"/>
    <cellStyle name="Normal 2 5 50" xfId="1875" xr:uid="{00000000-0005-0000-0000-000052070000}"/>
    <cellStyle name="Normal 2 5 50 2" xfId="1876" xr:uid="{00000000-0005-0000-0000-000053070000}"/>
    <cellStyle name="Normal 2 5 51" xfId="1877" xr:uid="{00000000-0005-0000-0000-000054070000}"/>
    <cellStyle name="Normal 2 5 51 2" xfId="1878" xr:uid="{00000000-0005-0000-0000-000055070000}"/>
    <cellStyle name="Normal 2 5 52" xfId="1879" xr:uid="{00000000-0005-0000-0000-000056070000}"/>
    <cellStyle name="Normal 2 5 52 2" xfId="1880" xr:uid="{00000000-0005-0000-0000-000057070000}"/>
    <cellStyle name="Normal 2 5 53" xfId="1881" xr:uid="{00000000-0005-0000-0000-000058070000}"/>
    <cellStyle name="Normal 2 5 53 2" xfId="1882" xr:uid="{00000000-0005-0000-0000-000059070000}"/>
    <cellStyle name="Normal 2 5 54" xfId="1883" xr:uid="{00000000-0005-0000-0000-00005A070000}"/>
    <cellStyle name="Normal 2 5 54 2" xfId="1884" xr:uid="{00000000-0005-0000-0000-00005B070000}"/>
    <cellStyle name="Normal 2 5 55" xfId="1885" xr:uid="{00000000-0005-0000-0000-00005C070000}"/>
    <cellStyle name="Normal 2 5 55 2" xfId="1886" xr:uid="{00000000-0005-0000-0000-00005D070000}"/>
    <cellStyle name="Normal 2 5 56" xfId="1887" xr:uid="{00000000-0005-0000-0000-00005E070000}"/>
    <cellStyle name="Normal 2 5 56 2" xfId="1888" xr:uid="{00000000-0005-0000-0000-00005F070000}"/>
    <cellStyle name="Normal 2 5 57" xfId="1889" xr:uid="{00000000-0005-0000-0000-000060070000}"/>
    <cellStyle name="Normal 2 5 57 2" xfId="1890" xr:uid="{00000000-0005-0000-0000-000061070000}"/>
    <cellStyle name="Normal 2 5 58" xfId="1891" xr:uid="{00000000-0005-0000-0000-000062070000}"/>
    <cellStyle name="Normal 2 5 58 2" xfId="1892" xr:uid="{00000000-0005-0000-0000-000063070000}"/>
    <cellStyle name="Normal 2 5 59" xfId="1893" xr:uid="{00000000-0005-0000-0000-000064070000}"/>
    <cellStyle name="Normal 2 5 59 2" xfId="1894" xr:uid="{00000000-0005-0000-0000-000065070000}"/>
    <cellStyle name="Normal 2 5 6" xfId="1895" xr:uid="{00000000-0005-0000-0000-000066070000}"/>
    <cellStyle name="Normal 2 5 6 2" xfId="1896" xr:uid="{00000000-0005-0000-0000-000067070000}"/>
    <cellStyle name="Normal 2 5 60" xfId="1897" xr:uid="{00000000-0005-0000-0000-000068070000}"/>
    <cellStyle name="Normal 2 5 60 2" xfId="1898" xr:uid="{00000000-0005-0000-0000-000069070000}"/>
    <cellStyle name="Normal 2 5 61" xfId="1899" xr:uid="{00000000-0005-0000-0000-00006A070000}"/>
    <cellStyle name="Normal 2 5 61 2" xfId="1900" xr:uid="{00000000-0005-0000-0000-00006B070000}"/>
    <cellStyle name="Normal 2 5 62" xfId="1901" xr:uid="{00000000-0005-0000-0000-00006C070000}"/>
    <cellStyle name="Normal 2 5 62 2" xfId="1902" xr:uid="{00000000-0005-0000-0000-00006D070000}"/>
    <cellStyle name="Normal 2 5 63" xfId="1903" xr:uid="{00000000-0005-0000-0000-00006E070000}"/>
    <cellStyle name="Normal 2 5 63 2" xfId="1904" xr:uid="{00000000-0005-0000-0000-00006F070000}"/>
    <cellStyle name="Normal 2 5 64" xfId="1905" xr:uid="{00000000-0005-0000-0000-000070070000}"/>
    <cellStyle name="Normal 2 5 64 2" xfId="1906" xr:uid="{00000000-0005-0000-0000-000071070000}"/>
    <cellStyle name="Normal 2 5 65" xfId="1907" xr:uid="{00000000-0005-0000-0000-000072070000}"/>
    <cellStyle name="Normal 2 5 65 2" xfId="1908" xr:uid="{00000000-0005-0000-0000-000073070000}"/>
    <cellStyle name="Normal 2 5 66" xfId="1909" xr:uid="{00000000-0005-0000-0000-000074070000}"/>
    <cellStyle name="Normal 2 5 66 2" xfId="1910" xr:uid="{00000000-0005-0000-0000-000075070000}"/>
    <cellStyle name="Normal 2 5 67" xfId="1911" xr:uid="{00000000-0005-0000-0000-000076070000}"/>
    <cellStyle name="Normal 2 5 67 2" xfId="1912" xr:uid="{00000000-0005-0000-0000-000077070000}"/>
    <cellStyle name="Normal 2 5 68" xfId="1913" xr:uid="{00000000-0005-0000-0000-000078070000}"/>
    <cellStyle name="Normal 2 5 68 2" xfId="1914" xr:uid="{00000000-0005-0000-0000-000079070000}"/>
    <cellStyle name="Normal 2 5 69" xfId="1915" xr:uid="{00000000-0005-0000-0000-00007A070000}"/>
    <cellStyle name="Normal 2 5 69 2" xfId="1916" xr:uid="{00000000-0005-0000-0000-00007B070000}"/>
    <cellStyle name="Normal 2 5 7" xfId="1917" xr:uid="{00000000-0005-0000-0000-00007C070000}"/>
    <cellStyle name="Normal 2 5 7 2" xfId="1918" xr:uid="{00000000-0005-0000-0000-00007D070000}"/>
    <cellStyle name="Normal 2 5 70" xfId="1919" xr:uid="{00000000-0005-0000-0000-00007E070000}"/>
    <cellStyle name="Normal 2 5 70 2" xfId="1920" xr:uid="{00000000-0005-0000-0000-00007F070000}"/>
    <cellStyle name="Normal 2 5 71" xfId="1921" xr:uid="{00000000-0005-0000-0000-000080070000}"/>
    <cellStyle name="Normal 2 5 71 2" xfId="1922" xr:uid="{00000000-0005-0000-0000-000081070000}"/>
    <cellStyle name="Normal 2 5 72" xfId="1923" xr:uid="{00000000-0005-0000-0000-000082070000}"/>
    <cellStyle name="Normal 2 5 72 2" xfId="1924" xr:uid="{00000000-0005-0000-0000-000083070000}"/>
    <cellStyle name="Normal 2 5 73" xfId="1925" xr:uid="{00000000-0005-0000-0000-000084070000}"/>
    <cellStyle name="Normal 2 5 73 2" xfId="1926" xr:uid="{00000000-0005-0000-0000-000085070000}"/>
    <cellStyle name="Normal 2 5 74" xfId="1927" xr:uid="{00000000-0005-0000-0000-000086070000}"/>
    <cellStyle name="Normal 2 5 74 2" xfId="1928" xr:uid="{00000000-0005-0000-0000-000087070000}"/>
    <cellStyle name="Normal 2 5 75" xfId="1929" xr:uid="{00000000-0005-0000-0000-000088070000}"/>
    <cellStyle name="Normal 2 5 75 2" xfId="1930" xr:uid="{00000000-0005-0000-0000-000089070000}"/>
    <cellStyle name="Normal 2 5 76" xfId="1931" xr:uid="{00000000-0005-0000-0000-00008A070000}"/>
    <cellStyle name="Normal 2 5 76 2" xfId="1932" xr:uid="{00000000-0005-0000-0000-00008B070000}"/>
    <cellStyle name="Normal 2 5 77" xfId="1933" xr:uid="{00000000-0005-0000-0000-00008C070000}"/>
    <cellStyle name="Normal 2 5 77 2" xfId="1934" xr:uid="{00000000-0005-0000-0000-00008D070000}"/>
    <cellStyle name="Normal 2 5 78" xfId="1935" xr:uid="{00000000-0005-0000-0000-00008E070000}"/>
    <cellStyle name="Normal 2 5 78 2" xfId="1936" xr:uid="{00000000-0005-0000-0000-00008F070000}"/>
    <cellStyle name="Normal 2 5 79" xfId="1937" xr:uid="{00000000-0005-0000-0000-000090070000}"/>
    <cellStyle name="Normal 2 5 79 2" xfId="1938" xr:uid="{00000000-0005-0000-0000-000091070000}"/>
    <cellStyle name="Normal 2 5 8" xfId="1939" xr:uid="{00000000-0005-0000-0000-000092070000}"/>
    <cellStyle name="Normal 2 5 8 2" xfId="1940" xr:uid="{00000000-0005-0000-0000-000093070000}"/>
    <cellStyle name="Normal 2 5 80" xfId="1941" xr:uid="{00000000-0005-0000-0000-000094070000}"/>
    <cellStyle name="Normal 2 5 80 2" xfId="1942" xr:uid="{00000000-0005-0000-0000-000095070000}"/>
    <cellStyle name="Normal 2 5 81" xfId="1943" xr:uid="{00000000-0005-0000-0000-000096070000}"/>
    <cellStyle name="Normal 2 5 81 2" xfId="1944" xr:uid="{00000000-0005-0000-0000-000097070000}"/>
    <cellStyle name="Normal 2 5 82" xfId="1945" xr:uid="{00000000-0005-0000-0000-000098070000}"/>
    <cellStyle name="Normal 2 5 82 2" xfId="1946" xr:uid="{00000000-0005-0000-0000-000099070000}"/>
    <cellStyle name="Normal 2 5 83" xfId="1947" xr:uid="{00000000-0005-0000-0000-00009A070000}"/>
    <cellStyle name="Normal 2 5 83 2" xfId="1948" xr:uid="{00000000-0005-0000-0000-00009B070000}"/>
    <cellStyle name="Normal 2 5 84" xfId="1949" xr:uid="{00000000-0005-0000-0000-00009C070000}"/>
    <cellStyle name="Normal 2 5 84 2" xfId="1950" xr:uid="{00000000-0005-0000-0000-00009D070000}"/>
    <cellStyle name="Normal 2 5 85" xfId="1951" xr:uid="{00000000-0005-0000-0000-00009E070000}"/>
    <cellStyle name="Normal 2 5 85 2" xfId="1952" xr:uid="{00000000-0005-0000-0000-00009F070000}"/>
    <cellStyle name="Normal 2 5 86" xfId="1953" xr:uid="{00000000-0005-0000-0000-0000A0070000}"/>
    <cellStyle name="Normal 2 5 86 2" xfId="1954" xr:uid="{00000000-0005-0000-0000-0000A1070000}"/>
    <cellStyle name="Normal 2 5 87" xfId="1955" xr:uid="{00000000-0005-0000-0000-0000A2070000}"/>
    <cellStyle name="Normal 2 5 87 2" xfId="1956" xr:uid="{00000000-0005-0000-0000-0000A3070000}"/>
    <cellStyle name="Normal 2 5 88" xfId="1957" xr:uid="{00000000-0005-0000-0000-0000A4070000}"/>
    <cellStyle name="Normal 2 5 9" xfId="1958" xr:uid="{00000000-0005-0000-0000-0000A5070000}"/>
    <cellStyle name="Normal 2 5 9 2" xfId="1959" xr:uid="{00000000-0005-0000-0000-0000A6070000}"/>
    <cellStyle name="Normal 2 5_DEER 032008 Cost Summary Delivery - Rev 4 (2)" xfId="1960" xr:uid="{00000000-0005-0000-0000-0000A7070000}"/>
    <cellStyle name="Normal 2 50" xfId="1961" xr:uid="{00000000-0005-0000-0000-0000A8070000}"/>
    <cellStyle name="Normal 2 50 2" xfId="1962" xr:uid="{00000000-0005-0000-0000-0000A9070000}"/>
    <cellStyle name="Normal 2 51" xfId="1963" xr:uid="{00000000-0005-0000-0000-0000AA070000}"/>
    <cellStyle name="Normal 2 51 2" xfId="1964" xr:uid="{00000000-0005-0000-0000-0000AB070000}"/>
    <cellStyle name="Normal 2 52" xfId="1965" xr:uid="{00000000-0005-0000-0000-0000AC070000}"/>
    <cellStyle name="Normal 2 52 2" xfId="1966" xr:uid="{00000000-0005-0000-0000-0000AD070000}"/>
    <cellStyle name="Normal 2 53" xfId="1967" xr:uid="{00000000-0005-0000-0000-0000AE070000}"/>
    <cellStyle name="Normal 2 53 2" xfId="1968" xr:uid="{00000000-0005-0000-0000-0000AF070000}"/>
    <cellStyle name="Normal 2 54" xfId="1969" xr:uid="{00000000-0005-0000-0000-0000B0070000}"/>
    <cellStyle name="Normal 2 54 2" xfId="1970" xr:uid="{00000000-0005-0000-0000-0000B1070000}"/>
    <cellStyle name="Normal 2 55" xfId="1971" xr:uid="{00000000-0005-0000-0000-0000B2070000}"/>
    <cellStyle name="Normal 2 55 2" xfId="1972" xr:uid="{00000000-0005-0000-0000-0000B3070000}"/>
    <cellStyle name="Normal 2 56" xfId="1973" xr:uid="{00000000-0005-0000-0000-0000B4070000}"/>
    <cellStyle name="Normal 2 56 2" xfId="1974" xr:uid="{00000000-0005-0000-0000-0000B5070000}"/>
    <cellStyle name="Normal 2 57" xfId="1975" xr:uid="{00000000-0005-0000-0000-0000B6070000}"/>
    <cellStyle name="Normal 2 57 2" xfId="1976" xr:uid="{00000000-0005-0000-0000-0000B7070000}"/>
    <cellStyle name="Normal 2 58" xfId="1977" xr:uid="{00000000-0005-0000-0000-0000B8070000}"/>
    <cellStyle name="Normal 2 58 2" xfId="1978" xr:uid="{00000000-0005-0000-0000-0000B9070000}"/>
    <cellStyle name="Normal 2 59" xfId="1979" xr:uid="{00000000-0005-0000-0000-0000BA070000}"/>
    <cellStyle name="Normal 2 59 2" xfId="1980" xr:uid="{00000000-0005-0000-0000-0000BB070000}"/>
    <cellStyle name="Normal 2 6" xfId="1981" xr:uid="{00000000-0005-0000-0000-0000BC070000}"/>
    <cellStyle name="Normal 2 6 2" xfId="1982" xr:uid="{00000000-0005-0000-0000-0000BD070000}"/>
    <cellStyle name="Normal 2 60" xfId="1983" xr:uid="{00000000-0005-0000-0000-0000BE070000}"/>
    <cellStyle name="Normal 2 60 2" xfId="1984" xr:uid="{00000000-0005-0000-0000-0000BF070000}"/>
    <cellStyle name="Normal 2 61" xfId="1985" xr:uid="{00000000-0005-0000-0000-0000C0070000}"/>
    <cellStyle name="Normal 2 61 2" xfId="1986" xr:uid="{00000000-0005-0000-0000-0000C1070000}"/>
    <cellStyle name="Normal 2 62" xfId="1987" xr:uid="{00000000-0005-0000-0000-0000C2070000}"/>
    <cellStyle name="Normal 2 62 2" xfId="1988" xr:uid="{00000000-0005-0000-0000-0000C3070000}"/>
    <cellStyle name="Normal 2 63" xfId="1989" xr:uid="{00000000-0005-0000-0000-0000C4070000}"/>
    <cellStyle name="Normal 2 63 2" xfId="1990" xr:uid="{00000000-0005-0000-0000-0000C5070000}"/>
    <cellStyle name="Normal 2 64" xfId="1991" xr:uid="{00000000-0005-0000-0000-0000C6070000}"/>
    <cellStyle name="Normal 2 64 2" xfId="1992" xr:uid="{00000000-0005-0000-0000-0000C7070000}"/>
    <cellStyle name="Normal 2 65" xfId="1993" xr:uid="{00000000-0005-0000-0000-0000C8070000}"/>
    <cellStyle name="Normal 2 65 2" xfId="1994" xr:uid="{00000000-0005-0000-0000-0000C9070000}"/>
    <cellStyle name="Normal 2 66" xfId="1995" xr:uid="{00000000-0005-0000-0000-0000CA070000}"/>
    <cellStyle name="Normal 2 66 2" xfId="1996" xr:uid="{00000000-0005-0000-0000-0000CB070000}"/>
    <cellStyle name="Normal 2 67" xfId="1997" xr:uid="{00000000-0005-0000-0000-0000CC070000}"/>
    <cellStyle name="Normal 2 67 2" xfId="1998" xr:uid="{00000000-0005-0000-0000-0000CD070000}"/>
    <cellStyle name="Normal 2 68" xfId="1999" xr:uid="{00000000-0005-0000-0000-0000CE070000}"/>
    <cellStyle name="Normal 2 68 2" xfId="2000" xr:uid="{00000000-0005-0000-0000-0000CF070000}"/>
    <cellStyle name="Normal 2 69" xfId="2001" xr:uid="{00000000-0005-0000-0000-0000D0070000}"/>
    <cellStyle name="Normal 2 69 2" xfId="2002" xr:uid="{00000000-0005-0000-0000-0000D1070000}"/>
    <cellStyle name="Normal 2 7" xfId="2003" xr:uid="{00000000-0005-0000-0000-0000D2070000}"/>
    <cellStyle name="Normal 2 7 2" xfId="2004" xr:uid="{00000000-0005-0000-0000-0000D3070000}"/>
    <cellStyle name="Normal 2 70" xfId="2005" xr:uid="{00000000-0005-0000-0000-0000D4070000}"/>
    <cellStyle name="Normal 2 70 2" xfId="2006" xr:uid="{00000000-0005-0000-0000-0000D5070000}"/>
    <cellStyle name="Normal 2 71" xfId="2007" xr:uid="{00000000-0005-0000-0000-0000D6070000}"/>
    <cellStyle name="Normal 2 71 2" xfId="2008" xr:uid="{00000000-0005-0000-0000-0000D7070000}"/>
    <cellStyle name="Normal 2 72" xfId="2009" xr:uid="{00000000-0005-0000-0000-0000D8070000}"/>
    <cellStyle name="Normal 2 72 2" xfId="2010" xr:uid="{00000000-0005-0000-0000-0000D9070000}"/>
    <cellStyle name="Normal 2 73" xfId="2011" xr:uid="{00000000-0005-0000-0000-0000DA070000}"/>
    <cellStyle name="Normal 2 73 2" xfId="2012" xr:uid="{00000000-0005-0000-0000-0000DB070000}"/>
    <cellStyle name="Normal 2 74" xfId="2013" xr:uid="{00000000-0005-0000-0000-0000DC070000}"/>
    <cellStyle name="Normal 2 74 2" xfId="2014" xr:uid="{00000000-0005-0000-0000-0000DD070000}"/>
    <cellStyle name="Normal 2 75" xfId="2015" xr:uid="{00000000-0005-0000-0000-0000DE070000}"/>
    <cellStyle name="Normal 2 75 2" xfId="2016" xr:uid="{00000000-0005-0000-0000-0000DF070000}"/>
    <cellStyle name="Normal 2 76" xfId="2017" xr:uid="{00000000-0005-0000-0000-0000E0070000}"/>
    <cellStyle name="Normal 2 76 2" xfId="2018" xr:uid="{00000000-0005-0000-0000-0000E1070000}"/>
    <cellStyle name="Normal 2 77" xfId="2019" xr:uid="{00000000-0005-0000-0000-0000E2070000}"/>
    <cellStyle name="Normal 2 77 2" xfId="2020" xr:uid="{00000000-0005-0000-0000-0000E3070000}"/>
    <cellStyle name="Normal 2 78" xfId="2021" xr:uid="{00000000-0005-0000-0000-0000E4070000}"/>
    <cellStyle name="Normal 2 78 2" xfId="2022" xr:uid="{00000000-0005-0000-0000-0000E5070000}"/>
    <cellStyle name="Normal 2 79" xfId="2023" xr:uid="{00000000-0005-0000-0000-0000E6070000}"/>
    <cellStyle name="Normal 2 79 2" xfId="2024" xr:uid="{00000000-0005-0000-0000-0000E7070000}"/>
    <cellStyle name="Normal 2 8" xfId="2025" xr:uid="{00000000-0005-0000-0000-0000E8070000}"/>
    <cellStyle name="Normal 2 8 10" xfId="2026" xr:uid="{00000000-0005-0000-0000-0000E9070000}"/>
    <cellStyle name="Normal 2 8 10 2" xfId="2027" xr:uid="{00000000-0005-0000-0000-0000EA070000}"/>
    <cellStyle name="Normal 2 8 11" xfId="2028" xr:uid="{00000000-0005-0000-0000-0000EB070000}"/>
    <cellStyle name="Normal 2 8 11 2" xfId="2029" xr:uid="{00000000-0005-0000-0000-0000EC070000}"/>
    <cellStyle name="Normal 2 8 12" xfId="2030" xr:uid="{00000000-0005-0000-0000-0000ED070000}"/>
    <cellStyle name="Normal 2 8 12 2" xfId="2031" xr:uid="{00000000-0005-0000-0000-0000EE070000}"/>
    <cellStyle name="Normal 2 8 13" xfId="2032" xr:uid="{00000000-0005-0000-0000-0000EF070000}"/>
    <cellStyle name="Normal 2 8 13 2" xfId="2033" xr:uid="{00000000-0005-0000-0000-0000F0070000}"/>
    <cellStyle name="Normal 2 8 14" xfId="2034" xr:uid="{00000000-0005-0000-0000-0000F1070000}"/>
    <cellStyle name="Normal 2 8 14 2" xfId="2035" xr:uid="{00000000-0005-0000-0000-0000F2070000}"/>
    <cellStyle name="Normal 2 8 15" xfId="2036" xr:uid="{00000000-0005-0000-0000-0000F3070000}"/>
    <cellStyle name="Normal 2 8 15 2" xfId="2037" xr:uid="{00000000-0005-0000-0000-0000F4070000}"/>
    <cellStyle name="Normal 2 8 16" xfId="2038" xr:uid="{00000000-0005-0000-0000-0000F5070000}"/>
    <cellStyle name="Normal 2 8 16 2" xfId="2039" xr:uid="{00000000-0005-0000-0000-0000F6070000}"/>
    <cellStyle name="Normal 2 8 17" xfId="2040" xr:uid="{00000000-0005-0000-0000-0000F7070000}"/>
    <cellStyle name="Normal 2 8 17 2" xfId="2041" xr:uid="{00000000-0005-0000-0000-0000F8070000}"/>
    <cellStyle name="Normal 2 8 18" xfId="2042" xr:uid="{00000000-0005-0000-0000-0000F9070000}"/>
    <cellStyle name="Normal 2 8 18 2" xfId="2043" xr:uid="{00000000-0005-0000-0000-0000FA070000}"/>
    <cellStyle name="Normal 2 8 19" xfId="2044" xr:uid="{00000000-0005-0000-0000-0000FB070000}"/>
    <cellStyle name="Normal 2 8 19 2" xfId="2045" xr:uid="{00000000-0005-0000-0000-0000FC070000}"/>
    <cellStyle name="Normal 2 8 2" xfId="2046" xr:uid="{00000000-0005-0000-0000-0000FD070000}"/>
    <cellStyle name="Normal 2 8 2 2" xfId="2047" xr:uid="{00000000-0005-0000-0000-0000FE070000}"/>
    <cellStyle name="Normal 2 8 20" xfId="2048" xr:uid="{00000000-0005-0000-0000-0000FF070000}"/>
    <cellStyle name="Normal 2 8 20 2" xfId="2049" xr:uid="{00000000-0005-0000-0000-000000080000}"/>
    <cellStyle name="Normal 2 8 21" xfId="2050" xr:uid="{00000000-0005-0000-0000-000001080000}"/>
    <cellStyle name="Normal 2 8 21 2" xfId="2051" xr:uid="{00000000-0005-0000-0000-000002080000}"/>
    <cellStyle name="Normal 2 8 22" xfId="2052" xr:uid="{00000000-0005-0000-0000-000003080000}"/>
    <cellStyle name="Normal 2 8 22 2" xfId="2053" xr:uid="{00000000-0005-0000-0000-000004080000}"/>
    <cellStyle name="Normal 2 8 23" xfId="2054" xr:uid="{00000000-0005-0000-0000-000005080000}"/>
    <cellStyle name="Normal 2 8 23 2" xfId="2055" xr:uid="{00000000-0005-0000-0000-000006080000}"/>
    <cellStyle name="Normal 2 8 24" xfId="2056" xr:uid="{00000000-0005-0000-0000-000007080000}"/>
    <cellStyle name="Normal 2 8 3" xfId="2057" xr:uid="{00000000-0005-0000-0000-000008080000}"/>
    <cellStyle name="Normal 2 8 3 2" xfId="2058" xr:uid="{00000000-0005-0000-0000-000009080000}"/>
    <cellStyle name="Normal 2 8 4" xfId="2059" xr:uid="{00000000-0005-0000-0000-00000A080000}"/>
    <cellStyle name="Normal 2 8 4 2" xfId="2060" xr:uid="{00000000-0005-0000-0000-00000B080000}"/>
    <cellStyle name="Normal 2 8 5" xfId="2061" xr:uid="{00000000-0005-0000-0000-00000C080000}"/>
    <cellStyle name="Normal 2 8 5 2" xfId="2062" xr:uid="{00000000-0005-0000-0000-00000D080000}"/>
    <cellStyle name="Normal 2 8 6" xfId="2063" xr:uid="{00000000-0005-0000-0000-00000E080000}"/>
    <cellStyle name="Normal 2 8 6 2" xfId="2064" xr:uid="{00000000-0005-0000-0000-00000F080000}"/>
    <cellStyle name="Normal 2 8 7" xfId="2065" xr:uid="{00000000-0005-0000-0000-000010080000}"/>
    <cellStyle name="Normal 2 8 7 2" xfId="2066" xr:uid="{00000000-0005-0000-0000-000011080000}"/>
    <cellStyle name="Normal 2 8 8" xfId="2067" xr:uid="{00000000-0005-0000-0000-000012080000}"/>
    <cellStyle name="Normal 2 8 8 2" xfId="2068" xr:uid="{00000000-0005-0000-0000-000013080000}"/>
    <cellStyle name="Normal 2 8 9" xfId="2069" xr:uid="{00000000-0005-0000-0000-000014080000}"/>
    <cellStyle name="Normal 2 8 9 2" xfId="2070" xr:uid="{00000000-0005-0000-0000-000015080000}"/>
    <cellStyle name="Normal 2 80" xfId="2071" xr:uid="{00000000-0005-0000-0000-000016080000}"/>
    <cellStyle name="Normal 2 80 2" xfId="2072" xr:uid="{00000000-0005-0000-0000-000017080000}"/>
    <cellStyle name="Normal 2 81" xfId="2073" xr:uid="{00000000-0005-0000-0000-000018080000}"/>
    <cellStyle name="Normal 2 81 2" xfId="2074" xr:uid="{00000000-0005-0000-0000-000019080000}"/>
    <cellStyle name="Normal 2 82" xfId="2075" xr:uid="{00000000-0005-0000-0000-00001A080000}"/>
    <cellStyle name="Normal 2 82 2" xfId="2076" xr:uid="{00000000-0005-0000-0000-00001B080000}"/>
    <cellStyle name="Normal 2 83" xfId="2077" xr:uid="{00000000-0005-0000-0000-00001C080000}"/>
    <cellStyle name="Normal 2 83 2" xfId="2078" xr:uid="{00000000-0005-0000-0000-00001D080000}"/>
    <cellStyle name="Normal 2 84" xfId="2079" xr:uid="{00000000-0005-0000-0000-00001E080000}"/>
    <cellStyle name="Normal 2 84 2" xfId="2080" xr:uid="{00000000-0005-0000-0000-00001F080000}"/>
    <cellStyle name="Normal 2 85" xfId="2081" xr:uid="{00000000-0005-0000-0000-000020080000}"/>
    <cellStyle name="Normal 2 85 2" xfId="2082" xr:uid="{00000000-0005-0000-0000-000021080000}"/>
    <cellStyle name="Normal 2 86" xfId="2083" xr:uid="{00000000-0005-0000-0000-000022080000}"/>
    <cellStyle name="Normal 2 86 2" xfId="2084" xr:uid="{00000000-0005-0000-0000-000023080000}"/>
    <cellStyle name="Normal 2 87" xfId="2085" xr:uid="{00000000-0005-0000-0000-000024080000}"/>
    <cellStyle name="Normal 2 87 2" xfId="2086" xr:uid="{00000000-0005-0000-0000-000025080000}"/>
    <cellStyle name="Normal 2 88" xfId="2087" xr:uid="{00000000-0005-0000-0000-000026080000}"/>
    <cellStyle name="Normal 2 88 2" xfId="2088" xr:uid="{00000000-0005-0000-0000-000027080000}"/>
    <cellStyle name="Normal 2 89" xfId="2089" xr:uid="{00000000-0005-0000-0000-000028080000}"/>
    <cellStyle name="Normal 2 89 2" xfId="2090" xr:uid="{00000000-0005-0000-0000-000029080000}"/>
    <cellStyle name="Normal 2 9" xfId="2091" xr:uid="{00000000-0005-0000-0000-00002A080000}"/>
    <cellStyle name="Normal 2 9 10" xfId="2092" xr:uid="{00000000-0005-0000-0000-00002B080000}"/>
    <cellStyle name="Normal 2 9 10 2" xfId="2093" xr:uid="{00000000-0005-0000-0000-00002C080000}"/>
    <cellStyle name="Normal 2 9 11" xfId="2094" xr:uid="{00000000-0005-0000-0000-00002D080000}"/>
    <cellStyle name="Normal 2 9 11 2" xfId="2095" xr:uid="{00000000-0005-0000-0000-00002E080000}"/>
    <cellStyle name="Normal 2 9 12" xfId="2096" xr:uid="{00000000-0005-0000-0000-00002F080000}"/>
    <cellStyle name="Normal 2 9 12 2" xfId="2097" xr:uid="{00000000-0005-0000-0000-000030080000}"/>
    <cellStyle name="Normal 2 9 13" xfId="2098" xr:uid="{00000000-0005-0000-0000-000031080000}"/>
    <cellStyle name="Normal 2 9 13 2" xfId="2099" xr:uid="{00000000-0005-0000-0000-000032080000}"/>
    <cellStyle name="Normal 2 9 14" xfId="2100" xr:uid="{00000000-0005-0000-0000-000033080000}"/>
    <cellStyle name="Normal 2 9 14 2" xfId="2101" xr:uid="{00000000-0005-0000-0000-000034080000}"/>
    <cellStyle name="Normal 2 9 15" xfId="2102" xr:uid="{00000000-0005-0000-0000-000035080000}"/>
    <cellStyle name="Normal 2 9 15 2" xfId="2103" xr:uid="{00000000-0005-0000-0000-000036080000}"/>
    <cellStyle name="Normal 2 9 16" xfId="2104" xr:uid="{00000000-0005-0000-0000-000037080000}"/>
    <cellStyle name="Normal 2 9 16 2" xfId="2105" xr:uid="{00000000-0005-0000-0000-000038080000}"/>
    <cellStyle name="Normal 2 9 17" xfId="2106" xr:uid="{00000000-0005-0000-0000-000039080000}"/>
    <cellStyle name="Normal 2 9 17 2" xfId="2107" xr:uid="{00000000-0005-0000-0000-00003A080000}"/>
    <cellStyle name="Normal 2 9 18" xfId="2108" xr:uid="{00000000-0005-0000-0000-00003B080000}"/>
    <cellStyle name="Normal 2 9 18 2" xfId="2109" xr:uid="{00000000-0005-0000-0000-00003C080000}"/>
    <cellStyle name="Normal 2 9 19" xfId="2110" xr:uid="{00000000-0005-0000-0000-00003D080000}"/>
    <cellStyle name="Normal 2 9 19 2" xfId="2111" xr:uid="{00000000-0005-0000-0000-00003E080000}"/>
    <cellStyle name="Normal 2 9 2" xfId="2112" xr:uid="{00000000-0005-0000-0000-00003F080000}"/>
    <cellStyle name="Normal 2 9 2 2" xfId="2113" xr:uid="{00000000-0005-0000-0000-000040080000}"/>
    <cellStyle name="Normal 2 9 20" xfId="2114" xr:uid="{00000000-0005-0000-0000-000041080000}"/>
    <cellStyle name="Normal 2 9 20 2" xfId="2115" xr:uid="{00000000-0005-0000-0000-000042080000}"/>
    <cellStyle name="Normal 2 9 21" xfId="2116" xr:uid="{00000000-0005-0000-0000-000043080000}"/>
    <cellStyle name="Normal 2 9 21 2" xfId="2117" xr:uid="{00000000-0005-0000-0000-000044080000}"/>
    <cellStyle name="Normal 2 9 22" xfId="2118" xr:uid="{00000000-0005-0000-0000-000045080000}"/>
    <cellStyle name="Normal 2 9 22 2" xfId="2119" xr:uid="{00000000-0005-0000-0000-000046080000}"/>
    <cellStyle name="Normal 2 9 23" xfId="2120" xr:uid="{00000000-0005-0000-0000-000047080000}"/>
    <cellStyle name="Normal 2 9 23 2" xfId="2121" xr:uid="{00000000-0005-0000-0000-000048080000}"/>
    <cellStyle name="Normal 2 9 24" xfId="2122" xr:uid="{00000000-0005-0000-0000-000049080000}"/>
    <cellStyle name="Normal 2 9 3" xfId="2123" xr:uid="{00000000-0005-0000-0000-00004A080000}"/>
    <cellStyle name="Normal 2 9 3 2" xfId="2124" xr:uid="{00000000-0005-0000-0000-00004B080000}"/>
    <cellStyle name="Normal 2 9 4" xfId="2125" xr:uid="{00000000-0005-0000-0000-00004C080000}"/>
    <cellStyle name="Normal 2 9 4 2" xfId="2126" xr:uid="{00000000-0005-0000-0000-00004D080000}"/>
    <cellStyle name="Normal 2 9 5" xfId="2127" xr:uid="{00000000-0005-0000-0000-00004E080000}"/>
    <cellStyle name="Normal 2 9 5 2" xfId="2128" xr:uid="{00000000-0005-0000-0000-00004F080000}"/>
    <cellStyle name="Normal 2 9 6" xfId="2129" xr:uid="{00000000-0005-0000-0000-000050080000}"/>
    <cellStyle name="Normal 2 9 6 2" xfId="2130" xr:uid="{00000000-0005-0000-0000-000051080000}"/>
    <cellStyle name="Normal 2 9 7" xfId="2131" xr:uid="{00000000-0005-0000-0000-000052080000}"/>
    <cellStyle name="Normal 2 9 7 2" xfId="2132" xr:uid="{00000000-0005-0000-0000-000053080000}"/>
    <cellStyle name="Normal 2 9 8" xfId="2133" xr:uid="{00000000-0005-0000-0000-000054080000}"/>
    <cellStyle name="Normal 2 9 8 2" xfId="2134" xr:uid="{00000000-0005-0000-0000-000055080000}"/>
    <cellStyle name="Normal 2 9 9" xfId="2135" xr:uid="{00000000-0005-0000-0000-000056080000}"/>
    <cellStyle name="Normal 2 9 9 2" xfId="2136" xr:uid="{00000000-0005-0000-0000-000057080000}"/>
    <cellStyle name="Normal 2 90" xfId="2137" xr:uid="{00000000-0005-0000-0000-000058080000}"/>
    <cellStyle name="Normal 2 90 2" xfId="2138" xr:uid="{00000000-0005-0000-0000-000059080000}"/>
    <cellStyle name="Normal 2 91" xfId="2139" xr:uid="{00000000-0005-0000-0000-00005A080000}"/>
    <cellStyle name="Normal 2 91 2" xfId="2140" xr:uid="{00000000-0005-0000-0000-00005B080000}"/>
    <cellStyle name="Normal 2 92" xfId="2141" xr:uid="{00000000-0005-0000-0000-00005C080000}"/>
    <cellStyle name="Normal 2 92 2" xfId="2142" xr:uid="{00000000-0005-0000-0000-00005D080000}"/>
    <cellStyle name="Normal 2 93" xfId="2143" xr:uid="{00000000-0005-0000-0000-00005E080000}"/>
    <cellStyle name="Normal 2 93 2" xfId="2144" xr:uid="{00000000-0005-0000-0000-00005F080000}"/>
    <cellStyle name="Normal 2 94" xfId="2145" xr:uid="{00000000-0005-0000-0000-000060080000}"/>
    <cellStyle name="Normal 2 94 2" xfId="2146" xr:uid="{00000000-0005-0000-0000-000061080000}"/>
    <cellStyle name="Normal 2 95" xfId="2147" xr:uid="{00000000-0005-0000-0000-000062080000}"/>
    <cellStyle name="Normal 2 95 2" xfId="2148" xr:uid="{00000000-0005-0000-0000-000063080000}"/>
    <cellStyle name="Normal 2 96" xfId="2149" xr:uid="{00000000-0005-0000-0000-000064080000}"/>
    <cellStyle name="Normal 2 96 2" xfId="2150" xr:uid="{00000000-0005-0000-0000-000065080000}"/>
    <cellStyle name="Normal 2 97" xfId="2151" xr:uid="{00000000-0005-0000-0000-000066080000}"/>
    <cellStyle name="Normal 2 97 2" xfId="2152" xr:uid="{00000000-0005-0000-0000-000067080000}"/>
    <cellStyle name="Normal 2 98" xfId="2153" xr:uid="{00000000-0005-0000-0000-000068080000}"/>
    <cellStyle name="Normal 2 98 2" xfId="2154" xr:uid="{00000000-0005-0000-0000-000069080000}"/>
    <cellStyle name="Normal 2 99" xfId="2155" xr:uid="{00000000-0005-0000-0000-00006A080000}"/>
    <cellStyle name="Normal 2 99 2" xfId="2156" xr:uid="{00000000-0005-0000-0000-00006B080000}"/>
    <cellStyle name="Normal 2_DEER 032008 Cost Summary Delivery - Rev 4 (2)" xfId="2157" xr:uid="{00000000-0005-0000-0000-00006C080000}"/>
    <cellStyle name="Normal 20" xfId="2158" xr:uid="{00000000-0005-0000-0000-00006D080000}"/>
    <cellStyle name="Normal 20 2" xfId="2159" xr:uid="{00000000-0005-0000-0000-00006E080000}"/>
    <cellStyle name="Normal 20 2 2" xfId="2160" xr:uid="{00000000-0005-0000-0000-00006F080000}"/>
    <cellStyle name="Normal 21" xfId="2161" xr:uid="{00000000-0005-0000-0000-000070080000}"/>
    <cellStyle name="Normal 21 2" xfId="2162" xr:uid="{00000000-0005-0000-0000-000071080000}"/>
    <cellStyle name="Normal 21 3" xfId="2163" xr:uid="{00000000-0005-0000-0000-000072080000}"/>
    <cellStyle name="Normal 22" xfId="2164" xr:uid="{00000000-0005-0000-0000-000073080000}"/>
    <cellStyle name="Normal 22 2" xfId="2165" xr:uid="{00000000-0005-0000-0000-000074080000}"/>
    <cellStyle name="Normal 23" xfId="2166" xr:uid="{00000000-0005-0000-0000-000075080000}"/>
    <cellStyle name="Normal 24" xfId="2167" xr:uid="{00000000-0005-0000-0000-000076080000}"/>
    <cellStyle name="Normal 24 2" xfId="2168" xr:uid="{00000000-0005-0000-0000-000077080000}"/>
    <cellStyle name="Normal 25" xfId="2169" xr:uid="{00000000-0005-0000-0000-000078080000}"/>
    <cellStyle name="Normal 25 2" xfId="2170" xr:uid="{00000000-0005-0000-0000-000079080000}"/>
    <cellStyle name="Normal 26" xfId="2171" xr:uid="{00000000-0005-0000-0000-00007A080000}"/>
    <cellStyle name="Normal 26 2" xfId="2172" xr:uid="{00000000-0005-0000-0000-00007B080000}"/>
    <cellStyle name="Normal 27" xfId="2173" xr:uid="{00000000-0005-0000-0000-00007C080000}"/>
    <cellStyle name="Normal 27 2" xfId="2174" xr:uid="{00000000-0005-0000-0000-00007D080000}"/>
    <cellStyle name="Normal 28" xfId="2175" xr:uid="{00000000-0005-0000-0000-00007E080000}"/>
    <cellStyle name="Normal 28 2" xfId="2176" xr:uid="{00000000-0005-0000-0000-00007F080000}"/>
    <cellStyle name="Normal 29" xfId="2177" xr:uid="{00000000-0005-0000-0000-000080080000}"/>
    <cellStyle name="Normal 29 2" xfId="2178" xr:uid="{00000000-0005-0000-0000-000081080000}"/>
    <cellStyle name="Normal 3" xfId="2179" xr:uid="{00000000-0005-0000-0000-000082080000}"/>
    <cellStyle name="Normal 3 10" xfId="2180" xr:uid="{00000000-0005-0000-0000-000083080000}"/>
    <cellStyle name="Normal 3 10 10" xfId="2181" xr:uid="{00000000-0005-0000-0000-000084080000}"/>
    <cellStyle name="Normal 3 10 10 2" xfId="2182" xr:uid="{00000000-0005-0000-0000-000085080000}"/>
    <cellStyle name="Normal 3 10 11" xfId="2183" xr:uid="{00000000-0005-0000-0000-000086080000}"/>
    <cellStyle name="Normal 3 10 11 2" xfId="2184" xr:uid="{00000000-0005-0000-0000-000087080000}"/>
    <cellStyle name="Normal 3 10 12" xfId="2185" xr:uid="{00000000-0005-0000-0000-000088080000}"/>
    <cellStyle name="Normal 3 10 12 2" xfId="2186" xr:uid="{00000000-0005-0000-0000-000089080000}"/>
    <cellStyle name="Normal 3 10 13" xfId="2187" xr:uid="{00000000-0005-0000-0000-00008A080000}"/>
    <cellStyle name="Normal 3 10 13 2" xfId="2188" xr:uid="{00000000-0005-0000-0000-00008B080000}"/>
    <cellStyle name="Normal 3 10 14" xfId="2189" xr:uid="{00000000-0005-0000-0000-00008C080000}"/>
    <cellStyle name="Normal 3 10 14 2" xfId="2190" xr:uid="{00000000-0005-0000-0000-00008D080000}"/>
    <cellStyle name="Normal 3 10 15" xfId="2191" xr:uid="{00000000-0005-0000-0000-00008E080000}"/>
    <cellStyle name="Normal 3 10 15 2" xfId="2192" xr:uid="{00000000-0005-0000-0000-00008F080000}"/>
    <cellStyle name="Normal 3 10 16" xfId="2193" xr:uid="{00000000-0005-0000-0000-000090080000}"/>
    <cellStyle name="Normal 3 10 16 2" xfId="2194" xr:uid="{00000000-0005-0000-0000-000091080000}"/>
    <cellStyle name="Normal 3 10 17" xfId="2195" xr:uid="{00000000-0005-0000-0000-000092080000}"/>
    <cellStyle name="Normal 3 10 17 2" xfId="2196" xr:uid="{00000000-0005-0000-0000-000093080000}"/>
    <cellStyle name="Normal 3 10 18" xfId="2197" xr:uid="{00000000-0005-0000-0000-000094080000}"/>
    <cellStyle name="Normal 3 10 18 2" xfId="2198" xr:uid="{00000000-0005-0000-0000-000095080000}"/>
    <cellStyle name="Normal 3 10 19" xfId="2199" xr:uid="{00000000-0005-0000-0000-000096080000}"/>
    <cellStyle name="Normal 3 10 19 2" xfId="2200" xr:uid="{00000000-0005-0000-0000-000097080000}"/>
    <cellStyle name="Normal 3 10 2" xfId="2201" xr:uid="{00000000-0005-0000-0000-000098080000}"/>
    <cellStyle name="Normal 3 10 2 2" xfId="2202" xr:uid="{00000000-0005-0000-0000-000099080000}"/>
    <cellStyle name="Normal 3 10 20" xfId="2203" xr:uid="{00000000-0005-0000-0000-00009A080000}"/>
    <cellStyle name="Normal 3 10 20 2" xfId="2204" xr:uid="{00000000-0005-0000-0000-00009B080000}"/>
    <cellStyle name="Normal 3 10 21" xfId="2205" xr:uid="{00000000-0005-0000-0000-00009C080000}"/>
    <cellStyle name="Normal 3 10 21 2" xfId="2206" xr:uid="{00000000-0005-0000-0000-00009D080000}"/>
    <cellStyle name="Normal 3 10 22" xfId="2207" xr:uid="{00000000-0005-0000-0000-00009E080000}"/>
    <cellStyle name="Normal 3 10 22 2" xfId="2208" xr:uid="{00000000-0005-0000-0000-00009F080000}"/>
    <cellStyle name="Normal 3 10 23" xfId="2209" xr:uid="{00000000-0005-0000-0000-0000A0080000}"/>
    <cellStyle name="Normal 3 10 23 2" xfId="2210" xr:uid="{00000000-0005-0000-0000-0000A1080000}"/>
    <cellStyle name="Normal 3 10 24" xfId="2211" xr:uid="{00000000-0005-0000-0000-0000A2080000}"/>
    <cellStyle name="Normal 3 10 3" xfId="2212" xr:uid="{00000000-0005-0000-0000-0000A3080000}"/>
    <cellStyle name="Normal 3 10 3 2" xfId="2213" xr:uid="{00000000-0005-0000-0000-0000A4080000}"/>
    <cellStyle name="Normal 3 10 4" xfId="2214" xr:uid="{00000000-0005-0000-0000-0000A5080000}"/>
    <cellStyle name="Normal 3 10 4 2" xfId="2215" xr:uid="{00000000-0005-0000-0000-0000A6080000}"/>
    <cellStyle name="Normal 3 10 5" xfId="2216" xr:uid="{00000000-0005-0000-0000-0000A7080000}"/>
    <cellStyle name="Normal 3 10 5 2" xfId="2217" xr:uid="{00000000-0005-0000-0000-0000A8080000}"/>
    <cellStyle name="Normal 3 10 6" xfId="2218" xr:uid="{00000000-0005-0000-0000-0000A9080000}"/>
    <cellStyle name="Normal 3 10 6 2" xfId="2219" xr:uid="{00000000-0005-0000-0000-0000AA080000}"/>
    <cellStyle name="Normal 3 10 7" xfId="2220" xr:uid="{00000000-0005-0000-0000-0000AB080000}"/>
    <cellStyle name="Normal 3 10 7 2" xfId="2221" xr:uid="{00000000-0005-0000-0000-0000AC080000}"/>
    <cellStyle name="Normal 3 10 8" xfId="2222" xr:uid="{00000000-0005-0000-0000-0000AD080000}"/>
    <cellStyle name="Normal 3 10 8 2" xfId="2223" xr:uid="{00000000-0005-0000-0000-0000AE080000}"/>
    <cellStyle name="Normal 3 10 9" xfId="2224" xr:uid="{00000000-0005-0000-0000-0000AF080000}"/>
    <cellStyle name="Normal 3 10 9 2" xfId="2225" xr:uid="{00000000-0005-0000-0000-0000B0080000}"/>
    <cellStyle name="Normal 3 11" xfId="2226" xr:uid="{00000000-0005-0000-0000-0000B1080000}"/>
    <cellStyle name="Normal 3 11 10" xfId="2227" xr:uid="{00000000-0005-0000-0000-0000B2080000}"/>
    <cellStyle name="Normal 3 11 10 2" xfId="2228" xr:uid="{00000000-0005-0000-0000-0000B3080000}"/>
    <cellStyle name="Normal 3 11 11" xfId="2229" xr:uid="{00000000-0005-0000-0000-0000B4080000}"/>
    <cellStyle name="Normal 3 11 11 2" xfId="2230" xr:uid="{00000000-0005-0000-0000-0000B5080000}"/>
    <cellStyle name="Normal 3 11 12" xfId="2231" xr:uid="{00000000-0005-0000-0000-0000B6080000}"/>
    <cellStyle name="Normal 3 11 12 2" xfId="2232" xr:uid="{00000000-0005-0000-0000-0000B7080000}"/>
    <cellStyle name="Normal 3 11 13" xfId="2233" xr:uid="{00000000-0005-0000-0000-0000B8080000}"/>
    <cellStyle name="Normal 3 11 13 2" xfId="2234" xr:uid="{00000000-0005-0000-0000-0000B9080000}"/>
    <cellStyle name="Normal 3 11 14" xfId="2235" xr:uid="{00000000-0005-0000-0000-0000BA080000}"/>
    <cellStyle name="Normal 3 11 14 2" xfId="2236" xr:uid="{00000000-0005-0000-0000-0000BB080000}"/>
    <cellStyle name="Normal 3 11 15" xfId="2237" xr:uid="{00000000-0005-0000-0000-0000BC080000}"/>
    <cellStyle name="Normal 3 11 15 2" xfId="2238" xr:uid="{00000000-0005-0000-0000-0000BD080000}"/>
    <cellStyle name="Normal 3 11 16" xfId="2239" xr:uid="{00000000-0005-0000-0000-0000BE080000}"/>
    <cellStyle name="Normal 3 11 16 2" xfId="2240" xr:uid="{00000000-0005-0000-0000-0000BF080000}"/>
    <cellStyle name="Normal 3 11 17" xfId="2241" xr:uid="{00000000-0005-0000-0000-0000C0080000}"/>
    <cellStyle name="Normal 3 11 17 2" xfId="2242" xr:uid="{00000000-0005-0000-0000-0000C1080000}"/>
    <cellStyle name="Normal 3 11 18" xfId="2243" xr:uid="{00000000-0005-0000-0000-0000C2080000}"/>
    <cellStyle name="Normal 3 11 18 2" xfId="2244" xr:uid="{00000000-0005-0000-0000-0000C3080000}"/>
    <cellStyle name="Normal 3 11 19" xfId="2245" xr:uid="{00000000-0005-0000-0000-0000C4080000}"/>
    <cellStyle name="Normal 3 11 19 2" xfId="2246" xr:uid="{00000000-0005-0000-0000-0000C5080000}"/>
    <cellStyle name="Normal 3 11 2" xfId="2247" xr:uid="{00000000-0005-0000-0000-0000C6080000}"/>
    <cellStyle name="Normal 3 11 2 2" xfId="2248" xr:uid="{00000000-0005-0000-0000-0000C7080000}"/>
    <cellStyle name="Normal 3 11 20" xfId="2249" xr:uid="{00000000-0005-0000-0000-0000C8080000}"/>
    <cellStyle name="Normal 3 11 20 2" xfId="2250" xr:uid="{00000000-0005-0000-0000-0000C9080000}"/>
    <cellStyle name="Normal 3 11 21" xfId="2251" xr:uid="{00000000-0005-0000-0000-0000CA080000}"/>
    <cellStyle name="Normal 3 11 21 2" xfId="2252" xr:uid="{00000000-0005-0000-0000-0000CB080000}"/>
    <cellStyle name="Normal 3 11 22" xfId="2253" xr:uid="{00000000-0005-0000-0000-0000CC080000}"/>
    <cellStyle name="Normal 3 11 22 2" xfId="2254" xr:uid="{00000000-0005-0000-0000-0000CD080000}"/>
    <cellStyle name="Normal 3 11 23" xfId="2255" xr:uid="{00000000-0005-0000-0000-0000CE080000}"/>
    <cellStyle name="Normal 3 11 23 2" xfId="2256" xr:uid="{00000000-0005-0000-0000-0000CF080000}"/>
    <cellStyle name="Normal 3 11 24" xfId="2257" xr:uid="{00000000-0005-0000-0000-0000D0080000}"/>
    <cellStyle name="Normal 3 11 3" xfId="2258" xr:uid="{00000000-0005-0000-0000-0000D1080000}"/>
    <cellStyle name="Normal 3 11 3 2" xfId="2259" xr:uid="{00000000-0005-0000-0000-0000D2080000}"/>
    <cellStyle name="Normal 3 11 4" xfId="2260" xr:uid="{00000000-0005-0000-0000-0000D3080000}"/>
    <cellStyle name="Normal 3 11 4 2" xfId="2261" xr:uid="{00000000-0005-0000-0000-0000D4080000}"/>
    <cellStyle name="Normal 3 11 5" xfId="2262" xr:uid="{00000000-0005-0000-0000-0000D5080000}"/>
    <cellStyle name="Normal 3 11 5 2" xfId="2263" xr:uid="{00000000-0005-0000-0000-0000D6080000}"/>
    <cellStyle name="Normal 3 11 6" xfId="2264" xr:uid="{00000000-0005-0000-0000-0000D7080000}"/>
    <cellStyle name="Normal 3 11 6 2" xfId="2265" xr:uid="{00000000-0005-0000-0000-0000D8080000}"/>
    <cellStyle name="Normal 3 11 7" xfId="2266" xr:uid="{00000000-0005-0000-0000-0000D9080000}"/>
    <cellStyle name="Normal 3 11 7 2" xfId="2267" xr:uid="{00000000-0005-0000-0000-0000DA080000}"/>
    <cellStyle name="Normal 3 11 8" xfId="2268" xr:uid="{00000000-0005-0000-0000-0000DB080000}"/>
    <cellStyle name="Normal 3 11 8 2" xfId="2269" xr:uid="{00000000-0005-0000-0000-0000DC080000}"/>
    <cellStyle name="Normal 3 11 9" xfId="2270" xr:uid="{00000000-0005-0000-0000-0000DD080000}"/>
    <cellStyle name="Normal 3 11 9 2" xfId="2271" xr:uid="{00000000-0005-0000-0000-0000DE080000}"/>
    <cellStyle name="Normal 3 12" xfId="2272" xr:uid="{00000000-0005-0000-0000-0000DF080000}"/>
    <cellStyle name="Normal 3 12 10" xfId="2273" xr:uid="{00000000-0005-0000-0000-0000E0080000}"/>
    <cellStyle name="Normal 3 12 10 2" xfId="2274" xr:uid="{00000000-0005-0000-0000-0000E1080000}"/>
    <cellStyle name="Normal 3 12 11" xfId="2275" xr:uid="{00000000-0005-0000-0000-0000E2080000}"/>
    <cellStyle name="Normal 3 12 11 2" xfId="2276" xr:uid="{00000000-0005-0000-0000-0000E3080000}"/>
    <cellStyle name="Normal 3 12 12" xfId="2277" xr:uid="{00000000-0005-0000-0000-0000E4080000}"/>
    <cellStyle name="Normal 3 12 12 2" xfId="2278" xr:uid="{00000000-0005-0000-0000-0000E5080000}"/>
    <cellStyle name="Normal 3 12 13" xfId="2279" xr:uid="{00000000-0005-0000-0000-0000E6080000}"/>
    <cellStyle name="Normal 3 12 13 2" xfId="2280" xr:uid="{00000000-0005-0000-0000-0000E7080000}"/>
    <cellStyle name="Normal 3 12 14" xfId="2281" xr:uid="{00000000-0005-0000-0000-0000E8080000}"/>
    <cellStyle name="Normal 3 12 14 2" xfId="2282" xr:uid="{00000000-0005-0000-0000-0000E9080000}"/>
    <cellStyle name="Normal 3 12 15" xfId="2283" xr:uid="{00000000-0005-0000-0000-0000EA080000}"/>
    <cellStyle name="Normal 3 12 15 2" xfId="2284" xr:uid="{00000000-0005-0000-0000-0000EB080000}"/>
    <cellStyle name="Normal 3 12 16" xfId="2285" xr:uid="{00000000-0005-0000-0000-0000EC080000}"/>
    <cellStyle name="Normal 3 12 16 2" xfId="2286" xr:uid="{00000000-0005-0000-0000-0000ED080000}"/>
    <cellStyle name="Normal 3 12 17" xfId="2287" xr:uid="{00000000-0005-0000-0000-0000EE080000}"/>
    <cellStyle name="Normal 3 12 17 2" xfId="2288" xr:uid="{00000000-0005-0000-0000-0000EF080000}"/>
    <cellStyle name="Normal 3 12 18" xfId="2289" xr:uid="{00000000-0005-0000-0000-0000F0080000}"/>
    <cellStyle name="Normal 3 12 18 2" xfId="2290" xr:uid="{00000000-0005-0000-0000-0000F1080000}"/>
    <cellStyle name="Normal 3 12 19" xfId="2291" xr:uid="{00000000-0005-0000-0000-0000F2080000}"/>
    <cellStyle name="Normal 3 12 19 2" xfId="2292" xr:uid="{00000000-0005-0000-0000-0000F3080000}"/>
    <cellStyle name="Normal 3 12 2" xfId="2293" xr:uid="{00000000-0005-0000-0000-0000F4080000}"/>
    <cellStyle name="Normal 3 12 2 2" xfId="2294" xr:uid="{00000000-0005-0000-0000-0000F5080000}"/>
    <cellStyle name="Normal 3 12 20" xfId="2295" xr:uid="{00000000-0005-0000-0000-0000F6080000}"/>
    <cellStyle name="Normal 3 12 20 2" xfId="2296" xr:uid="{00000000-0005-0000-0000-0000F7080000}"/>
    <cellStyle name="Normal 3 12 21" xfId="2297" xr:uid="{00000000-0005-0000-0000-0000F8080000}"/>
    <cellStyle name="Normal 3 12 21 2" xfId="2298" xr:uid="{00000000-0005-0000-0000-0000F9080000}"/>
    <cellStyle name="Normal 3 12 22" xfId="2299" xr:uid="{00000000-0005-0000-0000-0000FA080000}"/>
    <cellStyle name="Normal 3 12 22 2" xfId="2300" xr:uid="{00000000-0005-0000-0000-0000FB080000}"/>
    <cellStyle name="Normal 3 12 23" xfId="2301" xr:uid="{00000000-0005-0000-0000-0000FC080000}"/>
    <cellStyle name="Normal 3 12 23 2" xfId="2302" xr:uid="{00000000-0005-0000-0000-0000FD080000}"/>
    <cellStyle name="Normal 3 12 24" xfId="2303" xr:uid="{00000000-0005-0000-0000-0000FE080000}"/>
    <cellStyle name="Normal 3 12 3" xfId="2304" xr:uid="{00000000-0005-0000-0000-0000FF080000}"/>
    <cellStyle name="Normal 3 12 3 2" xfId="2305" xr:uid="{00000000-0005-0000-0000-000000090000}"/>
    <cellStyle name="Normal 3 12 4" xfId="2306" xr:uid="{00000000-0005-0000-0000-000001090000}"/>
    <cellStyle name="Normal 3 12 4 2" xfId="2307" xr:uid="{00000000-0005-0000-0000-000002090000}"/>
    <cellStyle name="Normal 3 12 5" xfId="2308" xr:uid="{00000000-0005-0000-0000-000003090000}"/>
    <cellStyle name="Normal 3 12 5 2" xfId="2309" xr:uid="{00000000-0005-0000-0000-000004090000}"/>
    <cellStyle name="Normal 3 12 6" xfId="2310" xr:uid="{00000000-0005-0000-0000-000005090000}"/>
    <cellStyle name="Normal 3 12 6 2" xfId="2311" xr:uid="{00000000-0005-0000-0000-000006090000}"/>
    <cellStyle name="Normal 3 12 7" xfId="2312" xr:uid="{00000000-0005-0000-0000-000007090000}"/>
    <cellStyle name="Normal 3 12 7 2" xfId="2313" xr:uid="{00000000-0005-0000-0000-000008090000}"/>
    <cellStyle name="Normal 3 12 8" xfId="2314" xr:uid="{00000000-0005-0000-0000-000009090000}"/>
    <cellStyle name="Normal 3 12 8 2" xfId="2315" xr:uid="{00000000-0005-0000-0000-00000A090000}"/>
    <cellStyle name="Normal 3 12 9" xfId="2316" xr:uid="{00000000-0005-0000-0000-00000B090000}"/>
    <cellStyle name="Normal 3 12 9 2" xfId="2317" xr:uid="{00000000-0005-0000-0000-00000C090000}"/>
    <cellStyle name="Normal 3 13" xfId="2318" xr:uid="{00000000-0005-0000-0000-00000D090000}"/>
    <cellStyle name="Normal 3 13 10" xfId="2319" xr:uid="{00000000-0005-0000-0000-00000E090000}"/>
    <cellStyle name="Normal 3 13 10 2" xfId="2320" xr:uid="{00000000-0005-0000-0000-00000F090000}"/>
    <cellStyle name="Normal 3 13 11" xfId="2321" xr:uid="{00000000-0005-0000-0000-000010090000}"/>
    <cellStyle name="Normal 3 13 11 2" xfId="2322" xr:uid="{00000000-0005-0000-0000-000011090000}"/>
    <cellStyle name="Normal 3 13 12" xfId="2323" xr:uid="{00000000-0005-0000-0000-000012090000}"/>
    <cellStyle name="Normal 3 13 12 2" xfId="2324" xr:uid="{00000000-0005-0000-0000-000013090000}"/>
    <cellStyle name="Normal 3 13 13" xfId="2325" xr:uid="{00000000-0005-0000-0000-000014090000}"/>
    <cellStyle name="Normal 3 13 13 2" xfId="2326" xr:uid="{00000000-0005-0000-0000-000015090000}"/>
    <cellStyle name="Normal 3 13 14" xfId="2327" xr:uid="{00000000-0005-0000-0000-000016090000}"/>
    <cellStyle name="Normal 3 13 14 2" xfId="2328" xr:uid="{00000000-0005-0000-0000-000017090000}"/>
    <cellStyle name="Normal 3 13 15" xfId="2329" xr:uid="{00000000-0005-0000-0000-000018090000}"/>
    <cellStyle name="Normal 3 13 15 2" xfId="2330" xr:uid="{00000000-0005-0000-0000-000019090000}"/>
    <cellStyle name="Normal 3 13 16" xfId="2331" xr:uid="{00000000-0005-0000-0000-00001A090000}"/>
    <cellStyle name="Normal 3 13 16 2" xfId="2332" xr:uid="{00000000-0005-0000-0000-00001B090000}"/>
    <cellStyle name="Normal 3 13 17" xfId="2333" xr:uid="{00000000-0005-0000-0000-00001C090000}"/>
    <cellStyle name="Normal 3 13 17 2" xfId="2334" xr:uid="{00000000-0005-0000-0000-00001D090000}"/>
    <cellStyle name="Normal 3 13 18" xfId="2335" xr:uid="{00000000-0005-0000-0000-00001E090000}"/>
    <cellStyle name="Normal 3 13 18 2" xfId="2336" xr:uid="{00000000-0005-0000-0000-00001F090000}"/>
    <cellStyle name="Normal 3 13 19" xfId="2337" xr:uid="{00000000-0005-0000-0000-000020090000}"/>
    <cellStyle name="Normal 3 13 19 2" xfId="2338" xr:uid="{00000000-0005-0000-0000-000021090000}"/>
    <cellStyle name="Normal 3 13 2" xfId="2339" xr:uid="{00000000-0005-0000-0000-000022090000}"/>
    <cellStyle name="Normal 3 13 2 2" xfId="2340" xr:uid="{00000000-0005-0000-0000-000023090000}"/>
    <cellStyle name="Normal 3 13 20" xfId="2341" xr:uid="{00000000-0005-0000-0000-000024090000}"/>
    <cellStyle name="Normal 3 13 20 2" xfId="2342" xr:uid="{00000000-0005-0000-0000-000025090000}"/>
    <cellStyle name="Normal 3 13 21" xfId="2343" xr:uid="{00000000-0005-0000-0000-000026090000}"/>
    <cellStyle name="Normal 3 13 21 2" xfId="2344" xr:uid="{00000000-0005-0000-0000-000027090000}"/>
    <cellStyle name="Normal 3 13 22" xfId="2345" xr:uid="{00000000-0005-0000-0000-000028090000}"/>
    <cellStyle name="Normal 3 13 22 2" xfId="2346" xr:uid="{00000000-0005-0000-0000-000029090000}"/>
    <cellStyle name="Normal 3 13 23" xfId="2347" xr:uid="{00000000-0005-0000-0000-00002A090000}"/>
    <cellStyle name="Normal 3 13 23 2" xfId="2348" xr:uid="{00000000-0005-0000-0000-00002B090000}"/>
    <cellStyle name="Normal 3 13 24" xfId="2349" xr:uid="{00000000-0005-0000-0000-00002C090000}"/>
    <cellStyle name="Normal 3 13 3" xfId="2350" xr:uid="{00000000-0005-0000-0000-00002D090000}"/>
    <cellStyle name="Normal 3 13 3 2" xfId="2351" xr:uid="{00000000-0005-0000-0000-00002E090000}"/>
    <cellStyle name="Normal 3 13 4" xfId="2352" xr:uid="{00000000-0005-0000-0000-00002F090000}"/>
    <cellStyle name="Normal 3 13 4 2" xfId="2353" xr:uid="{00000000-0005-0000-0000-000030090000}"/>
    <cellStyle name="Normal 3 13 5" xfId="2354" xr:uid="{00000000-0005-0000-0000-000031090000}"/>
    <cellStyle name="Normal 3 13 5 2" xfId="2355" xr:uid="{00000000-0005-0000-0000-000032090000}"/>
    <cellStyle name="Normal 3 13 6" xfId="2356" xr:uid="{00000000-0005-0000-0000-000033090000}"/>
    <cellStyle name="Normal 3 13 6 2" xfId="2357" xr:uid="{00000000-0005-0000-0000-000034090000}"/>
    <cellStyle name="Normal 3 13 7" xfId="2358" xr:uid="{00000000-0005-0000-0000-000035090000}"/>
    <cellStyle name="Normal 3 13 7 2" xfId="2359" xr:uid="{00000000-0005-0000-0000-000036090000}"/>
    <cellStyle name="Normal 3 13 8" xfId="2360" xr:uid="{00000000-0005-0000-0000-000037090000}"/>
    <cellStyle name="Normal 3 13 8 2" xfId="2361" xr:uid="{00000000-0005-0000-0000-000038090000}"/>
    <cellStyle name="Normal 3 13 9" xfId="2362" xr:uid="{00000000-0005-0000-0000-000039090000}"/>
    <cellStyle name="Normal 3 13 9 2" xfId="2363" xr:uid="{00000000-0005-0000-0000-00003A090000}"/>
    <cellStyle name="Normal 3 14" xfId="2364" xr:uid="{00000000-0005-0000-0000-00003B090000}"/>
    <cellStyle name="Normal 3 14 10" xfId="2365" xr:uid="{00000000-0005-0000-0000-00003C090000}"/>
    <cellStyle name="Normal 3 14 10 2" xfId="2366" xr:uid="{00000000-0005-0000-0000-00003D090000}"/>
    <cellStyle name="Normal 3 14 11" xfId="2367" xr:uid="{00000000-0005-0000-0000-00003E090000}"/>
    <cellStyle name="Normal 3 14 11 2" xfId="2368" xr:uid="{00000000-0005-0000-0000-00003F090000}"/>
    <cellStyle name="Normal 3 14 12" xfId="2369" xr:uid="{00000000-0005-0000-0000-000040090000}"/>
    <cellStyle name="Normal 3 14 12 2" xfId="2370" xr:uid="{00000000-0005-0000-0000-000041090000}"/>
    <cellStyle name="Normal 3 14 13" xfId="2371" xr:uid="{00000000-0005-0000-0000-000042090000}"/>
    <cellStyle name="Normal 3 14 13 2" xfId="2372" xr:uid="{00000000-0005-0000-0000-000043090000}"/>
    <cellStyle name="Normal 3 14 14" xfId="2373" xr:uid="{00000000-0005-0000-0000-000044090000}"/>
    <cellStyle name="Normal 3 14 14 2" xfId="2374" xr:uid="{00000000-0005-0000-0000-000045090000}"/>
    <cellStyle name="Normal 3 14 15" xfId="2375" xr:uid="{00000000-0005-0000-0000-000046090000}"/>
    <cellStyle name="Normal 3 14 15 2" xfId="2376" xr:uid="{00000000-0005-0000-0000-000047090000}"/>
    <cellStyle name="Normal 3 14 16" xfId="2377" xr:uid="{00000000-0005-0000-0000-000048090000}"/>
    <cellStyle name="Normal 3 14 16 2" xfId="2378" xr:uid="{00000000-0005-0000-0000-000049090000}"/>
    <cellStyle name="Normal 3 14 17" xfId="2379" xr:uid="{00000000-0005-0000-0000-00004A090000}"/>
    <cellStyle name="Normal 3 14 17 2" xfId="2380" xr:uid="{00000000-0005-0000-0000-00004B090000}"/>
    <cellStyle name="Normal 3 14 18" xfId="2381" xr:uid="{00000000-0005-0000-0000-00004C090000}"/>
    <cellStyle name="Normal 3 14 18 2" xfId="2382" xr:uid="{00000000-0005-0000-0000-00004D090000}"/>
    <cellStyle name="Normal 3 14 19" xfId="2383" xr:uid="{00000000-0005-0000-0000-00004E090000}"/>
    <cellStyle name="Normal 3 14 19 2" xfId="2384" xr:uid="{00000000-0005-0000-0000-00004F090000}"/>
    <cellStyle name="Normal 3 14 2" xfId="2385" xr:uid="{00000000-0005-0000-0000-000050090000}"/>
    <cellStyle name="Normal 3 14 2 2" xfId="2386" xr:uid="{00000000-0005-0000-0000-000051090000}"/>
    <cellStyle name="Normal 3 14 20" xfId="2387" xr:uid="{00000000-0005-0000-0000-000052090000}"/>
    <cellStyle name="Normal 3 14 20 2" xfId="2388" xr:uid="{00000000-0005-0000-0000-000053090000}"/>
    <cellStyle name="Normal 3 14 21" xfId="2389" xr:uid="{00000000-0005-0000-0000-000054090000}"/>
    <cellStyle name="Normal 3 14 21 2" xfId="2390" xr:uid="{00000000-0005-0000-0000-000055090000}"/>
    <cellStyle name="Normal 3 14 22" xfId="2391" xr:uid="{00000000-0005-0000-0000-000056090000}"/>
    <cellStyle name="Normal 3 14 22 2" xfId="2392" xr:uid="{00000000-0005-0000-0000-000057090000}"/>
    <cellStyle name="Normal 3 14 23" xfId="2393" xr:uid="{00000000-0005-0000-0000-000058090000}"/>
    <cellStyle name="Normal 3 14 23 2" xfId="2394" xr:uid="{00000000-0005-0000-0000-000059090000}"/>
    <cellStyle name="Normal 3 14 24" xfId="2395" xr:uid="{00000000-0005-0000-0000-00005A090000}"/>
    <cellStyle name="Normal 3 14 3" xfId="2396" xr:uid="{00000000-0005-0000-0000-00005B090000}"/>
    <cellStyle name="Normal 3 14 3 2" xfId="2397" xr:uid="{00000000-0005-0000-0000-00005C090000}"/>
    <cellStyle name="Normal 3 14 4" xfId="2398" xr:uid="{00000000-0005-0000-0000-00005D090000}"/>
    <cellStyle name="Normal 3 14 4 2" xfId="2399" xr:uid="{00000000-0005-0000-0000-00005E090000}"/>
    <cellStyle name="Normal 3 14 5" xfId="2400" xr:uid="{00000000-0005-0000-0000-00005F090000}"/>
    <cellStyle name="Normal 3 14 5 2" xfId="2401" xr:uid="{00000000-0005-0000-0000-000060090000}"/>
    <cellStyle name="Normal 3 14 6" xfId="2402" xr:uid="{00000000-0005-0000-0000-000061090000}"/>
    <cellStyle name="Normal 3 14 6 2" xfId="2403" xr:uid="{00000000-0005-0000-0000-000062090000}"/>
    <cellStyle name="Normal 3 14 7" xfId="2404" xr:uid="{00000000-0005-0000-0000-000063090000}"/>
    <cellStyle name="Normal 3 14 7 2" xfId="2405" xr:uid="{00000000-0005-0000-0000-000064090000}"/>
    <cellStyle name="Normal 3 14 8" xfId="2406" xr:uid="{00000000-0005-0000-0000-000065090000}"/>
    <cellStyle name="Normal 3 14 8 2" xfId="2407" xr:uid="{00000000-0005-0000-0000-000066090000}"/>
    <cellStyle name="Normal 3 14 9" xfId="2408" xr:uid="{00000000-0005-0000-0000-000067090000}"/>
    <cellStyle name="Normal 3 14 9 2" xfId="2409" xr:uid="{00000000-0005-0000-0000-000068090000}"/>
    <cellStyle name="Normal 3 15" xfId="2410" xr:uid="{00000000-0005-0000-0000-000069090000}"/>
    <cellStyle name="Normal 3 15 10" xfId="2411" xr:uid="{00000000-0005-0000-0000-00006A090000}"/>
    <cellStyle name="Normal 3 15 10 2" xfId="2412" xr:uid="{00000000-0005-0000-0000-00006B090000}"/>
    <cellStyle name="Normal 3 15 11" xfId="2413" xr:uid="{00000000-0005-0000-0000-00006C090000}"/>
    <cellStyle name="Normal 3 15 11 2" xfId="2414" xr:uid="{00000000-0005-0000-0000-00006D090000}"/>
    <cellStyle name="Normal 3 15 12" xfId="2415" xr:uid="{00000000-0005-0000-0000-00006E090000}"/>
    <cellStyle name="Normal 3 15 12 2" xfId="2416" xr:uid="{00000000-0005-0000-0000-00006F090000}"/>
    <cellStyle name="Normal 3 15 13" xfId="2417" xr:uid="{00000000-0005-0000-0000-000070090000}"/>
    <cellStyle name="Normal 3 15 13 2" xfId="2418" xr:uid="{00000000-0005-0000-0000-000071090000}"/>
    <cellStyle name="Normal 3 15 14" xfId="2419" xr:uid="{00000000-0005-0000-0000-000072090000}"/>
    <cellStyle name="Normal 3 15 14 2" xfId="2420" xr:uid="{00000000-0005-0000-0000-000073090000}"/>
    <cellStyle name="Normal 3 15 15" xfId="2421" xr:uid="{00000000-0005-0000-0000-000074090000}"/>
    <cellStyle name="Normal 3 15 15 2" xfId="2422" xr:uid="{00000000-0005-0000-0000-000075090000}"/>
    <cellStyle name="Normal 3 15 16" xfId="2423" xr:uid="{00000000-0005-0000-0000-000076090000}"/>
    <cellStyle name="Normal 3 15 16 2" xfId="2424" xr:uid="{00000000-0005-0000-0000-000077090000}"/>
    <cellStyle name="Normal 3 15 17" xfId="2425" xr:uid="{00000000-0005-0000-0000-000078090000}"/>
    <cellStyle name="Normal 3 15 17 2" xfId="2426" xr:uid="{00000000-0005-0000-0000-000079090000}"/>
    <cellStyle name="Normal 3 15 18" xfId="2427" xr:uid="{00000000-0005-0000-0000-00007A090000}"/>
    <cellStyle name="Normal 3 15 18 2" xfId="2428" xr:uid="{00000000-0005-0000-0000-00007B090000}"/>
    <cellStyle name="Normal 3 15 19" xfId="2429" xr:uid="{00000000-0005-0000-0000-00007C090000}"/>
    <cellStyle name="Normal 3 15 19 2" xfId="2430" xr:uid="{00000000-0005-0000-0000-00007D090000}"/>
    <cellStyle name="Normal 3 15 2" xfId="2431" xr:uid="{00000000-0005-0000-0000-00007E090000}"/>
    <cellStyle name="Normal 3 15 2 2" xfId="2432" xr:uid="{00000000-0005-0000-0000-00007F090000}"/>
    <cellStyle name="Normal 3 15 20" xfId="2433" xr:uid="{00000000-0005-0000-0000-000080090000}"/>
    <cellStyle name="Normal 3 15 20 2" xfId="2434" xr:uid="{00000000-0005-0000-0000-000081090000}"/>
    <cellStyle name="Normal 3 15 21" xfId="2435" xr:uid="{00000000-0005-0000-0000-000082090000}"/>
    <cellStyle name="Normal 3 15 21 2" xfId="2436" xr:uid="{00000000-0005-0000-0000-000083090000}"/>
    <cellStyle name="Normal 3 15 22" xfId="2437" xr:uid="{00000000-0005-0000-0000-000084090000}"/>
    <cellStyle name="Normal 3 15 22 2" xfId="2438" xr:uid="{00000000-0005-0000-0000-000085090000}"/>
    <cellStyle name="Normal 3 15 23" xfId="2439" xr:uid="{00000000-0005-0000-0000-000086090000}"/>
    <cellStyle name="Normal 3 15 23 2" xfId="2440" xr:uid="{00000000-0005-0000-0000-000087090000}"/>
    <cellStyle name="Normal 3 15 24" xfId="2441" xr:uid="{00000000-0005-0000-0000-000088090000}"/>
    <cellStyle name="Normal 3 15 3" xfId="2442" xr:uid="{00000000-0005-0000-0000-000089090000}"/>
    <cellStyle name="Normal 3 15 3 2" xfId="2443" xr:uid="{00000000-0005-0000-0000-00008A090000}"/>
    <cellStyle name="Normal 3 15 4" xfId="2444" xr:uid="{00000000-0005-0000-0000-00008B090000}"/>
    <cellStyle name="Normal 3 15 4 2" xfId="2445" xr:uid="{00000000-0005-0000-0000-00008C090000}"/>
    <cellStyle name="Normal 3 15 5" xfId="2446" xr:uid="{00000000-0005-0000-0000-00008D090000}"/>
    <cellStyle name="Normal 3 15 5 2" xfId="2447" xr:uid="{00000000-0005-0000-0000-00008E090000}"/>
    <cellStyle name="Normal 3 15 6" xfId="2448" xr:uid="{00000000-0005-0000-0000-00008F090000}"/>
    <cellStyle name="Normal 3 15 6 2" xfId="2449" xr:uid="{00000000-0005-0000-0000-000090090000}"/>
    <cellStyle name="Normal 3 15 7" xfId="2450" xr:uid="{00000000-0005-0000-0000-000091090000}"/>
    <cellStyle name="Normal 3 15 7 2" xfId="2451" xr:uid="{00000000-0005-0000-0000-000092090000}"/>
    <cellStyle name="Normal 3 15 8" xfId="2452" xr:uid="{00000000-0005-0000-0000-000093090000}"/>
    <cellStyle name="Normal 3 15 8 2" xfId="2453" xr:uid="{00000000-0005-0000-0000-000094090000}"/>
    <cellStyle name="Normal 3 15 9" xfId="2454" xr:uid="{00000000-0005-0000-0000-000095090000}"/>
    <cellStyle name="Normal 3 15 9 2" xfId="2455" xr:uid="{00000000-0005-0000-0000-000096090000}"/>
    <cellStyle name="Normal 3 16" xfId="2456" xr:uid="{00000000-0005-0000-0000-000097090000}"/>
    <cellStyle name="Normal 3 16 10" xfId="2457" xr:uid="{00000000-0005-0000-0000-000098090000}"/>
    <cellStyle name="Normal 3 16 10 2" xfId="2458" xr:uid="{00000000-0005-0000-0000-000099090000}"/>
    <cellStyle name="Normal 3 16 11" xfId="2459" xr:uid="{00000000-0005-0000-0000-00009A090000}"/>
    <cellStyle name="Normal 3 16 11 2" xfId="2460" xr:uid="{00000000-0005-0000-0000-00009B090000}"/>
    <cellStyle name="Normal 3 16 12" xfId="2461" xr:uid="{00000000-0005-0000-0000-00009C090000}"/>
    <cellStyle name="Normal 3 16 12 2" xfId="2462" xr:uid="{00000000-0005-0000-0000-00009D090000}"/>
    <cellStyle name="Normal 3 16 13" xfId="2463" xr:uid="{00000000-0005-0000-0000-00009E090000}"/>
    <cellStyle name="Normal 3 16 13 2" xfId="2464" xr:uid="{00000000-0005-0000-0000-00009F090000}"/>
    <cellStyle name="Normal 3 16 14" xfId="2465" xr:uid="{00000000-0005-0000-0000-0000A0090000}"/>
    <cellStyle name="Normal 3 16 14 2" xfId="2466" xr:uid="{00000000-0005-0000-0000-0000A1090000}"/>
    <cellStyle name="Normal 3 16 15" xfId="2467" xr:uid="{00000000-0005-0000-0000-0000A2090000}"/>
    <cellStyle name="Normal 3 16 15 2" xfId="2468" xr:uid="{00000000-0005-0000-0000-0000A3090000}"/>
    <cellStyle name="Normal 3 16 16" xfId="2469" xr:uid="{00000000-0005-0000-0000-0000A4090000}"/>
    <cellStyle name="Normal 3 16 16 2" xfId="2470" xr:uid="{00000000-0005-0000-0000-0000A5090000}"/>
    <cellStyle name="Normal 3 16 17" xfId="2471" xr:uid="{00000000-0005-0000-0000-0000A6090000}"/>
    <cellStyle name="Normal 3 16 17 2" xfId="2472" xr:uid="{00000000-0005-0000-0000-0000A7090000}"/>
    <cellStyle name="Normal 3 16 18" xfId="2473" xr:uid="{00000000-0005-0000-0000-0000A8090000}"/>
    <cellStyle name="Normal 3 16 18 2" xfId="2474" xr:uid="{00000000-0005-0000-0000-0000A9090000}"/>
    <cellStyle name="Normal 3 16 19" xfId="2475" xr:uid="{00000000-0005-0000-0000-0000AA090000}"/>
    <cellStyle name="Normal 3 16 19 2" xfId="2476" xr:uid="{00000000-0005-0000-0000-0000AB090000}"/>
    <cellStyle name="Normal 3 16 2" xfId="2477" xr:uid="{00000000-0005-0000-0000-0000AC090000}"/>
    <cellStyle name="Normal 3 16 2 2" xfId="2478" xr:uid="{00000000-0005-0000-0000-0000AD090000}"/>
    <cellStyle name="Normal 3 16 20" xfId="2479" xr:uid="{00000000-0005-0000-0000-0000AE090000}"/>
    <cellStyle name="Normal 3 16 20 2" xfId="2480" xr:uid="{00000000-0005-0000-0000-0000AF090000}"/>
    <cellStyle name="Normal 3 16 21" xfId="2481" xr:uid="{00000000-0005-0000-0000-0000B0090000}"/>
    <cellStyle name="Normal 3 16 21 2" xfId="2482" xr:uid="{00000000-0005-0000-0000-0000B1090000}"/>
    <cellStyle name="Normal 3 16 22" xfId="2483" xr:uid="{00000000-0005-0000-0000-0000B2090000}"/>
    <cellStyle name="Normal 3 16 22 2" xfId="2484" xr:uid="{00000000-0005-0000-0000-0000B3090000}"/>
    <cellStyle name="Normal 3 16 23" xfId="2485" xr:uid="{00000000-0005-0000-0000-0000B4090000}"/>
    <cellStyle name="Normal 3 16 23 2" xfId="2486" xr:uid="{00000000-0005-0000-0000-0000B5090000}"/>
    <cellStyle name="Normal 3 16 24" xfId="2487" xr:uid="{00000000-0005-0000-0000-0000B6090000}"/>
    <cellStyle name="Normal 3 16 3" xfId="2488" xr:uid="{00000000-0005-0000-0000-0000B7090000}"/>
    <cellStyle name="Normal 3 16 3 2" xfId="2489" xr:uid="{00000000-0005-0000-0000-0000B8090000}"/>
    <cellStyle name="Normal 3 16 4" xfId="2490" xr:uid="{00000000-0005-0000-0000-0000B9090000}"/>
    <cellStyle name="Normal 3 16 4 2" xfId="2491" xr:uid="{00000000-0005-0000-0000-0000BA090000}"/>
    <cellStyle name="Normal 3 16 5" xfId="2492" xr:uid="{00000000-0005-0000-0000-0000BB090000}"/>
    <cellStyle name="Normal 3 16 5 2" xfId="2493" xr:uid="{00000000-0005-0000-0000-0000BC090000}"/>
    <cellStyle name="Normal 3 16 6" xfId="2494" xr:uid="{00000000-0005-0000-0000-0000BD090000}"/>
    <cellStyle name="Normal 3 16 6 2" xfId="2495" xr:uid="{00000000-0005-0000-0000-0000BE090000}"/>
    <cellStyle name="Normal 3 16 7" xfId="2496" xr:uid="{00000000-0005-0000-0000-0000BF090000}"/>
    <cellStyle name="Normal 3 16 7 2" xfId="2497" xr:uid="{00000000-0005-0000-0000-0000C0090000}"/>
    <cellStyle name="Normal 3 16 8" xfId="2498" xr:uid="{00000000-0005-0000-0000-0000C1090000}"/>
    <cellStyle name="Normal 3 16 8 2" xfId="2499" xr:uid="{00000000-0005-0000-0000-0000C2090000}"/>
    <cellStyle name="Normal 3 16 9" xfId="2500" xr:uid="{00000000-0005-0000-0000-0000C3090000}"/>
    <cellStyle name="Normal 3 16 9 2" xfId="2501" xr:uid="{00000000-0005-0000-0000-0000C4090000}"/>
    <cellStyle name="Normal 3 17" xfId="2502" xr:uid="{00000000-0005-0000-0000-0000C5090000}"/>
    <cellStyle name="Normal 3 17 10" xfId="2503" xr:uid="{00000000-0005-0000-0000-0000C6090000}"/>
    <cellStyle name="Normal 3 17 10 2" xfId="2504" xr:uid="{00000000-0005-0000-0000-0000C7090000}"/>
    <cellStyle name="Normal 3 17 11" xfId="2505" xr:uid="{00000000-0005-0000-0000-0000C8090000}"/>
    <cellStyle name="Normal 3 17 11 2" xfId="2506" xr:uid="{00000000-0005-0000-0000-0000C9090000}"/>
    <cellStyle name="Normal 3 17 12" xfId="2507" xr:uid="{00000000-0005-0000-0000-0000CA090000}"/>
    <cellStyle name="Normal 3 17 12 2" xfId="2508" xr:uid="{00000000-0005-0000-0000-0000CB090000}"/>
    <cellStyle name="Normal 3 17 13" xfId="2509" xr:uid="{00000000-0005-0000-0000-0000CC090000}"/>
    <cellStyle name="Normal 3 17 13 2" xfId="2510" xr:uid="{00000000-0005-0000-0000-0000CD090000}"/>
    <cellStyle name="Normal 3 17 14" xfId="2511" xr:uid="{00000000-0005-0000-0000-0000CE090000}"/>
    <cellStyle name="Normal 3 17 14 2" xfId="2512" xr:uid="{00000000-0005-0000-0000-0000CF090000}"/>
    <cellStyle name="Normal 3 17 15" xfId="2513" xr:uid="{00000000-0005-0000-0000-0000D0090000}"/>
    <cellStyle name="Normal 3 17 15 2" xfId="2514" xr:uid="{00000000-0005-0000-0000-0000D1090000}"/>
    <cellStyle name="Normal 3 17 16" xfId="2515" xr:uid="{00000000-0005-0000-0000-0000D2090000}"/>
    <cellStyle name="Normal 3 17 16 2" xfId="2516" xr:uid="{00000000-0005-0000-0000-0000D3090000}"/>
    <cellStyle name="Normal 3 17 17" xfId="2517" xr:uid="{00000000-0005-0000-0000-0000D4090000}"/>
    <cellStyle name="Normal 3 17 17 2" xfId="2518" xr:uid="{00000000-0005-0000-0000-0000D5090000}"/>
    <cellStyle name="Normal 3 17 18" xfId="2519" xr:uid="{00000000-0005-0000-0000-0000D6090000}"/>
    <cellStyle name="Normal 3 17 18 2" xfId="2520" xr:uid="{00000000-0005-0000-0000-0000D7090000}"/>
    <cellStyle name="Normal 3 17 19" xfId="2521" xr:uid="{00000000-0005-0000-0000-0000D8090000}"/>
    <cellStyle name="Normal 3 17 19 2" xfId="2522" xr:uid="{00000000-0005-0000-0000-0000D9090000}"/>
    <cellStyle name="Normal 3 17 2" xfId="2523" xr:uid="{00000000-0005-0000-0000-0000DA090000}"/>
    <cellStyle name="Normal 3 17 2 2" xfId="2524" xr:uid="{00000000-0005-0000-0000-0000DB090000}"/>
    <cellStyle name="Normal 3 17 20" xfId="2525" xr:uid="{00000000-0005-0000-0000-0000DC090000}"/>
    <cellStyle name="Normal 3 17 20 2" xfId="2526" xr:uid="{00000000-0005-0000-0000-0000DD090000}"/>
    <cellStyle name="Normal 3 17 21" xfId="2527" xr:uid="{00000000-0005-0000-0000-0000DE090000}"/>
    <cellStyle name="Normal 3 17 21 2" xfId="2528" xr:uid="{00000000-0005-0000-0000-0000DF090000}"/>
    <cellStyle name="Normal 3 17 22" xfId="2529" xr:uid="{00000000-0005-0000-0000-0000E0090000}"/>
    <cellStyle name="Normal 3 17 22 2" xfId="2530" xr:uid="{00000000-0005-0000-0000-0000E1090000}"/>
    <cellStyle name="Normal 3 17 23" xfId="2531" xr:uid="{00000000-0005-0000-0000-0000E2090000}"/>
    <cellStyle name="Normal 3 17 23 2" xfId="2532" xr:uid="{00000000-0005-0000-0000-0000E3090000}"/>
    <cellStyle name="Normal 3 17 24" xfId="2533" xr:uid="{00000000-0005-0000-0000-0000E4090000}"/>
    <cellStyle name="Normal 3 17 3" xfId="2534" xr:uid="{00000000-0005-0000-0000-0000E5090000}"/>
    <cellStyle name="Normal 3 17 3 2" xfId="2535" xr:uid="{00000000-0005-0000-0000-0000E6090000}"/>
    <cellStyle name="Normal 3 17 4" xfId="2536" xr:uid="{00000000-0005-0000-0000-0000E7090000}"/>
    <cellStyle name="Normal 3 17 4 2" xfId="2537" xr:uid="{00000000-0005-0000-0000-0000E8090000}"/>
    <cellStyle name="Normal 3 17 5" xfId="2538" xr:uid="{00000000-0005-0000-0000-0000E9090000}"/>
    <cellStyle name="Normal 3 17 5 2" xfId="2539" xr:uid="{00000000-0005-0000-0000-0000EA090000}"/>
    <cellStyle name="Normal 3 17 6" xfId="2540" xr:uid="{00000000-0005-0000-0000-0000EB090000}"/>
    <cellStyle name="Normal 3 17 6 2" xfId="2541" xr:uid="{00000000-0005-0000-0000-0000EC090000}"/>
    <cellStyle name="Normal 3 17 7" xfId="2542" xr:uid="{00000000-0005-0000-0000-0000ED090000}"/>
    <cellStyle name="Normal 3 17 7 2" xfId="2543" xr:uid="{00000000-0005-0000-0000-0000EE090000}"/>
    <cellStyle name="Normal 3 17 8" xfId="2544" xr:uid="{00000000-0005-0000-0000-0000EF090000}"/>
    <cellStyle name="Normal 3 17 8 2" xfId="2545" xr:uid="{00000000-0005-0000-0000-0000F0090000}"/>
    <cellStyle name="Normal 3 17 9" xfId="2546" xr:uid="{00000000-0005-0000-0000-0000F1090000}"/>
    <cellStyle name="Normal 3 17 9 2" xfId="2547" xr:uid="{00000000-0005-0000-0000-0000F2090000}"/>
    <cellStyle name="Normal 3 18" xfId="2548" xr:uid="{00000000-0005-0000-0000-0000F3090000}"/>
    <cellStyle name="Normal 3 18 10" xfId="2549" xr:uid="{00000000-0005-0000-0000-0000F4090000}"/>
    <cellStyle name="Normal 3 18 10 2" xfId="2550" xr:uid="{00000000-0005-0000-0000-0000F5090000}"/>
    <cellStyle name="Normal 3 18 11" xfId="2551" xr:uid="{00000000-0005-0000-0000-0000F6090000}"/>
    <cellStyle name="Normal 3 18 11 2" xfId="2552" xr:uid="{00000000-0005-0000-0000-0000F7090000}"/>
    <cellStyle name="Normal 3 18 12" xfId="2553" xr:uid="{00000000-0005-0000-0000-0000F8090000}"/>
    <cellStyle name="Normal 3 18 12 2" xfId="2554" xr:uid="{00000000-0005-0000-0000-0000F9090000}"/>
    <cellStyle name="Normal 3 18 13" xfId="2555" xr:uid="{00000000-0005-0000-0000-0000FA090000}"/>
    <cellStyle name="Normal 3 18 13 2" xfId="2556" xr:uid="{00000000-0005-0000-0000-0000FB090000}"/>
    <cellStyle name="Normal 3 18 14" xfId="2557" xr:uid="{00000000-0005-0000-0000-0000FC090000}"/>
    <cellStyle name="Normal 3 18 14 2" xfId="2558" xr:uid="{00000000-0005-0000-0000-0000FD090000}"/>
    <cellStyle name="Normal 3 18 15" xfId="2559" xr:uid="{00000000-0005-0000-0000-0000FE090000}"/>
    <cellStyle name="Normal 3 18 15 2" xfId="2560" xr:uid="{00000000-0005-0000-0000-0000FF090000}"/>
    <cellStyle name="Normal 3 18 16" xfId="2561" xr:uid="{00000000-0005-0000-0000-0000000A0000}"/>
    <cellStyle name="Normal 3 18 16 2" xfId="2562" xr:uid="{00000000-0005-0000-0000-0000010A0000}"/>
    <cellStyle name="Normal 3 18 17" xfId="2563" xr:uid="{00000000-0005-0000-0000-0000020A0000}"/>
    <cellStyle name="Normal 3 18 17 2" xfId="2564" xr:uid="{00000000-0005-0000-0000-0000030A0000}"/>
    <cellStyle name="Normal 3 18 18" xfId="2565" xr:uid="{00000000-0005-0000-0000-0000040A0000}"/>
    <cellStyle name="Normal 3 18 18 2" xfId="2566" xr:uid="{00000000-0005-0000-0000-0000050A0000}"/>
    <cellStyle name="Normal 3 18 19" xfId="2567" xr:uid="{00000000-0005-0000-0000-0000060A0000}"/>
    <cellStyle name="Normal 3 18 19 2" xfId="2568" xr:uid="{00000000-0005-0000-0000-0000070A0000}"/>
    <cellStyle name="Normal 3 18 2" xfId="2569" xr:uid="{00000000-0005-0000-0000-0000080A0000}"/>
    <cellStyle name="Normal 3 18 2 2" xfId="2570" xr:uid="{00000000-0005-0000-0000-0000090A0000}"/>
    <cellStyle name="Normal 3 18 20" xfId="2571" xr:uid="{00000000-0005-0000-0000-00000A0A0000}"/>
    <cellStyle name="Normal 3 18 20 2" xfId="2572" xr:uid="{00000000-0005-0000-0000-00000B0A0000}"/>
    <cellStyle name="Normal 3 18 21" xfId="2573" xr:uid="{00000000-0005-0000-0000-00000C0A0000}"/>
    <cellStyle name="Normal 3 18 21 2" xfId="2574" xr:uid="{00000000-0005-0000-0000-00000D0A0000}"/>
    <cellStyle name="Normal 3 18 22" xfId="2575" xr:uid="{00000000-0005-0000-0000-00000E0A0000}"/>
    <cellStyle name="Normal 3 18 22 2" xfId="2576" xr:uid="{00000000-0005-0000-0000-00000F0A0000}"/>
    <cellStyle name="Normal 3 18 23" xfId="2577" xr:uid="{00000000-0005-0000-0000-0000100A0000}"/>
    <cellStyle name="Normal 3 18 23 2" xfId="2578" xr:uid="{00000000-0005-0000-0000-0000110A0000}"/>
    <cellStyle name="Normal 3 18 24" xfId="2579" xr:uid="{00000000-0005-0000-0000-0000120A0000}"/>
    <cellStyle name="Normal 3 18 3" xfId="2580" xr:uid="{00000000-0005-0000-0000-0000130A0000}"/>
    <cellStyle name="Normal 3 18 3 2" xfId="2581" xr:uid="{00000000-0005-0000-0000-0000140A0000}"/>
    <cellStyle name="Normal 3 18 4" xfId="2582" xr:uid="{00000000-0005-0000-0000-0000150A0000}"/>
    <cellStyle name="Normal 3 18 4 2" xfId="2583" xr:uid="{00000000-0005-0000-0000-0000160A0000}"/>
    <cellStyle name="Normal 3 18 5" xfId="2584" xr:uid="{00000000-0005-0000-0000-0000170A0000}"/>
    <cellStyle name="Normal 3 18 5 2" xfId="2585" xr:uid="{00000000-0005-0000-0000-0000180A0000}"/>
    <cellStyle name="Normal 3 18 6" xfId="2586" xr:uid="{00000000-0005-0000-0000-0000190A0000}"/>
    <cellStyle name="Normal 3 18 6 2" xfId="2587" xr:uid="{00000000-0005-0000-0000-00001A0A0000}"/>
    <cellStyle name="Normal 3 18 7" xfId="2588" xr:uid="{00000000-0005-0000-0000-00001B0A0000}"/>
    <cellStyle name="Normal 3 18 7 2" xfId="2589" xr:uid="{00000000-0005-0000-0000-00001C0A0000}"/>
    <cellStyle name="Normal 3 18 8" xfId="2590" xr:uid="{00000000-0005-0000-0000-00001D0A0000}"/>
    <cellStyle name="Normal 3 18 8 2" xfId="2591" xr:uid="{00000000-0005-0000-0000-00001E0A0000}"/>
    <cellStyle name="Normal 3 18 9" xfId="2592" xr:uid="{00000000-0005-0000-0000-00001F0A0000}"/>
    <cellStyle name="Normal 3 18 9 2" xfId="2593" xr:uid="{00000000-0005-0000-0000-0000200A0000}"/>
    <cellStyle name="Normal 3 19" xfId="2594" xr:uid="{00000000-0005-0000-0000-0000210A0000}"/>
    <cellStyle name="Normal 3 19 10" xfId="2595" xr:uid="{00000000-0005-0000-0000-0000220A0000}"/>
    <cellStyle name="Normal 3 19 10 2" xfId="2596" xr:uid="{00000000-0005-0000-0000-0000230A0000}"/>
    <cellStyle name="Normal 3 19 11" xfId="2597" xr:uid="{00000000-0005-0000-0000-0000240A0000}"/>
    <cellStyle name="Normal 3 19 11 2" xfId="2598" xr:uid="{00000000-0005-0000-0000-0000250A0000}"/>
    <cellStyle name="Normal 3 19 12" xfId="2599" xr:uid="{00000000-0005-0000-0000-0000260A0000}"/>
    <cellStyle name="Normal 3 19 12 2" xfId="2600" xr:uid="{00000000-0005-0000-0000-0000270A0000}"/>
    <cellStyle name="Normal 3 19 13" xfId="2601" xr:uid="{00000000-0005-0000-0000-0000280A0000}"/>
    <cellStyle name="Normal 3 19 13 2" xfId="2602" xr:uid="{00000000-0005-0000-0000-0000290A0000}"/>
    <cellStyle name="Normal 3 19 14" xfId="2603" xr:uid="{00000000-0005-0000-0000-00002A0A0000}"/>
    <cellStyle name="Normal 3 19 14 2" xfId="2604" xr:uid="{00000000-0005-0000-0000-00002B0A0000}"/>
    <cellStyle name="Normal 3 19 15" xfId="2605" xr:uid="{00000000-0005-0000-0000-00002C0A0000}"/>
    <cellStyle name="Normal 3 19 15 2" xfId="2606" xr:uid="{00000000-0005-0000-0000-00002D0A0000}"/>
    <cellStyle name="Normal 3 19 16" xfId="2607" xr:uid="{00000000-0005-0000-0000-00002E0A0000}"/>
    <cellStyle name="Normal 3 19 16 2" xfId="2608" xr:uid="{00000000-0005-0000-0000-00002F0A0000}"/>
    <cellStyle name="Normal 3 19 17" xfId="2609" xr:uid="{00000000-0005-0000-0000-0000300A0000}"/>
    <cellStyle name="Normal 3 19 17 2" xfId="2610" xr:uid="{00000000-0005-0000-0000-0000310A0000}"/>
    <cellStyle name="Normal 3 19 18" xfId="2611" xr:uid="{00000000-0005-0000-0000-0000320A0000}"/>
    <cellStyle name="Normal 3 19 18 2" xfId="2612" xr:uid="{00000000-0005-0000-0000-0000330A0000}"/>
    <cellStyle name="Normal 3 19 19" xfId="2613" xr:uid="{00000000-0005-0000-0000-0000340A0000}"/>
    <cellStyle name="Normal 3 19 19 2" xfId="2614" xr:uid="{00000000-0005-0000-0000-0000350A0000}"/>
    <cellStyle name="Normal 3 19 2" xfId="2615" xr:uid="{00000000-0005-0000-0000-0000360A0000}"/>
    <cellStyle name="Normal 3 19 2 2" xfId="2616" xr:uid="{00000000-0005-0000-0000-0000370A0000}"/>
    <cellStyle name="Normal 3 19 20" xfId="2617" xr:uid="{00000000-0005-0000-0000-0000380A0000}"/>
    <cellStyle name="Normal 3 19 20 2" xfId="2618" xr:uid="{00000000-0005-0000-0000-0000390A0000}"/>
    <cellStyle name="Normal 3 19 21" xfId="2619" xr:uid="{00000000-0005-0000-0000-00003A0A0000}"/>
    <cellStyle name="Normal 3 19 21 2" xfId="2620" xr:uid="{00000000-0005-0000-0000-00003B0A0000}"/>
    <cellStyle name="Normal 3 19 22" xfId="2621" xr:uid="{00000000-0005-0000-0000-00003C0A0000}"/>
    <cellStyle name="Normal 3 19 22 2" xfId="2622" xr:uid="{00000000-0005-0000-0000-00003D0A0000}"/>
    <cellStyle name="Normal 3 19 23" xfId="2623" xr:uid="{00000000-0005-0000-0000-00003E0A0000}"/>
    <cellStyle name="Normal 3 19 23 2" xfId="2624" xr:uid="{00000000-0005-0000-0000-00003F0A0000}"/>
    <cellStyle name="Normal 3 19 24" xfId="2625" xr:uid="{00000000-0005-0000-0000-0000400A0000}"/>
    <cellStyle name="Normal 3 19 3" xfId="2626" xr:uid="{00000000-0005-0000-0000-0000410A0000}"/>
    <cellStyle name="Normal 3 19 3 2" xfId="2627" xr:uid="{00000000-0005-0000-0000-0000420A0000}"/>
    <cellStyle name="Normal 3 19 4" xfId="2628" xr:uid="{00000000-0005-0000-0000-0000430A0000}"/>
    <cellStyle name="Normal 3 19 4 2" xfId="2629" xr:uid="{00000000-0005-0000-0000-0000440A0000}"/>
    <cellStyle name="Normal 3 19 5" xfId="2630" xr:uid="{00000000-0005-0000-0000-0000450A0000}"/>
    <cellStyle name="Normal 3 19 5 2" xfId="2631" xr:uid="{00000000-0005-0000-0000-0000460A0000}"/>
    <cellStyle name="Normal 3 19 6" xfId="2632" xr:uid="{00000000-0005-0000-0000-0000470A0000}"/>
    <cellStyle name="Normal 3 19 6 2" xfId="2633" xr:uid="{00000000-0005-0000-0000-0000480A0000}"/>
    <cellStyle name="Normal 3 19 7" xfId="2634" xr:uid="{00000000-0005-0000-0000-0000490A0000}"/>
    <cellStyle name="Normal 3 19 7 2" xfId="2635" xr:uid="{00000000-0005-0000-0000-00004A0A0000}"/>
    <cellStyle name="Normal 3 19 8" xfId="2636" xr:uid="{00000000-0005-0000-0000-00004B0A0000}"/>
    <cellStyle name="Normal 3 19 8 2" xfId="2637" xr:uid="{00000000-0005-0000-0000-00004C0A0000}"/>
    <cellStyle name="Normal 3 19 9" xfId="2638" xr:uid="{00000000-0005-0000-0000-00004D0A0000}"/>
    <cellStyle name="Normal 3 19 9 2" xfId="2639" xr:uid="{00000000-0005-0000-0000-00004E0A0000}"/>
    <cellStyle name="Normal 3 2" xfId="2640" xr:uid="{00000000-0005-0000-0000-00004F0A0000}"/>
    <cellStyle name="Normal 3 2 10" xfId="2641" xr:uid="{00000000-0005-0000-0000-0000500A0000}"/>
    <cellStyle name="Normal 3 2 10 2" xfId="2642" xr:uid="{00000000-0005-0000-0000-0000510A0000}"/>
    <cellStyle name="Normal 3 2 11" xfId="2643" xr:uid="{00000000-0005-0000-0000-0000520A0000}"/>
    <cellStyle name="Normal 3 2 11 2" xfId="2644" xr:uid="{00000000-0005-0000-0000-0000530A0000}"/>
    <cellStyle name="Normal 3 2 12" xfId="2645" xr:uid="{00000000-0005-0000-0000-0000540A0000}"/>
    <cellStyle name="Normal 3 2 12 2" xfId="2646" xr:uid="{00000000-0005-0000-0000-0000550A0000}"/>
    <cellStyle name="Normal 3 2 13" xfId="2647" xr:uid="{00000000-0005-0000-0000-0000560A0000}"/>
    <cellStyle name="Normal 3 2 13 2" xfId="2648" xr:uid="{00000000-0005-0000-0000-0000570A0000}"/>
    <cellStyle name="Normal 3 2 14" xfId="2649" xr:uid="{00000000-0005-0000-0000-0000580A0000}"/>
    <cellStyle name="Normal 3 2 14 2" xfId="2650" xr:uid="{00000000-0005-0000-0000-0000590A0000}"/>
    <cellStyle name="Normal 3 2 15" xfId="2651" xr:uid="{00000000-0005-0000-0000-00005A0A0000}"/>
    <cellStyle name="Normal 3 2 15 2" xfId="2652" xr:uid="{00000000-0005-0000-0000-00005B0A0000}"/>
    <cellStyle name="Normal 3 2 16" xfId="2653" xr:uid="{00000000-0005-0000-0000-00005C0A0000}"/>
    <cellStyle name="Normal 3 2 16 2" xfId="2654" xr:uid="{00000000-0005-0000-0000-00005D0A0000}"/>
    <cellStyle name="Normal 3 2 17" xfId="2655" xr:uid="{00000000-0005-0000-0000-00005E0A0000}"/>
    <cellStyle name="Normal 3 2 17 2" xfId="2656" xr:uid="{00000000-0005-0000-0000-00005F0A0000}"/>
    <cellStyle name="Normal 3 2 18" xfId="2657" xr:uid="{00000000-0005-0000-0000-0000600A0000}"/>
    <cellStyle name="Normal 3 2 18 2" xfId="2658" xr:uid="{00000000-0005-0000-0000-0000610A0000}"/>
    <cellStyle name="Normal 3 2 19" xfId="2659" xr:uid="{00000000-0005-0000-0000-0000620A0000}"/>
    <cellStyle name="Normal 3 2 19 2" xfId="2660" xr:uid="{00000000-0005-0000-0000-0000630A0000}"/>
    <cellStyle name="Normal 3 2 2" xfId="2661" xr:uid="{00000000-0005-0000-0000-0000640A0000}"/>
    <cellStyle name="Normal 3 2 2 10" xfId="2662" xr:uid="{00000000-0005-0000-0000-0000650A0000}"/>
    <cellStyle name="Normal 3 2 2 10 2" xfId="2663" xr:uid="{00000000-0005-0000-0000-0000660A0000}"/>
    <cellStyle name="Normal 3 2 2 11" xfId="2664" xr:uid="{00000000-0005-0000-0000-0000670A0000}"/>
    <cellStyle name="Normal 3 2 2 11 2" xfId="2665" xr:uid="{00000000-0005-0000-0000-0000680A0000}"/>
    <cellStyle name="Normal 3 2 2 12" xfId="2666" xr:uid="{00000000-0005-0000-0000-0000690A0000}"/>
    <cellStyle name="Normal 3 2 2 12 2" xfId="2667" xr:uid="{00000000-0005-0000-0000-00006A0A0000}"/>
    <cellStyle name="Normal 3 2 2 13" xfId="2668" xr:uid="{00000000-0005-0000-0000-00006B0A0000}"/>
    <cellStyle name="Normal 3 2 2 13 2" xfId="2669" xr:uid="{00000000-0005-0000-0000-00006C0A0000}"/>
    <cellStyle name="Normal 3 2 2 14" xfId="2670" xr:uid="{00000000-0005-0000-0000-00006D0A0000}"/>
    <cellStyle name="Normal 3 2 2 14 2" xfId="2671" xr:uid="{00000000-0005-0000-0000-00006E0A0000}"/>
    <cellStyle name="Normal 3 2 2 15" xfId="2672" xr:uid="{00000000-0005-0000-0000-00006F0A0000}"/>
    <cellStyle name="Normal 3 2 2 15 2" xfId="2673" xr:uid="{00000000-0005-0000-0000-0000700A0000}"/>
    <cellStyle name="Normal 3 2 2 16" xfId="2674" xr:uid="{00000000-0005-0000-0000-0000710A0000}"/>
    <cellStyle name="Normal 3 2 2 16 2" xfId="2675" xr:uid="{00000000-0005-0000-0000-0000720A0000}"/>
    <cellStyle name="Normal 3 2 2 17" xfId="2676" xr:uid="{00000000-0005-0000-0000-0000730A0000}"/>
    <cellStyle name="Normal 3 2 2 17 2" xfId="2677" xr:uid="{00000000-0005-0000-0000-0000740A0000}"/>
    <cellStyle name="Normal 3 2 2 18" xfId="2678" xr:uid="{00000000-0005-0000-0000-0000750A0000}"/>
    <cellStyle name="Normal 3 2 2 18 2" xfId="2679" xr:uid="{00000000-0005-0000-0000-0000760A0000}"/>
    <cellStyle name="Normal 3 2 2 19" xfId="2680" xr:uid="{00000000-0005-0000-0000-0000770A0000}"/>
    <cellStyle name="Normal 3 2 2 19 2" xfId="2681" xr:uid="{00000000-0005-0000-0000-0000780A0000}"/>
    <cellStyle name="Normal 3 2 2 2" xfId="2682" xr:uid="{00000000-0005-0000-0000-0000790A0000}"/>
    <cellStyle name="Normal 3 2 2 2 2" xfId="2683" xr:uid="{00000000-0005-0000-0000-00007A0A0000}"/>
    <cellStyle name="Normal 3 2 2 20" xfId="2684" xr:uid="{00000000-0005-0000-0000-00007B0A0000}"/>
    <cellStyle name="Normal 3 2 2 20 2" xfId="2685" xr:uid="{00000000-0005-0000-0000-00007C0A0000}"/>
    <cellStyle name="Normal 3 2 2 21" xfId="2686" xr:uid="{00000000-0005-0000-0000-00007D0A0000}"/>
    <cellStyle name="Normal 3 2 2 21 2" xfId="2687" xr:uid="{00000000-0005-0000-0000-00007E0A0000}"/>
    <cellStyle name="Normal 3 2 2 22" xfId="2688" xr:uid="{00000000-0005-0000-0000-00007F0A0000}"/>
    <cellStyle name="Normal 3 2 2 22 2" xfId="2689" xr:uid="{00000000-0005-0000-0000-0000800A0000}"/>
    <cellStyle name="Normal 3 2 2 23" xfId="2690" xr:uid="{00000000-0005-0000-0000-0000810A0000}"/>
    <cellStyle name="Normal 3 2 2 23 2" xfId="2691" xr:uid="{00000000-0005-0000-0000-0000820A0000}"/>
    <cellStyle name="Normal 3 2 2 24" xfId="2692" xr:uid="{00000000-0005-0000-0000-0000830A0000}"/>
    <cellStyle name="Normal 3 2 2 24 2" xfId="2693" xr:uid="{00000000-0005-0000-0000-0000840A0000}"/>
    <cellStyle name="Normal 3 2 2 25" xfId="2694" xr:uid="{00000000-0005-0000-0000-0000850A0000}"/>
    <cellStyle name="Normal 3 2 2 25 2" xfId="2695" xr:uid="{00000000-0005-0000-0000-0000860A0000}"/>
    <cellStyle name="Normal 3 2 2 26" xfId="2696" xr:uid="{00000000-0005-0000-0000-0000870A0000}"/>
    <cellStyle name="Normal 3 2 2 26 2" xfId="2697" xr:uid="{00000000-0005-0000-0000-0000880A0000}"/>
    <cellStyle name="Normal 3 2 2 27" xfId="2698" xr:uid="{00000000-0005-0000-0000-0000890A0000}"/>
    <cellStyle name="Normal 3 2 2 27 2" xfId="2699" xr:uid="{00000000-0005-0000-0000-00008A0A0000}"/>
    <cellStyle name="Normal 3 2 2 28" xfId="2700" xr:uid="{00000000-0005-0000-0000-00008B0A0000}"/>
    <cellStyle name="Normal 3 2 2 28 2" xfId="2701" xr:uid="{00000000-0005-0000-0000-00008C0A0000}"/>
    <cellStyle name="Normal 3 2 2 29" xfId="2702" xr:uid="{00000000-0005-0000-0000-00008D0A0000}"/>
    <cellStyle name="Normal 3 2 2 29 2" xfId="2703" xr:uid="{00000000-0005-0000-0000-00008E0A0000}"/>
    <cellStyle name="Normal 3 2 2 3" xfId="2704" xr:uid="{00000000-0005-0000-0000-00008F0A0000}"/>
    <cellStyle name="Normal 3 2 2 3 2" xfId="2705" xr:uid="{00000000-0005-0000-0000-0000900A0000}"/>
    <cellStyle name="Normal 3 2 2 30" xfId="2706" xr:uid="{00000000-0005-0000-0000-0000910A0000}"/>
    <cellStyle name="Normal 3 2 2 30 2" xfId="2707" xr:uid="{00000000-0005-0000-0000-0000920A0000}"/>
    <cellStyle name="Normal 3 2 2 31" xfId="2708" xr:uid="{00000000-0005-0000-0000-0000930A0000}"/>
    <cellStyle name="Normal 3 2 2 31 2" xfId="2709" xr:uid="{00000000-0005-0000-0000-0000940A0000}"/>
    <cellStyle name="Normal 3 2 2 32" xfId="2710" xr:uid="{00000000-0005-0000-0000-0000950A0000}"/>
    <cellStyle name="Normal 3 2 2 32 2" xfId="2711" xr:uid="{00000000-0005-0000-0000-0000960A0000}"/>
    <cellStyle name="Normal 3 2 2 33" xfId="2712" xr:uid="{00000000-0005-0000-0000-0000970A0000}"/>
    <cellStyle name="Normal 3 2 2 33 2" xfId="2713" xr:uid="{00000000-0005-0000-0000-0000980A0000}"/>
    <cellStyle name="Normal 3 2 2 34" xfId="2714" xr:uid="{00000000-0005-0000-0000-0000990A0000}"/>
    <cellStyle name="Normal 3 2 2 4" xfId="2715" xr:uid="{00000000-0005-0000-0000-00009A0A0000}"/>
    <cellStyle name="Normal 3 2 2 4 2" xfId="2716" xr:uid="{00000000-0005-0000-0000-00009B0A0000}"/>
    <cellStyle name="Normal 3 2 2 5" xfId="2717" xr:uid="{00000000-0005-0000-0000-00009C0A0000}"/>
    <cellStyle name="Normal 3 2 2 5 2" xfId="2718" xr:uid="{00000000-0005-0000-0000-00009D0A0000}"/>
    <cellStyle name="Normal 3 2 2 6" xfId="2719" xr:uid="{00000000-0005-0000-0000-00009E0A0000}"/>
    <cellStyle name="Normal 3 2 2 6 2" xfId="2720" xr:uid="{00000000-0005-0000-0000-00009F0A0000}"/>
    <cellStyle name="Normal 3 2 2 7" xfId="2721" xr:uid="{00000000-0005-0000-0000-0000A00A0000}"/>
    <cellStyle name="Normal 3 2 2 7 2" xfId="2722" xr:uid="{00000000-0005-0000-0000-0000A10A0000}"/>
    <cellStyle name="Normal 3 2 2 8" xfId="2723" xr:uid="{00000000-0005-0000-0000-0000A20A0000}"/>
    <cellStyle name="Normal 3 2 2 8 2" xfId="2724" xr:uid="{00000000-0005-0000-0000-0000A30A0000}"/>
    <cellStyle name="Normal 3 2 2 9" xfId="2725" xr:uid="{00000000-0005-0000-0000-0000A40A0000}"/>
    <cellStyle name="Normal 3 2 2 9 2" xfId="2726" xr:uid="{00000000-0005-0000-0000-0000A50A0000}"/>
    <cellStyle name="Normal 3 2 20" xfId="2727" xr:uid="{00000000-0005-0000-0000-0000A60A0000}"/>
    <cellStyle name="Normal 3 2 20 2" xfId="2728" xr:uid="{00000000-0005-0000-0000-0000A70A0000}"/>
    <cellStyle name="Normal 3 2 21" xfId="2729" xr:uid="{00000000-0005-0000-0000-0000A80A0000}"/>
    <cellStyle name="Normal 3 2 21 2" xfId="2730" xr:uid="{00000000-0005-0000-0000-0000A90A0000}"/>
    <cellStyle name="Normal 3 2 22" xfId="2731" xr:uid="{00000000-0005-0000-0000-0000AA0A0000}"/>
    <cellStyle name="Normal 3 2 22 2" xfId="2732" xr:uid="{00000000-0005-0000-0000-0000AB0A0000}"/>
    <cellStyle name="Normal 3 2 23" xfId="2733" xr:uid="{00000000-0005-0000-0000-0000AC0A0000}"/>
    <cellStyle name="Normal 3 2 23 2" xfId="2734" xr:uid="{00000000-0005-0000-0000-0000AD0A0000}"/>
    <cellStyle name="Normal 3 2 24" xfId="2735" xr:uid="{00000000-0005-0000-0000-0000AE0A0000}"/>
    <cellStyle name="Normal 3 2 24 2" xfId="2736" xr:uid="{00000000-0005-0000-0000-0000AF0A0000}"/>
    <cellStyle name="Normal 3 2 25" xfId="2737" xr:uid="{00000000-0005-0000-0000-0000B00A0000}"/>
    <cellStyle name="Normal 3 2 25 2" xfId="2738" xr:uid="{00000000-0005-0000-0000-0000B10A0000}"/>
    <cellStyle name="Normal 3 2 26" xfId="2739" xr:uid="{00000000-0005-0000-0000-0000B20A0000}"/>
    <cellStyle name="Normal 3 2 26 2" xfId="2740" xr:uid="{00000000-0005-0000-0000-0000B30A0000}"/>
    <cellStyle name="Normal 3 2 27" xfId="2741" xr:uid="{00000000-0005-0000-0000-0000B40A0000}"/>
    <cellStyle name="Normal 3 2 27 2" xfId="2742" xr:uid="{00000000-0005-0000-0000-0000B50A0000}"/>
    <cellStyle name="Normal 3 2 28" xfId="2743" xr:uid="{00000000-0005-0000-0000-0000B60A0000}"/>
    <cellStyle name="Normal 3 2 28 2" xfId="2744" xr:uid="{00000000-0005-0000-0000-0000B70A0000}"/>
    <cellStyle name="Normal 3 2 29" xfId="2745" xr:uid="{00000000-0005-0000-0000-0000B80A0000}"/>
    <cellStyle name="Normal 3 2 29 2" xfId="2746" xr:uid="{00000000-0005-0000-0000-0000B90A0000}"/>
    <cellStyle name="Normal 3 2 3" xfId="2747" xr:uid="{00000000-0005-0000-0000-0000BA0A0000}"/>
    <cellStyle name="Normal 3 2 3 2" xfId="2748" xr:uid="{00000000-0005-0000-0000-0000BB0A0000}"/>
    <cellStyle name="Normal 3 2 30" xfId="2749" xr:uid="{00000000-0005-0000-0000-0000BC0A0000}"/>
    <cellStyle name="Normal 3 2 30 2" xfId="2750" xr:uid="{00000000-0005-0000-0000-0000BD0A0000}"/>
    <cellStyle name="Normal 3 2 31" xfId="2751" xr:uid="{00000000-0005-0000-0000-0000BE0A0000}"/>
    <cellStyle name="Normal 3 2 31 2" xfId="2752" xr:uid="{00000000-0005-0000-0000-0000BF0A0000}"/>
    <cellStyle name="Normal 3 2 32" xfId="2753" xr:uid="{00000000-0005-0000-0000-0000C00A0000}"/>
    <cellStyle name="Normal 3 2 32 2" xfId="2754" xr:uid="{00000000-0005-0000-0000-0000C10A0000}"/>
    <cellStyle name="Normal 3 2 33" xfId="2755" xr:uid="{00000000-0005-0000-0000-0000C20A0000}"/>
    <cellStyle name="Normal 3 2 33 2" xfId="2756" xr:uid="{00000000-0005-0000-0000-0000C30A0000}"/>
    <cellStyle name="Normal 3 2 34" xfId="2757" xr:uid="{00000000-0005-0000-0000-0000C40A0000}"/>
    <cellStyle name="Normal 3 2 34 2" xfId="2758" xr:uid="{00000000-0005-0000-0000-0000C50A0000}"/>
    <cellStyle name="Normal 3 2 35" xfId="2759" xr:uid="{00000000-0005-0000-0000-0000C60A0000}"/>
    <cellStyle name="Normal 3 2 35 2" xfId="2760" xr:uid="{00000000-0005-0000-0000-0000C70A0000}"/>
    <cellStyle name="Normal 3 2 36" xfId="2761" xr:uid="{00000000-0005-0000-0000-0000C80A0000}"/>
    <cellStyle name="Normal 3 2 36 2" xfId="2762" xr:uid="{00000000-0005-0000-0000-0000C90A0000}"/>
    <cellStyle name="Normal 3 2 37" xfId="2763" xr:uid="{00000000-0005-0000-0000-0000CA0A0000}"/>
    <cellStyle name="Normal 3 2 37 2" xfId="2764" xr:uid="{00000000-0005-0000-0000-0000CB0A0000}"/>
    <cellStyle name="Normal 3 2 38" xfId="2765" xr:uid="{00000000-0005-0000-0000-0000CC0A0000}"/>
    <cellStyle name="Normal 3 2 38 2" xfId="2766" xr:uid="{00000000-0005-0000-0000-0000CD0A0000}"/>
    <cellStyle name="Normal 3 2 39" xfId="2767" xr:uid="{00000000-0005-0000-0000-0000CE0A0000}"/>
    <cellStyle name="Normal 3 2 39 2" xfId="2768" xr:uid="{00000000-0005-0000-0000-0000CF0A0000}"/>
    <cellStyle name="Normal 3 2 4" xfId="2769" xr:uid="{00000000-0005-0000-0000-0000D00A0000}"/>
    <cellStyle name="Normal 3 2 4 2" xfId="2770" xr:uid="{00000000-0005-0000-0000-0000D10A0000}"/>
    <cellStyle name="Normal 3 2 40" xfId="2771" xr:uid="{00000000-0005-0000-0000-0000D20A0000}"/>
    <cellStyle name="Normal 3 2 40 2" xfId="2772" xr:uid="{00000000-0005-0000-0000-0000D30A0000}"/>
    <cellStyle name="Normal 3 2 41" xfId="2773" xr:uid="{00000000-0005-0000-0000-0000D40A0000}"/>
    <cellStyle name="Normal 3 2 41 2" xfId="2774" xr:uid="{00000000-0005-0000-0000-0000D50A0000}"/>
    <cellStyle name="Normal 3 2 42" xfId="2775" xr:uid="{00000000-0005-0000-0000-0000D60A0000}"/>
    <cellStyle name="Normal 3 2 42 2" xfId="2776" xr:uid="{00000000-0005-0000-0000-0000D70A0000}"/>
    <cellStyle name="Normal 3 2 43" xfId="2777" xr:uid="{00000000-0005-0000-0000-0000D80A0000}"/>
    <cellStyle name="Normal 3 2 43 2" xfId="2778" xr:uid="{00000000-0005-0000-0000-0000D90A0000}"/>
    <cellStyle name="Normal 3 2 44" xfId="2779" xr:uid="{00000000-0005-0000-0000-0000DA0A0000}"/>
    <cellStyle name="Normal 3 2 44 2" xfId="2780" xr:uid="{00000000-0005-0000-0000-0000DB0A0000}"/>
    <cellStyle name="Normal 3 2 45" xfId="2781" xr:uid="{00000000-0005-0000-0000-0000DC0A0000}"/>
    <cellStyle name="Normal 3 2 45 2" xfId="2782" xr:uid="{00000000-0005-0000-0000-0000DD0A0000}"/>
    <cellStyle name="Normal 3 2 46" xfId="2783" xr:uid="{00000000-0005-0000-0000-0000DE0A0000}"/>
    <cellStyle name="Normal 3 2 46 2" xfId="2784" xr:uid="{00000000-0005-0000-0000-0000DF0A0000}"/>
    <cellStyle name="Normal 3 2 47" xfId="2785" xr:uid="{00000000-0005-0000-0000-0000E00A0000}"/>
    <cellStyle name="Normal 3 2 47 2" xfId="2786" xr:uid="{00000000-0005-0000-0000-0000E10A0000}"/>
    <cellStyle name="Normal 3 2 48" xfId="2787" xr:uid="{00000000-0005-0000-0000-0000E20A0000}"/>
    <cellStyle name="Normal 3 2 48 2" xfId="2788" xr:uid="{00000000-0005-0000-0000-0000E30A0000}"/>
    <cellStyle name="Normal 3 2 49" xfId="2789" xr:uid="{00000000-0005-0000-0000-0000E40A0000}"/>
    <cellStyle name="Normal 3 2 49 2" xfId="2790" xr:uid="{00000000-0005-0000-0000-0000E50A0000}"/>
    <cellStyle name="Normal 3 2 5" xfId="2791" xr:uid="{00000000-0005-0000-0000-0000E60A0000}"/>
    <cellStyle name="Normal 3 2 5 2" xfId="2792" xr:uid="{00000000-0005-0000-0000-0000E70A0000}"/>
    <cellStyle name="Normal 3 2 50" xfId="2793" xr:uid="{00000000-0005-0000-0000-0000E80A0000}"/>
    <cellStyle name="Normal 3 2 50 2" xfId="2794" xr:uid="{00000000-0005-0000-0000-0000E90A0000}"/>
    <cellStyle name="Normal 3 2 51" xfId="2795" xr:uid="{00000000-0005-0000-0000-0000EA0A0000}"/>
    <cellStyle name="Normal 3 2 51 2" xfId="2796" xr:uid="{00000000-0005-0000-0000-0000EB0A0000}"/>
    <cellStyle name="Normal 3 2 52" xfId="2797" xr:uid="{00000000-0005-0000-0000-0000EC0A0000}"/>
    <cellStyle name="Normal 3 2 52 2" xfId="2798" xr:uid="{00000000-0005-0000-0000-0000ED0A0000}"/>
    <cellStyle name="Normal 3 2 53" xfId="2799" xr:uid="{00000000-0005-0000-0000-0000EE0A0000}"/>
    <cellStyle name="Normal 3 2 53 2" xfId="2800" xr:uid="{00000000-0005-0000-0000-0000EF0A0000}"/>
    <cellStyle name="Normal 3 2 54" xfId="2801" xr:uid="{00000000-0005-0000-0000-0000F00A0000}"/>
    <cellStyle name="Normal 3 2 54 2" xfId="2802" xr:uid="{00000000-0005-0000-0000-0000F10A0000}"/>
    <cellStyle name="Normal 3 2 55" xfId="2803" xr:uid="{00000000-0005-0000-0000-0000F20A0000}"/>
    <cellStyle name="Normal 3 2 55 2" xfId="2804" xr:uid="{00000000-0005-0000-0000-0000F30A0000}"/>
    <cellStyle name="Normal 3 2 56" xfId="2805" xr:uid="{00000000-0005-0000-0000-0000F40A0000}"/>
    <cellStyle name="Normal 3 2 6" xfId="2806" xr:uid="{00000000-0005-0000-0000-0000F50A0000}"/>
    <cellStyle name="Normal 3 2 6 2" xfId="2807" xr:uid="{00000000-0005-0000-0000-0000F60A0000}"/>
    <cellStyle name="Normal 3 2 7" xfId="2808" xr:uid="{00000000-0005-0000-0000-0000F70A0000}"/>
    <cellStyle name="Normal 3 2 7 2" xfId="2809" xr:uid="{00000000-0005-0000-0000-0000F80A0000}"/>
    <cellStyle name="Normal 3 2 8" xfId="2810" xr:uid="{00000000-0005-0000-0000-0000F90A0000}"/>
    <cellStyle name="Normal 3 2 8 2" xfId="2811" xr:uid="{00000000-0005-0000-0000-0000FA0A0000}"/>
    <cellStyle name="Normal 3 2 9" xfId="2812" xr:uid="{00000000-0005-0000-0000-0000FB0A0000}"/>
    <cellStyle name="Normal 3 2 9 2" xfId="2813" xr:uid="{00000000-0005-0000-0000-0000FC0A0000}"/>
    <cellStyle name="Normal 3 20" xfId="2814" xr:uid="{00000000-0005-0000-0000-0000FD0A0000}"/>
    <cellStyle name="Normal 3 20 10" xfId="2815" xr:uid="{00000000-0005-0000-0000-0000FE0A0000}"/>
    <cellStyle name="Normal 3 20 10 2" xfId="2816" xr:uid="{00000000-0005-0000-0000-0000FF0A0000}"/>
    <cellStyle name="Normal 3 20 11" xfId="2817" xr:uid="{00000000-0005-0000-0000-0000000B0000}"/>
    <cellStyle name="Normal 3 20 11 2" xfId="2818" xr:uid="{00000000-0005-0000-0000-0000010B0000}"/>
    <cellStyle name="Normal 3 20 12" xfId="2819" xr:uid="{00000000-0005-0000-0000-0000020B0000}"/>
    <cellStyle name="Normal 3 20 12 2" xfId="2820" xr:uid="{00000000-0005-0000-0000-0000030B0000}"/>
    <cellStyle name="Normal 3 20 13" xfId="2821" xr:uid="{00000000-0005-0000-0000-0000040B0000}"/>
    <cellStyle name="Normal 3 20 13 2" xfId="2822" xr:uid="{00000000-0005-0000-0000-0000050B0000}"/>
    <cellStyle name="Normal 3 20 14" xfId="2823" xr:uid="{00000000-0005-0000-0000-0000060B0000}"/>
    <cellStyle name="Normal 3 20 14 2" xfId="2824" xr:uid="{00000000-0005-0000-0000-0000070B0000}"/>
    <cellStyle name="Normal 3 20 15" xfId="2825" xr:uid="{00000000-0005-0000-0000-0000080B0000}"/>
    <cellStyle name="Normal 3 20 15 2" xfId="2826" xr:uid="{00000000-0005-0000-0000-0000090B0000}"/>
    <cellStyle name="Normal 3 20 16" xfId="2827" xr:uid="{00000000-0005-0000-0000-00000A0B0000}"/>
    <cellStyle name="Normal 3 20 16 2" xfId="2828" xr:uid="{00000000-0005-0000-0000-00000B0B0000}"/>
    <cellStyle name="Normal 3 20 17" xfId="2829" xr:uid="{00000000-0005-0000-0000-00000C0B0000}"/>
    <cellStyle name="Normal 3 20 17 2" xfId="2830" xr:uid="{00000000-0005-0000-0000-00000D0B0000}"/>
    <cellStyle name="Normal 3 20 18" xfId="2831" xr:uid="{00000000-0005-0000-0000-00000E0B0000}"/>
    <cellStyle name="Normal 3 20 18 2" xfId="2832" xr:uid="{00000000-0005-0000-0000-00000F0B0000}"/>
    <cellStyle name="Normal 3 20 19" xfId="2833" xr:uid="{00000000-0005-0000-0000-0000100B0000}"/>
    <cellStyle name="Normal 3 20 19 2" xfId="2834" xr:uid="{00000000-0005-0000-0000-0000110B0000}"/>
    <cellStyle name="Normal 3 20 2" xfId="2835" xr:uid="{00000000-0005-0000-0000-0000120B0000}"/>
    <cellStyle name="Normal 3 20 2 2" xfId="2836" xr:uid="{00000000-0005-0000-0000-0000130B0000}"/>
    <cellStyle name="Normal 3 20 20" xfId="2837" xr:uid="{00000000-0005-0000-0000-0000140B0000}"/>
    <cellStyle name="Normal 3 20 20 2" xfId="2838" xr:uid="{00000000-0005-0000-0000-0000150B0000}"/>
    <cellStyle name="Normal 3 20 21" xfId="2839" xr:uid="{00000000-0005-0000-0000-0000160B0000}"/>
    <cellStyle name="Normal 3 20 21 2" xfId="2840" xr:uid="{00000000-0005-0000-0000-0000170B0000}"/>
    <cellStyle name="Normal 3 20 22" xfId="2841" xr:uid="{00000000-0005-0000-0000-0000180B0000}"/>
    <cellStyle name="Normal 3 20 22 2" xfId="2842" xr:uid="{00000000-0005-0000-0000-0000190B0000}"/>
    <cellStyle name="Normal 3 20 23" xfId="2843" xr:uid="{00000000-0005-0000-0000-00001A0B0000}"/>
    <cellStyle name="Normal 3 20 23 2" xfId="2844" xr:uid="{00000000-0005-0000-0000-00001B0B0000}"/>
    <cellStyle name="Normal 3 20 24" xfId="2845" xr:uid="{00000000-0005-0000-0000-00001C0B0000}"/>
    <cellStyle name="Normal 3 20 3" xfId="2846" xr:uid="{00000000-0005-0000-0000-00001D0B0000}"/>
    <cellStyle name="Normal 3 20 3 2" xfId="2847" xr:uid="{00000000-0005-0000-0000-00001E0B0000}"/>
    <cellStyle name="Normal 3 20 4" xfId="2848" xr:uid="{00000000-0005-0000-0000-00001F0B0000}"/>
    <cellStyle name="Normal 3 20 4 2" xfId="2849" xr:uid="{00000000-0005-0000-0000-0000200B0000}"/>
    <cellStyle name="Normal 3 20 5" xfId="2850" xr:uid="{00000000-0005-0000-0000-0000210B0000}"/>
    <cellStyle name="Normal 3 20 5 2" xfId="2851" xr:uid="{00000000-0005-0000-0000-0000220B0000}"/>
    <cellStyle name="Normal 3 20 6" xfId="2852" xr:uid="{00000000-0005-0000-0000-0000230B0000}"/>
    <cellStyle name="Normal 3 20 6 2" xfId="2853" xr:uid="{00000000-0005-0000-0000-0000240B0000}"/>
    <cellStyle name="Normal 3 20 7" xfId="2854" xr:uid="{00000000-0005-0000-0000-0000250B0000}"/>
    <cellStyle name="Normal 3 20 7 2" xfId="2855" xr:uid="{00000000-0005-0000-0000-0000260B0000}"/>
    <cellStyle name="Normal 3 20 8" xfId="2856" xr:uid="{00000000-0005-0000-0000-0000270B0000}"/>
    <cellStyle name="Normal 3 20 8 2" xfId="2857" xr:uid="{00000000-0005-0000-0000-0000280B0000}"/>
    <cellStyle name="Normal 3 20 9" xfId="2858" xr:uid="{00000000-0005-0000-0000-0000290B0000}"/>
    <cellStyle name="Normal 3 20 9 2" xfId="2859" xr:uid="{00000000-0005-0000-0000-00002A0B0000}"/>
    <cellStyle name="Normal 3 21" xfId="2860" xr:uid="{00000000-0005-0000-0000-00002B0B0000}"/>
    <cellStyle name="Normal 3 21 10" xfId="2861" xr:uid="{00000000-0005-0000-0000-00002C0B0000}"/>
    <cellStyle name="Normal 3 21 10 2" xfId="2862" xr:uid="{00000000-0005-0000-0000-00002D0B0000}"/>
    <cellStyle name="Normal 3 21 11" xfId="2863" xr:uid="{00000000-0005-0000-0000-00002E0B0000}"/>
    <cellStyle name="Normal 3 21 11 2" xfId="2864" xr:uid="{00000000-0005-0000-0000-00002F0B0000}"/>
    <cellStyle name="Normal 3 21 12" xfId="2865" xr:uid="{00000000-0005-0000-0000-0000300B0000}"/>
    <cellStyle name="Normal 3 21 12 2" xfId="2866" xr:uid="{00000000-0005-0000-0000-0000310B0000}"/>
    <cellStyle name="Normal 3 21 13" xfId="2867" xr:uid="{00000000-0005-0000-0000-0000320B0000}"/>
    <cellStyle name="Normal 3 21 13 2" xfId="2868" xr:uid="{00000000-0005-0000-0000-0000330B0000}"/>
    <cellStyle name="Normal 3 21 14" xfId="2869" xr:uid="{00000000-0005-0000-0000-0000340B0000}"/>
    <cellStyle name="Normal 3 21 14 2" xfId="2870" xr:uid="{00000000-0005-0000-0000-0000350B0000}"/>
    <cellStyle name="Normal 3 21 15" xfId="2871" xr:uid="{00000000-0005-0000-0000-0000360B0000}"/>
    <cellStyle name="Normal 3 21 15 2" xfId="2872" xr:uid="{00000000-0005-0000-0000-0000370B0000}"/>
    <cellStyle name="Normal 3 21 16" xfId="2873" xr:uid="{00000000-0005-0000-0000-0000380B0000}"/>
    <cellStyle name="Normal 3 21 16 2" xfId="2874" xr:uid="{00000000-0005-0000-0000-0000390B0000}"/>
    <cellStyle name="Normal 3 21 17" xfId="2875" xr:uid="{00000000-0005-0000-0000-00003A0B0000}"/>
    <cellStyle name="Normal 3 21 17 2" xfId="2876" xr:uid="{00000000-0005-0000-0000-00003B0B0000}"/>
    <cellStyle name="Normal 3 21 18" xfId="2877" xr:uid="{00000000-0005-0000-0000-00003C0B0000}"/>
    <cellStyle name="Normal 3 21 18 2" xfId="2878" xr:uid="{00000000-0005-0000-0000-00003D0B0000}"/>
    <cellStyle name="Normal 3 21 19" xfId="2879" xr:uid="{00000000-0005-0000-0000-00003E0B0000}"/>
    <cellStyle name="Normal 3 21 19 2" xfId="2880" xr:uid="{00000000-0005-0000-0000-00003F0B0000}"/>
    <cellStyle name="Normal 3 21 2" xfId="2881" xr:uid="{00000000-0005-0000-0000-0000400B0000}"/>
    <cellStyle name="Normal 3 21 2 2" xfId="2882" xr:uid="{00000000-0005-0000-0000-0000410B0000}"/>
    <cellStyle name="Normal 3 21 20" xfId="2883" xr:uid="{00000000-0005-0000-0000-0000420B0000}"/>
    <cellStyle name="Normal 3 21 20 2" xfId="2884" xr:uid="{00000000-0005-0000-0000-0000430B0000}"/>
    <cellStyle name="Normal 3 21 21" xfId="2885" xr:uid="{00000000-0005-0000-0000-0000440B0000}"/>
    <cellStyle name="Normal 3 21 21 2" xfId="2886" xr:uid="{00000000-0005-0000-0000-0000450B0000}"/>
    <cellStyle name="Normal 3 21 22" xfId="2887" xr:uid="{00000000-0005-0000-0000-0000460B0000}"/>
    <cellStyle name="Normal 3 21 22 2" xfId="2888" xr:uid="{00000000-0005-0000-0000-0000470B0000}"/>
    <cellStyle name="Normal 3 21 23" xfId="2889" xr:uid="{00000000-0005-0000-0000-0000480B0000}"/>
    <cellStyle name="Normal 3 21 23 2" xfId="2890" xr:uid="{00000000-0005-0000-0000-0000490B0000}"/>
    <cellStyle name="Normal 3 21 24" xfId="2891" xr:uid="{00000000-0005-0000-0000-00004A0B0000}"/>
    <cellStyle name="Normal 3 21 3" xfId="2892" xr:uid="{00000000-0005-0000-0000-00004B0B0000}"/>
    <cellStyle name="Normal 3 21 3 2" xfId="2893" xr:uid="{00000000-0005-0000-0000-00004C0B0000}"/>
    <cellStyle name="Normal 3 21 4" xfId="2894" xr:uid="{00000000-0005-0000-0000-00004D0B0000}"/>
    <cellStyle name="Normal 3 21 4 2" xfId="2895" xr:uid="{00000000-0005-0000-0000-00004E0B0000}"/>
    <cellStyle name="Normal 3 21 5" xfId="2896" xr:uid="{00000000-0005-0000-0000-00004F0B0000}"/>
    <cellStyle name="Normal 3 21 5 2" xfId="2897" xr:uid="{00000000-0005-0000-0000-0000500B0000}"/>
    <cellStyle name="Normal 3 21 6" xfId="2898" xr:uid="{00000000-0005-0000-0000-0000510B0000}"/>
    <cellStyle name="Normal 3 21 6 2" xfId="2899" xr:uid="{00000000-0005-0000-0000-0000520B0000}"/>
    <cellStyle name="Normal 3 21 7" xfId="2900" xr:uid="{00000000-0005-0000-0000-0000530B0000}"/>
    <cellStyle name="Normal 3 21 7 2" xfId="2901" xr:uid="{00000000-0005-0000-0000-0000540B0000}"/>
    <cellStyle name="Normal 3 21 8" xfId="2902" xr:uid="{00000000-0005-0000-0000-0000550B0000}"/>
    <cellStyle name="Normal 3 21 8 2" xfId="2903" xr:uid="{00000000-0005-0000-0000-0000560B0000}"/>
    <cellStyle name="Normal 3 21 9" xfId="2904" xr:uid="{00000000-0005-0000-0000-0000570B0000}"/>
    <cellStyle name="Normal 3 21 9 2" xfId="2905" xr:uid="{00000000-0005-0000-0000-0000580B0000}"/>
    <cellStyle name="Normal 3 22" xfId="2906" xr:uid="{00000000-0005-0000-0000-0000590B0000}"/>
    <cellStyle name="Normal 3 22 10" xfId="2907" xr:uid="{00000000-0005-0000-0000-00005A0B0000}"/>
    <cellStyle name="Normal 3 22 10 2" xfId="2908" xr:uid="{00000000-0005-0000-0000-00005B0B0000}"/>
    <cellStyle name="Normal 3 22 11" xfId="2909" xr:uid="{00000000-0005-0000-0000-00005C0B0000}"/>
    <cellStyle name="Normal 3 22 11 2" xfId="2910" xr:uid="{00000000-0005-0000-0000-00005D0B0000}"/>
    <cellStyle name="Normal 3 22 12" xfId="2911" xr:uid="{00000000-0005-0000-0000-00005E0B0000}"/>
    <cellStyle name="Normal 3 22 12 2" xfId="2912" xr:uid="{00000000-0005-0000-0000-00005F0B0000}"/>
    <cellStyle name="Normal 3 22 13" xfId="2913" xr:uid="{00000000-0005-0000-0000-0000600B0000}"/>
    <cellStyle name="Normal 3 22 13 2" xfId="2914" xr:uid="{00000000-0005-0000-0000-0000610B0000}"/>
    <cellStyle name="Normal 3 22 14" xfId="2915" xr:uid="{00000000-0005-0000-0000-0000620B0000}"/>
    <cellStyle name="Normal 3 22 14 2" xfId="2916" xr:uid="{00000000-0005-0000-0000-0000630B0000}"/>
    <cellStyle name="Normal 3 22 15" xfId="2917" xr:uid="{00000000-0005-0000-0000-0000640B0000}"/>
    <cellStyle name="Normal 3 22 15 2" xfId="2918" xr:uid="{00000000-0005-0000-0000-0000650B0000}"/>
    <cellStyle name="Normal 3 22 16" xfId="2919" xr:uid="{00000000-0005-0000-0000-0000660B0000}"/>
    <cellStyle name="Normal 3 22 16 2" xfId="2920" xr:uid="{00000000-0005-0000-0000-0000670B0000}"/>
    <cellStyle name="Normal 3 22 17" xfId="2921" xr:uid="{00000000-0005-0000-0000-0000680B0000}"/>
    <cellStyle name="Normal 3 22 17 2" xfId="2922" xr:uid="{00000000-0005-0000-0000-0000690B0000}"/>
    <cellStyle name="Normal 3 22 18" xfId="2923" xr:uid="{00000000-0005-0000-0000-00006A0B0000}"/>
    <cellStyle name="Normal 3 22 18 2" xfId="2924" xr:uid="{00000000-0005-0000-0000-00006B0B0000}"/>
    <cellStyle name="Normal 3 22 19" xfId="2925" xr:uid="{00000000-0005-0000-0000-00006C0B0000}"/>
    <cellStyle name="Normal 3 22 19 2" xfId="2926" xr:uid="{00000000-0005-0000-0000-00006D0B0000}"/>
    <cellStyle name="Normal 3 22 2" xfId="2927" xr:uid="{00000000-0005-0000-0000-00006E0B0000}"/>
    <cellStyle name="Normal 3 22 2 2" xfId="2928" xr:uid="{00000000-0005-0000-0000-00006F0B0000}"/>
    <cellStyle name="Normal 3 22 20" xfId="2929" xr:uid="{00000000-0005-0000-0000-0000700B0000}"/>
    <cellStyle name="Normal 3 22 20 2" xfId="2930" xr:uid="{00000000-0005-0000-0000-0000710B0000}"/>
    <cellStyle name="Normal 3 22 21" xfId="2931" xr:uid="{00000000-0005-0000-0000-0000720B0000}"/>
    <cellStyle name="Normal 3 22 21 2" xfId="2932" xr:uid="{00000000-0005-0000-0000-0000730B0000}"/>
    <cellStyle name="Normal 3 22 22" xfId="2933" xr:uid="{00000000-0005-0000-0000-0000740B0000}"/>
    <cellStyle name="Normal 3 22 22 2" xfId="2934" xr:uid="{00000000-0005-0000-0000-0000750B0000}"/>
    <cellStyle name="Normal 3 22 23" xfId="2935" xr:uid="{00000000-0005-0000-0000-0000760B0000}"/>
    <cellStyle name="Normal 3 22 23 2" xfId="2936" xr:uid="{00000000-0005-0000-0000-0000770B0000}"/>
    <cellStyle name="Normal 3 22 24" xfId="2937" xr:uid="{00000000-0005-0000-0000-0000780B0000}"/>
    <cellStyle name="Normal 3 22 3" xfId="2938" xr:uid="{00000000-0005-0000-0000-0000790B0000}"/>
    <cellStyle name="Normal 3 22 3 2" xfId="2939" xr:uid="{00000000-0005-0000-0000-00007A0B0000}"/>
    <cellStyle name="Normal 3 22 4" xfId="2940" xr:uid="{00000000-0005-0000-0000-00007B0B0000}"/>
    <cellStyle name="Normal 3 22 4 2" xfId="2941" xr:uid="{00000000-0005-0000-0000-00007C0B0000}"/>
    <cellStyle name="Normal 3 22 5" xfId="2942" xr:uid="{00000000-0005-0000-0000-00007D0B0000}"/>
    <cellStyle name="Normal 3 22 5 2" xfId="2943" xr:uid="{00000000-0005-0000-0000-00007E0B0000}"/>
    <cellStyle name="Normal 3 22 6" xfId="2944" xr:uid="{00000000-0005-0000-0000-00007F0B0000}"/>
    <cellStyle name="Normal 3 22 6 2" xfId="2945" xr:uid="{00000000-0005-0000-0000-0000800B0000}"/>
    <cellStyle name="Normal 3 22 7" xfId="2946" xr:uid="{00000000-0005-0000-0000-0000810B0000}"/>
    <cellStyle name="Normal 3 22 7 2" xfId="2947" xr:uid="{00000000-0005-0000-0000-0000820B0000}"/>
    <cellStyle name="Normal 3 22 8" xfId="2948" xr:uid="{00000000-0005-0000-0000-0000830B0000}"/>
    <cellStyle name="Normal 3 22 8 2" xfId="2949" xr:uid="{00000000-0005-0000-0000-0000840B0000}"/>
    <cellStyle name="Normal 3 22 9" xfId="2950" xr:uid="{00000000-0005-0000-0000-0000850B0000}"/>
    <cellStyle name="Normal 3 22 9 2" xfId="2951" xr:uid="{00000000-0005-0000-0000-0000860B0000}"/>
    <cellStyle name="Normal 3 23" xfId="2952" xr:uid="{00000000-0005-0000-0000-0000870B0000}"/>
    <cellStyle name="Normal 3 23 10" xfId="2953" xr:uid="{00000000-0005-0000-0000-0000880B0000}"/>
    <cellStyle name="Normal 3 23 10 2" xfId="2954" xr:uid="{00000000-0005-0000-0000-0000890B0000}"/>
    <cellStyle name="Normal 3 23 11" xfId="2955" xr:uid="{00000000-0005-0000-0000-00008A0B0000}"/>
    <cellStyle name="Normal 3 23 11 2" xfId="2956" xr:uid="{00000000-0005-0000-0000-00008B0B0000}"/>
    <cellStyle name="Normal 3 23 12" xfId="2957" xr:uid="{00000000-0005-0000-0000-00008C0B0000}"/>
    <cellStyle name="Normal 3 23 12 2" xfId="2958" xr:uid="{00000000-0005-0000-0000-00008D0B0000}"/>
    <cellStyle name="Normal 3 23 13" xfId="2959" xr:uid="{00000000-0005-0000-0000-00008E0B0000}"/>
    <cellStyle name="Normal 3 23 13 2" xfId="2960" xr:uid="{00000000-0005-0000-0000-00008F0B0000}"/>
    <cellStyle name="Normal 3 23 14" xfId="2961" xr:uid="{00000000-0005-0000-0000-0000900B0000}"/>
    <cellStyle name="Normal 3 23 14 2" xfId="2962" xr:uid="{00000000-0005-0000-0000-0000910B0000}"/>
    <cellStyle name="Normal 3 23 15" xfId="2963" xr:uid="{00000000-0005-0000-0000-0000920B0000}"/>
    <cellStyle name="Normal 3 23 15 2" xfId="2964" xr:uid="{00000000-0005-0000-0000-0000930B0000}"/>
    <cellStyle name="Normal 3 23 16" xfId="2965" xr:uid="{00000000-0005-0000-0000-0000940B0000}"/>
    <cellStyle name="Normal 3 23 16 2" xfId="2966" xr:uid="{00000000-0005-0000-0000-0000950B0000}"/>
    <cellStyle name="Normal 3 23 17" xfId="2967" xr:uid="{00000000-0005-0000-0000-0000960B0000}"/>
    <cellStyle name="Normal 3 23 17 2" xfId="2968" xr:uid="{00000000-0005-0000-0000-0000970B0000}"/>
    <cellStyle name="Normal 3 23 18" xfId="2969" xr:uid="{00000000-0005-0000-0000-0000980B0000}"/>
    <cellStyle name="Normal 3 23 18 2" xfId="2970" xr:uid="{00000000-0005-0000-0000-0000990B0000}"/>
    <cellStyle name="Normal 3 23 19" xfId="2971" xr:uid="{00000000-0005-0000-0000-00009A0B0000}"/>
    <cellStyle name="Normal 3 23 19 2" xfId="2972" xr:uid="{00000000-0005-0000-0000-00009B0B0000}"/>
    <cellStyle name="Normal 3 23 2" xfId="2973" xr:uid="{00000000-0005-0000-0000-00009C0B0000}"/>
    <cellStyle name="Normal 3 23 2 2" xfId="2974" xr:uid="{00000000-0005-0000-0000-00009D0B0000}"/>
    <cellStyle name="Normal 3 23 20" xfId="2975" xr:uid="{00000000-0005-0000-0000-00009E0B0000}"/>
    <cellStyle name="Normal 3 23 20 2" xfId="2976" xr:uid="{00000000-0005-0000-0000-00009F0B0000}"/>
    <cellStyle name="Normal 3 23 21" xfId="2977" xr:uid="{00000000-0005-0000-0000-0000A00B0000}"/>
    <cellStyle name="Normal 3 23 21 2" xfId="2978" xr:uid="{00000000-0005-0000-0000-0000A10B0000}"/>
    <cellStyle name="Normal 3 23 22" xfId="2979" xr:uid="{00000000-0005-0000-0000-0000A20B0000}"/>
    <cellStyle name="Normal 3 23 22 2" xfId="2980" xr:uid="{00000000-0005-0000-0000-0000A30B0000}"/>
    <cellStyle name="Normal 3 23 23" xfId="2981" xr:uid="{00000000-0005-0000-0000-0000A40B0000}"/>
    <cellStyle name="Normal 3 23 23 2" xfId="2982" xr:uid="{00000000-0005-0000-0000-0000A50B0000}"/>
    <cellStyle name="Normal 3 23 24" xfId="2983" xr:uid="{00000000-0005-0000-0000-0000A60B0000}"/>
    <cellStyle name="Normal 3 23 3" xfId="2984" xr:uid="{00000000-0005-0000-0000-0000A70B0000}"/>
    <cellStyle name="Normal 3 23 3 2" xfId="2985" xr:uid="{00000000-0005-0000-0000-0000A80B0000}"/>
    <cellStyle name="Normal 3 23 4" xfId="2986" xr:uid="{00000000-0005-0000-0000-0000A90B0000}"/>
    <cellStyle name="Normal 3 23 4 2" xfId="2987" xr:uid="{00000000-0005-0000-0000-0000AA0B0000}"/>
    <cellStyle name="Normal 3 23 5" xfId="2988" xr:uid="{00000000-0005-0000-0000-0000AB0B0000}"/>
    <cellStyle name="Normal 3 23 5 2" xfId="2989" xr:uid="{00000000-0005-0000-0000-0000AC0B0000}"/>
    <cellStyle name="Normal 3 23 6" xfId="2990" xr:uid="{00000000-0005-0000-0000-0000AD0B0000}"/>
    <cellStyle name="Normal 3 23 6 2" xfId="2991" xr:uid="{00000000-0005-0000-0000-0000AE0B0000}"/>
    <cellStyle name="Normal 3 23 7" xfId="2992" xr:uid="{00000000-0005-0000-0000-0000AF0B0000}"/>
    <cellStyle name="Normal 3 23 7 2" xfId="2993" xr:uid="{00000000-0005-0000-0000-0000B00B0000}"/>
    <cellStyle name="Normal 3 23 8" xfId="2994" xr:uid="{00000000-0005-0000-0000-0000B10B0000}"/>
    <cellStyle name="Normal 3 23 8 2" xfId="2995" xr:uid="{00000000-0005-0000-0000-0000B20B0000}"/>
    <cellStyle name="Normal 3 23 9" xfId="2996" xr:uid="{00000000-0005-0000-0000-0000B30B0000}"/>
    <cellStyle name="Normal 3 23 9 2" xfId="2997" xr:uid="{00000000-0005-0000-0000-0000B40B0000}"/>
    <cellStyle name="Normal 3 24" xfId="2998" xr:uid="{00000000-0005-0000-0000-0000B50B0000}"/>
    <cellStyle name="Normal 3 24 10" xfId="2999" xr:uid="{00000000-0005-0000-0000-0000B60B0000}"/>
    <cellStyle name="Normal 3 24 10 2" xfId="3000" xr:uid="{00000000-0005-0000-0000-0000B70B0000}"/>
    <cellStyle name="Normal 3 24 11" xfId="3001" xr:uid="{00000000-0005-0000-0000-0000B80B0000}"/>
    <cellStyle name="Normal 3 24 11 2" xfId="3002" xr:uid="{00000000-0005-0000-0000-0000B90B0000}"/>
    <cellStyle name="Normal 3 24 12" xfId="3003" xr:uid="{00000000-0005-0000-0000-0000BA0B0000}"/>
    <cellStyle name="Normal 3 24 12 2" xfId="3004" xr:uid="{00000000-0005-0000-0000-0000BB0B0000}"/>
    <cellStyle name="Normal 3 24 13" xfId="3005" xr:uid="{00000000-0005-0000-0000-0000BC0B0000}"/>
    <cellStyle name="Normal 3 24 13 2" xfId="3006" xr:uid="{00000000-0005-0000-0000-0000BD0B0000}"/>
    <cellStyle name="Normal 3 24 14" xfId="3007" xr:uid="{00000000-0005-0000-0000-0000BE0B0000}"/>
    <cellStyle name="Normal 3 24 14 2" xfId="3008" xr:uid="{00000000-0005-0000-0000-0000BF0B0000}"/>
    <cellStyle name="Normal 3 24 15" xfId="3009" xr:uid="{00000000-0005-0000-0000-0000C00B0000}"/>
    <cellStyle name="Normal 3 24 15 2" xfId="3010" xr:uid="{00000000-0005-0000-0000-0000C10B0000}"/>
    <cellStyle name="Normal 3 24 16" xfId="3011" xr:uid="{00000000-0005-0000-0000-0000C20B0000}"/>
    <cellStyle name="Normal 3 24 16 2" xfId="3012" xr:uid="{00000000-0005-0000-0000-0000C30B0000}"/>
    <cellStyle name="Normal 3 24 17" xfId="3013" xr:uid="{00000000-0005-0000-0000-0000C40B0000}"/>
    <cellStyle name="Normal 3 24 17 2" xfId="3014" xr:uid="{00000000-0005-0000-0000-0000C50B0000}"/>
    <cellStyle name="Normal 3 24 18" xfId="3015" xr:uid="{00000000-0005-0000-0000-0000C60B0000}"/>
    <cellStyle name="Normal 3 24 18 2" xfId="3016" xr:uid="{00000000-0005-0000-0000-0000C70B0000}"/>
    <cellStyle name="Normal 3 24 19" xfId="3017" xr:uid="{00000000-0005-0000-0000-0000C80B0000}"/>
    <cellStyle name="Normal 3 24 19 2" xfId="3018" xr:uid="{00000000-0005-0000-0000-0000C90B0000}"/>
    <cellStyle name="Normal 3 24 2" xfId="3019" xr:uid="{00000000-0005-0000-0000-0000CA0B0000}"/>
    <cellStyle name="Normal 3 24 2 2" xfId="3020" xr:uid="{00000000-0005-0000-0000-0000CB0B0000}"/>
    <cellStyle name="Normal 3 24 20" xfId="3021" xr:uid="{00000000-0005-0000-0000-0000CC0B0000}"/>
    <cellStyle name="Normal 3 24 20 2" xfId="3022" xr:uid="{00000000-0005-0000-0000-0000CD0B0000}"/>
    <cellStyle name="Normal 3 24 21" xfId="3023" xr:uid="{00000000-0005-0000-0000-0000CE0B0000}"/>
    <cellStyle name="Normal 3 24 21 2" xfId="3024" xr:uid="{00000000-0005-0000-0000-0000CF0B0000}"/>
    <cellStyle name="Normal 3 24 22" xfId="3025" xr:uid="{00000000-0005-0000-0000-0000D00B0000}"/>
    <cellStyle name="Normal 3 24 22 2" xfId="3026" xr:uid="{00000000-0005-0000-0000-0000D10B0000}"/>
    <cellStyle name="Normal 3 24 23" xfId="3027" xr:uid="{00000000-0005-0000-0000-0000D20B0000}"/>
    <cellStyle name="Normal 3 24 23 2" xfId="3028" xr:uid="{00000000-0005-0000-0000-0000D30B0000}"/>
    <cellStyle name="Normal 3 24 24" xfId="3029" xr:uid="{00000000-0005-0000-0000-0000D40B0000}"/>
    <cellStyle name="Normal 3 24 3" xfId="3030" xr:uid="{00000000-0005-0000-0000-0000D50B0000}"/>
    <cellStyle name="Normal 3 24 3 2" xfId="3031" xr:uid="{00000000-0005-0000-0000-0000D60B0000}"/>
    <cellStyle name="Normal 3 24 4" xfId="3032" xr:uid="{00000000-0005-0000-0000-0000D70B0000}"/>
    <cellStyle name="Normal 3 24 4 2" xfId="3033" xr:uid="{00000000-0005-0000-0000-0000D80B0000}"/>
    <cellStyle name="Normal 3 24 5" xfId="3034" xr:uid="{00000000-0005-0000-0000-0000D90B0000}"/>
    <cellStyle name="Normal 3 24 5 2" xfId="3035" xr:uid="{00000000-0005-0000-0000-0000DA0B0000}"/>
    <cellStyle name="Normal 3 24 6" xfId="3036" xr:uid="{00000000-0005-0000-0000-0000DB0B0000}"/>
    <cellStyle name="Normal 3 24 6 2" xfId="3037" xr:uid="{00000000-0005-0000-0000-0000DC0B0000}"/>
    <cellStyle name="Normal 3 24 7" xfId="3038" xr:uid="{00000000-0005-0000-0000-0000DD0B0000}"/>
    <cellStyle name="Normal 3 24 7 2" xfId="3039" xr:uid="{00000000-0005-0000-0000-0000DE0B0000}"/>
    <cellStyle name="Normal 3 24 8" xfId="3040" xr:uid="{00000000-0005-0000-0000-0000DF0B0000}"/>
    <cellStyle name="Normal 3 24 8 2" xfId="3041" xr:uid="{00000000-0005-0000-0000-0000E00B0000}"/>
    <cellStyle name="Normal 3 24 9" xfId="3042" xr:uid="{00000000-0005-0000-0000-0000E10B0000}"/>
    <cellStyle name="Normal 3 24 9 2" xfId="3043" xr:uid="{00000000-0005-0000-0000-0000E20B0000}"/>
    <cellStyle name="Normal 3 25" xfId="3044" xr:uid="{00000000-0005-0000-0000-0000E30B0000}"/>
    <cellStyle name="Normal 3 25 10" xfId="3045" xr:uid="{00000000-0005-0000-0000-0000E40B0000}"/>
    <cellStyle name="Normal 3 25 10 2" xfId="3046" xr:uid="{00000000-0005-0000-0000-0000E50B0000}"/>
    <cellStyle name="Normal 3 25 11" xfId="3047" xr:uid="{00000000-0005-0000-0000-0000E60B0000}"/>
    <cellStyle name="Normal 3 25 11 2" xfId="3048" xr:uid="{00000000-0005-0000-0000-0000E70B0000}"/>
    <cellStyle name="Normal 3 25 12" xfId="3049" xr:uid="{00000000-0005-0000-0000-0000E80B0000}"/>
    <cellStyle name="Normal 3 25 12 2" xfId="3050" xr:uid="{00000000-0005-0000-0000-0000E90B0000}"/>
    <cellStyle name="Normal 3 25 13" xfId="3051" xr:uid="{00000000-0005-0000-0000-0000EA0B0000}"/>
    <cellStyle name="Normal 3 25 13 2" xfId="3052" xr:uid="{00000000-0005-0000-0000-0000EB0B0000}"/>
    <cellStyle name="Normal 3 25 14" xfId="3053" xr:uid="{00000000-0005-0000-0000-0000EC0B0000}"/>
    <cellStyle name="Normal 3 25 14 2" xfId="3054" xr:uid="{00000000-0005-0000-0000-0000ED0B0000}"/>
    <cellStyle name="Normal 3 25 15" xfId="3055" xr:uid="{00000000-0005-0000-0000-0000EE0B0000}"/>
    <cellStyle name="Normal 3 25 15 2" xfId="3056" xr:uid="{00000000-0005-0000-0000-0000EF0B0000}"/>
    <cellStyle name="Normal 3 25 16" xfId="3057" xr:uid="{00000000-0005-0000-0000-0000F00B0000}"/>
    <cellStyle name="Normal 3 25 16 2" xfId="3058" xr:uid="{00000000-0005-0000-0000-0000F10B0000}"/>
    <cellStyle name="Normal 3 25 17" xfId="3059" xr:uid="{00000000-0005-0000-0000-0000F20B0000}"/>
    <cellStyle name="Normal 3 25 17 2" xfId="3060" xr:uid="{00000000-0005-0000-0000-0000F30B0000}"/>
    <cellStyle name="Normal 3 25 18" xfId="3061" xr:uid="{00000000-0005-0000-0000-0000F40B0000}"/>
    <cellStyle name="Normal 3 25 18 2" xfId="3062" xr:uid="{00000000-0005-0000-0000-0000F50B0000}"/>
    <cellStyle name="Normal 3 25 19" xfId="3063" xr:uid="{00000000-0005-0000-0000-0000F60B0000}"/>
    <cellStyle name="Normal 3 25 19 2" xfId="3064" xr:uid="{00000000-0005-0000-0000-0000F70B0000}"/>
    <cellStyle name="Normal 3 25 2" xfId="3065" xr:uid="{00000000-0005-0000-0000-0000F80B0000}"/>
    <cellStyle name="Normal 3 25 2 2" xfId="3066" xr:uid="{00000000-0005-0000-0000-0000F90B0000}"/>
    <cellStyle name="Normal 3 25 20" xfId="3067" xr:uid="{00000000-0005-0000-0000-0000FA0B0000}"/>
    <cellStyle name="Normal 3 25 20 2" xfId="3068" xr:uid="{00000000-0005-0000-0000-0000FB0B0000}"/>
    <cellStyle name="Normal 3 25 21" xfId="3069" xr:uid="{00000000-0005-0000-0000-0000FC0B0000}"/>
    <cellStyle name="Normal 3 25 21 2" xfId="3070" xr:uid="{00000000-0005-0000-0000-0000FD0B0000}"/>
    <cellStyle name="Normal 3 25 22" xfId="3071" xr:uid="{00000000-0005-0000-0000-0000FE0B0000}"/>
    <cellStyle name="Normal 3 25 22 2" xfId="3072" xr:uid="{00000000-0005-0000-0000-0000FF0B0000}"/>
    <cellStyle name="Normal 3 25 23" xfId="3073" xr:uid="{00000000-0005-0000-0000-0000000C0000}"/>
    <cellStyle name="Normal 3 25 23 2" xfId="3074" xr:uid="{00000000-0005-0000-0000-0000010C0000}"/>
    <cellStyle name="Normal 3 25 24" xfId="3075" xr:uid="{00000000-0005-0000-0000-0000020C0000}"/>
    <cellStyle name="Normal 3 25 3" xfId="3076" xr:uid="{00000000-0005-0000-0000-0000030C0000}"/>
    <cellStyle name="Normal 3 25 3 2" xfId="3077" xr:uid="{00000000-0005-0000-0000-0000040C0000}"/>
    <cellStyle name="Normal 3 25 4" xfId="3078" xr:uid="{00000000-0005-0000-0000-0000050C0000}"/>
    <cellStyle name="Normal 3 25 4 2" xfId="3079" xr:uid="{00000000-0005-0000-0000-0000060C0000}"/>
    <cellStyle name="Normal 3 25 5" xfId="3080" xr:uid="{00000000-0005-0000-0000-0000070C0000}"/>
    <cellStyle name="Normal 3 25 5 2" xfId="3081" xr:uid="{00000000-0005-0000-0000-0000080C0000}"/>
    <cellStyle name="Normal 3 25 6" xfId="3082" xr:uid="{00000000-0005-0000-0000-0000090C0000}"/>
    <cellStyle name="Normal 3 25 6 2" xfId="3083" xr:uid="{00000000-0005-0000-0000-00000A0C0000}"/>
    <cellStyle name="Normal 3 25 7" xfId="3084" xr:uid="{00000000-0005-0000-0000-00000B0C0000}"/>
    <cellStyle name="Normal 3 25 7 2" xfId="3085" xr:uid="{00000000-0005-0000-0000-00000C0C0000}"/>
    <cellStyle name="Normal 3 25 8" xfId="3086" xr:uid="{00000000-0005-0000-0000-00000D0C0000}"/>
    <cellStyle name="Normal 3 25 8 2" xfId="3087" xr:uid="{00000000-0005-0000-0000-00000E0C0000}"/>
    <cellStyle name="Normal 3 25 9" xfId="3088" xr:uid="{00000000-0005-0000-0000-00000F0C0000}"/>
    <cellStyle name="Normal 3 25 9 2" xfId="3089" xr:uid="{00000000-0005-0000-0000-0000100C0000}"/>
    <cellStyle name="Normal 3 26" xfId="3090" xr:uid="{00000000-0005-0000-0000-0000110C0000}"/>
    <cellStyle name="Normal 3 26 10" xfId="3091" xr:uid="{00000000-0005-0000-0000-0000120C0000}"/>
    <cellStyle name="Normal 3 26 10 2" xfId="3092" xr:uid="{00000000-0005-0000-0000-0000130C0000}"/>
    <cellStyle name="Normal 3 26 11" xfId="3093" xr:uid="{00000000-0005-0000-0000-0000140C0000}"/>
    <cellStyle name="Normal 3 26 11 2" xfId="3094" xr:uid="{00000000-0005-0000-0000-0000150C0000}"/>
    <cellStyle name="Normal 3 26 12" xfId="3095" xr:uid="{00000000-0005-0000-0000-0000160C0000}"/>
    <cellStyle name="Normal 3 26 12 2" xfId="3096" xr:uid="{00000000-0005-0000-0000-0000170C0000}"/>
    <cellStyle name="Normal 3 26 13" xfId="3097" xr:uid="{00000000-0005-0000-0000-0000180C0000}"/>
    <cellStyle name="Normal 3 26 13 2" xfId="3098" xr:uid="{00000000-0005-0000-0000-0000190C0000}"/>
    <cellStyle name="Normal 3 26 14" xfId="3099" xr:uid="{00000000-0005-0000-0000-00001A0C0000}"/>
    <cellStyle name="Normal 3 26 14 2" xfId="3100" xr:uid="{00000000-0005-0000-0000-00001B0C0000}"/>
    <cellStyle name="Normal 3 26 15" xfId="3101" xr:uid="{00000000-0005-0000-0000-00001C0C0000}"/>
    <cellStyle name="Normal 3 26 15 2" xfId="3102" xr:uid="{00000000-0005-0000-0000-00001D0C0000}"/>
    <cellStyle name="Normal 3 26 16" xfId="3103" xr:uid="{00000000-0005-0000-0000-00001E0C0000}"/>
    <cellStyle name="Normal 3 26 16 2" xfId="3104" xr:uid="{00000000-0005-0000-0000-00001F0C0000}"/>
    <cellStyle name="Normal 3 26 17" xfId="3105" xr:uid="{00000000-0005-0000-0000-0000200C0000}"/>
    <cellStyle name="Normal 3 26 17 2" xfId="3106" xr:uid="{00000000-0005-0000-0000-0000210C0000}"/>
    <cellStyle name="Normal 3 26 18" xfId="3107" xr:uid="{00000000-0005-0000-0000-0000220C0000}"/>
    <cellStyle name="Normal 3 26 18 2" xfId="3108" xr:uid="{00000000-0005-0000-0000-0000230C0000}"/>
    <cellStyle name="Normal 3 26 19" xfId="3109" xr:uid="{00000000-0005-0000-0000-0000240C0000}"/>
    <cellStyle name="Normal 3 26 19 2" xfId="3110" xr:uid="{00000000-0005-0000-0000-0000250C0000}"/>
    <cellStyle name="Normal 3 26 2" xfId="3111" xr:uid="{00000000-0005-0000-0000-0000260C0000}"/>
    <cellStyle name="Normal 3 26 2 2" xfId="3112" xr:uid="{00000000-0005-0000-0000-0000270C0000}"/>
    <cellStyle name="Normal 3 26 20" xfId="3113" xr:uid="{00000000-0005-0000-0000-0000280C0000}"/>
    <cellStyle name="Normal 3 26 20 2" xfId="3114" xr:uid="{00000000-0005-0000-0000-0000290C0000}"/>
    <cellStyle name="Normal 3 26 21" xfId="3115" xr:uid="{00000000-0005-0000-0000-00002A0C0000}"/>
    <cellStyle name="Normal 3 26 21 2" xfId="3116" xr:uid="{00000000-0005-0000-0000-00002B0C0000}"/>
    <cellStyle name="Normal 3 26 22" xfId="3117" xr:uid="{00000000-0005-0000-0000-00002C0C0000}"/>
    <cellStyle name="Normal 3 26 22 2" xfId="3118" xr:uid="{00000000-0005-0000-0000-00002D0C0000}"/>
    <cellStyle name="Normal 3 26 23" xfId="3119" xr:uid="{00000000-0005-0000-0000-00002E0C0000}"/>
    <cellStyle name="Normal 3 26 23 2" xfId="3120" xr:uid="{00000000-0005-0000-0000-00002F0C0000}"/>
    <cellStyle name="Normal 3 26 24" xfId="3121" xr:uid="{00000000-0005-0000-0000-0000300C0000}"/>
    <cellStyle name="Normal 3 26 3" xfId="3122" xr:uid="{00000000-0005-0000-0000-0000310C0000}"/>
    <cellStyle name="Normal 3 26 3 2" xfId="3123" xr:uid="{00000000-0005-0000-0000-0000320C0000}"/>
    <cellStyle name="Normal 3 26 4" xfId="3124" xr:uid="{00000000-0005-0000-0000-0000330C0000}"/>
    <cellStyle name="Normal 3 26 4 2" xfId="3125" xr:uid="{00000000-0005-0000-0000-0000340C0000}"/>
    <cellStyle name="Normal 3 26 5" xfId="3126" xr:uid="{00000000-0005-0000-0000-0000350C0000}"/>
    <cellStyle name="Normal 3 26 5 2" xfId="3127" xr:uid="{00000000-0005-0000-0000-0000360C0000}"/>
    <cellStyle name="Normal 3 26 6" xfId="3128" xr:uid="{00000000-0005-0000-0000-0000370C0000}"/>
    <cellStyle name="Normal 3 26 6 2" xfId="3129" xr:uid="{00000000-0005-0000-0000-0000380C0000}"/>
    <cellStyle name="Normal 3 26 7" xfId="3130" xr:uid="{00000000-0005-0000-0000-0000390C0000}"/>
    <cellStyle name="Normal 3 26 7 2" xfId="3131" xr:uid="{00000000-0005-0000-0000-00003A0C0000}"/>
    <cellStyle name="Normal 3 26 8" xfId="3132" xr:uid="{00000000-0005-0000-0000-00003B0C0000}"/>
    <cellStyle name="Normal 3 26 8 2" xfId="3133" xr:uid="{00000000-0005-0000-0000-00003C0C0000}"/>
    <cellStyle name="Normal 3 26 9" xfId="3134" xr:uid="{00000000-0005-0000-0000-00003D0C0000}"/>
    <cellStyle name="Normal 3 26 9 2" xfId="3135" xr:uid="{00000000-0005-0000-0000-00003E0C0000}"/>
    <cellStyle name="Normal 3 27" xfId="3136" xr:uid="{00000000-0005-0000-0000-00003F0C0000}"/>
    <cellStyle name="Normal 3 27 10" xfId="3137" xr:uid="{00000000-0005-0000-0000-0000400C0000}"/>
    <cellStyle name="Normal 3 27 10 2" xfId="3138" xr:uid="{00000000-0005-0000-0000-0000410C0000}"/>
    <cellStyle name="Normal 3 27 11" xfId="3139" xr:uid="{00000000-0005-0000-0000-0000420C0000}"/>
    <cellStyle name="Normal 3 27 11 2" xfId="3140" xr:uid="{00000000-0005-0000-0000-0000430C0000}"/>
    <cellStyle name="Normal 3 27 12" xfId="3141" xr:uid="{00000000-0005-0000-0000-0000440C0000}"/>
    <cellStyle name="Normal 3 27 12 2" xfId="3142" xr:uid="{00000000-0005-0000-0000-0000450C0000}"/>
    <cellStyle name="Normal 3 27 13" xfId="3143" xr:uid="{00000000-0005-0000-0000-0000460C0000}"/>
    <cellStyle name="Normal 3 27 13 2" xfId="3144" xr:uid="{00000000-0005-0000-0000-0000470C0000}"/>
    <cellStyle name="Normal 3 27 14" xfId="3145" xr:uid="{00000000-0005-0000-0000-0000480C0000}"/>
    <cellStyle name="Normal 3 27 14 2" xfId="3146" xr:uid="{00000000-0005-0000-0000-0000490C0000}"/>
    <cellStyle name="Normal 3 27 15" xfId="3147" xr:uid="{00000000-0005-0000-0000-00004A0C0000}"/>
    <cellStyle name="Normal 3 27 15 2" xfId="3148" xr:uid="{00000000-0005-0000-0000-00004B0C0000}"/>
    <cellStyle name="Normal 3 27 16" xfId="3149" xr:uid="{00000000-0005-0000-0000-00004C0C0000}"/>
    <cellStyle name="Normal 3 27 16 2" xfId="3150" xr:uid="{00000000-0005-0000-0000-00004D0C0000}"/>
    <cellStyle name="Normal 3 27 17" xfId="3151" xr:uid="{00000000-0005-0000-0000-00004E0C0000}"/>
    <cellStyle name="Normal 3 27 17 2" xfId="3152" xr:uid="{00000000-0005-0000-0000-00004F0C0000}"/>
    <cellStyle name="Normal 3 27 18" xfId="3153" xr:uid="{00000000-0005-0000-0000-0000500C0000}"/>
    <cellStyle name="Normal 3 27 18 2" xfId="3154" xr:uid="{00000000-0005-0000-0000-0000510C0000}"/>
    <cellStyle name="Normal 3 27 19" xfId="3155" xr:uid="{00000000-0005-0000-0000-0000520C0000}"/>
    <cellStyle name="Normal 3 27 19 2" xfId="3156" xr:uid="{00000000-0005-0000-0000-0000530C0000}"/>
    <cellStyle name="Normal 3 27 2" xfId="3157" xr:uid="{00000000-0005-0000-0000-0000540C0000}"/>
    <cellStyle name="Normal 3 27 2 2" xfId="3158" xr:uid="{00000000-0005-0000-0000-0000550C0000}"/>
    <cellStyle name="Normal 3 27 20" xfId="3159" xr:uid="{00000000-0005-0000-0000-0000560C0000}"/>
    <cellStyle name="Normal 3 27 20 2" xfId="3160" xr:uid="{00000000-0005-0000-0000-0000570C0000}"/>
    <cellStyle name="Normal 3 27 21" xfId="3161" xr:uid="{00000000-0005-0000-0000-0000580C0000}"/>
    <cellStyle name="Normal 3 27 21 2" xfId="3162" xr:uid="{00000000-0005-0000-0000-0000590C0000}"/>
    <cellStyle name="Normal 3 27 22" xfId="3163" xr:uid="{00000000-0005-0000-0000-00005A0C0000}"/>
    <cellStyle name="Normal 3 27 22 2" xfId="3164" xr:uid="{00000000-0005-0000-0000-00005B0C0000}"/>
    <cellStyle name="Normal 3 27 23" xfId="3165" xr:uid="{00000000-0005-0000-0000-00005C0C0000}"/>
    <cellStyle name="Normal 3 27 23 2" xfId="3166" xr:uid="{00000000-0005-0000-0000-00005D0C0000}"/>
    <cellStyle name="Normal 3 27 24" xfId="3167" xr:uid="{00000000-0005-0000-0000-00005E0C0000}"/>
    <cellStyle name="Normal 3 27 3" xfId="3168" xr:uid="{00000000-0005-0000-0000-00005F0C0000}"/>
    <cellStyle name="Normal 3 27 3 2" xfId="3169" xr:uid="{00000000-0005-0000-0000-0000600C0000}"/>
    <cellStyle name="Normal 3 27 4" xfId="3170" xr:uid="{00000000-0005-0000-0000-0000610C0000}"/>
    <cellStyle name="Normal 3 27 4 2" xfId="3171" xr:uid="{00000000-0005-0000-0000-0000620C0000}"/>
    <cellStyle name="Normal 3 27 5" xfId="3172" xr:uid="{00000000-0005-0000-0000-0000630C0000}"/>
    <cellStyle name="Normal 3 27 5 2" xfId="3173" xr:uid="{00000000-0005-0000-0000-0000640C0000}"/>
    <cellStyle name="Normal 3 27 6" xfId="3174" xr:uid="{00000000-0005-0000-0000-0000650C0000}"/>
    <cellStyle name="Normal 3 27 6 2" xfId="3175" xr:uid="{00000000-0005-0000-0000-0000660C0000}"/>
    <cellStyle name="Normal 3 27 7" xfId="3176" xr:uid="{00000000-0005-0000-0000-0000670C0000}"/>
    <cellStyle name="Normal 3 27 7 2" xfId="3177" xr:uid="{00000000-0005-0000-0000-0000680C0000}"/>
    <cellStyle name="Normal 3 27 8" xfId="3178" xr:uid="{00000000-0005-0000-0000-0000690C0000}"/>
    <cellStyle name="Normal 3 27 8 2" xfId="3179" xr:uid="{00000000-0005-0000-0000-00006A0C0000}"/>
    <cellStyle name="Normal 3 27 9" xfId="3180" xr:uid="{00000000-0005-0000-0000-00006B0C0000}"/>
    <cellStyle name="Normal 3 27 9 2" xfId="3181" xr:uid="{00000000-0005-0000-0000-00006C0C0000}"/>
    <cellStyle name="Normal 3 28" xfId="3182" xr:uid="{00000000-0005-0000-0000-00006D0C0000}"/>
    <cellStyle name="Normal 3 28 10" xfId="3183" xr:uid="{00000000-0005-0000-0000-00006E0C0000}"/>
    <cellStyle name="Normal 3 28 10 2" xfId="3184" xr:uid="{00000000-0005-0000-0000-00006F0C0000}"/>
    <cellStyle name="Normal 3 28 11" xfId="3185" xr:uid="{00000000-0005-0000-0000-0000700C0000}"/>
    <cellStyle name="Normal 3 28 11 2" xfId="3186" xr:uid="{00000000-0005-0000-0000-0000710C0000}"/>
    <cellStyle name="Normal 3 28 12" xfId="3187" xr:uid="{00000000-0005-0000-0000-0000720C0000}"/>
    <cellStyle name="Normal 3 28 12 2" xfId="3188" xr:uid="{00000000-0005-0000-0000-0000730C0000}"/>
    <cellStyle name="Normal 3 28 13" xfId="3189" xr:uid="{00000000-0005-0000-0000-0000740C0000}"/>
    <cellStyle name="Normal 3 28 13 2" xfId="3190" xr:uid="{00000000-0005-0000-0000-0000750C0000}"/>
    <cellStyle name="Normal 3 28 14" xfId="3191" xr:uid="{00000000-0005-0000-0000-0000760C0000}"/>
    <cellStyle name="Normal 3 28 14 2" xfId="3192" xr:uid="{00000000-0005-0000-0000-0000770C0000}"/>
    <cellStyle name="Normal 3 28 15" xfId="3193" xr:uid="{00000000-0005-0000-0000-0000780C0000}"/>
    <cellStyle name="Normal 3 28 15 2" xfId="3194" xr:uid="{00000000-0005-0000-0000-0000790C0000}"/>
    <cellStyle name="Normal 3 28 16" xfId="3195" xr:uid="{00000000-0005-0000-0000-00007A0C0000}"/>
    <cellStyle name="Normal 3 28 16 2" xfId="3196" xr:uid="{00000000-0005-0000-0000-00007B0C0000}"/>
    <cellStyle name="Normal 3 28 17" xfId="3197" xr:uid="{00000000-0005-0000-0000-00007C0C0000}"/>
    <cellStyle name="Normal 3 28 17 2" xfId="3198" xr:uid="{00000000-0005-0000-0000-00007D0C0000}"/>
    <cellStyle name="Normal 3 28 18" xfId="3199" xr:uid="{00000000-0005-0000-0000-00007E0C0000}"/>
    <cellStyle name="Normal 3 28 18 2" xfId="3200" xr:uid="{00000000-0005-0000-0000-00007F0C0000}"/>
    <cellStyle name="Normal 3 28 19" xfId="3201" xr:uid="{00000000-0005-0000-0000-0000800C0000}"/>
    <cellStyle name="Normal 3 28 19 2" xfId="3202" xr:uid="{00000000-0005-0000-0000-0000810C0000}"/>
    <cellStyle name="Normal 3 28 2" xfId="3203" xr:uid="{00000000-0005-0000-0000-0000820C0000}"/>
    <cellStyle name="Normal 3 28 2 2" xfId="3204" xr:uid="{00000000-0005-0000-0000-0000830C0000}"/>
    <cellStyle name="Normal 3 28 20" xfId="3205" xr:uid="{00000000-0005-0000-0000-0000840C0000}"/>
    <cellStyle name="Normal 3 28 20 2" xfId="3206" xr:uid="{00000000-0005-0000-0000-0000850C0000}"/>
    <cellStyle name="Normal 3 28 21" xfId="3207" xr:uid="{00000000-0005-0000-0000-0000860C0000}"/>
    <cellStyle name="Normal 3 28 21 2" xfId="3208" xr:uid="{00000000-0005-0000-0000-0000870C0000}"/>
    <cellStyle name="Normal 3 28 22" xfId="3209" xr:uid="{00000000-0005-0000-0000-0000880C0000}"/>
    <cellStyle name="Normal 3 28 22 2" xfId="3210" xr:uid="{00000000-0005-0000-0000-0000890C0000}"/>
    <cellStyle name="Normal 3 28 23" xfId="3211" xr:uid="{00000000-0005-0000-0000-00008A0C0000}"/>
    <cellStyle name="Normal 3 28 23 2" xfId="3212" xr:uid="{00000000-0005-0000-0000-00008B0C0000}"/>
    <cellStyle name="Normal 3 28 24" xfId="3213" xr:uid="{00000000-0005-0000-0000-00008C0C0000}"/>
    <cellStyle name="Normal 3 28 3" xfId="3214" xr:uid="{00000000-0005-0000-0000-00008D0C0000}"/>
    <cellStyle name="Normal 3 28 3 2" xfId="3215" xr:uid="{00000000-0005-0000-0000-00008E0C0000}"/>
    <cellStyle name="Normal 3 28 4" xfId="3216" xr:uid="{00000000-0005-0000-0000-00008F0C0000}"/>
    <cellStyle name="Normal 3 28 4 2" xfId="3217" xr:uid="{00000000-0005-0000-0000-0000900C0000}"/>
    <cellStyle name="Normal 3 28 5" xfId="3218" xr:uid="{00000000-0005-0000-0000-0000910C0000}"/>
    <cellStyle name="Normal 3 28 5 2" xfId="3219" xr:uid="{00000000-0005-0000-0000-0000920C0000}"/>
    <cellStyle name="Normal 3 28 6" xfId="3220" xr:uid="{00000000-0005-0000-0000-0000930C0000}"/>
    <cellStyle name="Normal 3 28 6 2" xfId="3221" xr:uid="{00000000-0005-0000-0000-0000940C0000}"/>
    <cellStyle name="Normal 3 28 7" xfId="3222" xr:uid="{00000000-0005-0000-0000-0000950C0000}"/>
    <cellStyle name="Normal 3 28 7 2" xfId="3223" xr:uid="{00000000-0005-0000-0000-0000960C0000}"/>
    <cellStyle name="Normal 3 28 8" xfId="3224" xr:uid="{00000000-0005-0000-0000-0000970C0000}"/>
    <cellStyle name="Normal 3 28 8 2" xfId="3225" xr:uid="{00000000-0005-0000-0000-0000980C0000}"/>
    <cellStyle name="Normal 3 28 9" xfId="3226" xr:uid="{00000000-0005-0000-0000-0000990C0000}"/>
    <cellStyle name="Normal 3 28 9 2" xfId="3227" xr:uid="{00000000-0005-0000-0000-00009A0C0000}"/>
    <cellStyle name="Normal 3 29" xfId="3228" xr:uid="{00000000-0005-0000-0000-00009B0C0000}"/>
    <cellStyle name="Normal 3 29 10" xfId="3229" xr:uid="{00000000-0005-0000-0000-00009C0C0000}"/>
    <cellStyle name="Normal 3 29 10 2" xfId="3230" xr:uid="{00000000-0005-0000-0000-00009D0C0000}"/>
    <cellStyle name="Normal 3 29 11" xfId="3231" xr:uid="{00000000-0005-0000-0000-00009E0C0000}"/>
    <cellStyle name="Normal 3 29 11 2" xfId="3232" xr:uid="{00000000-0005-0000-0000-00009F0C0000}"/>
    <cellStyle name="Normal 3 29 12" xfId="3233" xr:uid="{00000000-0005-0000-0000-0000A00C0000}"/>
    <cellStyle name="Normal 3 29 12 2" xfId="3234" xr:uid="{00000000-0005-0000-0000-0000A10C0000}"/>
    <cellStyle name="Normal 3 29 13" xfId="3235" xr:uid="{00000000-0005-0000-0000-0000A20C0000}"/>
    <cellStyle name="Normal 3 29 13 2" xfId="3236" xr:uid="{00000000-0005-0000-0000-0000A30C0000}"/>
    <cellStyle name="Normal 3 29 14" xfId="3237" xr:uid="{00000000-0005-0000-0000-0000A40C0000}"/>
    <cellStyle name="Normal 3 29 14 2" xfId="3238" xr:uid="{00000000-0005-0000-0000-0000A50C0000}"/>
    <cellStyle name="Normal 3 29 15" xfId="3239" xr:uid="{00000000-0005-0000-0000-0000A60C0000}"/>
    <cellStyle name="Normal 3 29 15 2" xfId="3240" xr:uid="{00000000-0005-0000-0000-0000A70C0000}"/>
    <cellStyle name="Normal 3 29 16" xfId="3241" xr:uid="{00000000-0005-0000-0000-0000A80C0000}"/>
    <cellStyle name="Normal 3 29 16 2" xfId="3242" xr:uid="{00000000-0005-0000-0000-0000A90C0000}"/>
    <cellStyle name="Normal 3 29 17" xfId="3243" xr:uid="{00000000-0005-0000-0000-0000AA0C0000}"/>
    <cellStyle name="Normal 3 29 17 2" xfId="3244" xr:uid="{00000000-0005-0000-0000-0000AB0C0000}"/>
    <cellStyle name="Normal 3 29 18" xfId="3245" xr:uid="{00000000-0005-0000-0000-0000AC0C0000}"/>
    <cellStyle name="Normal 3 29 18 2" xfId="3246" xr:uid="{00000000-0005-0000-0000-0000AD0C0000}"/>
    <cellStyle name="Normal 3 29 19" xfId="3247" xr:uid="{00000000-0005-0000-0000-0000AE0C0000}"/>
    <cellStyle name="Normal 3 29 19 2" xfId="3248" xr:uid="{00000000-0005-0000-0000-0000AF0C0000}"/>
    <cellStyle name="Normal 3 29 2" xfId="3249" xr:uid="{00000000-0005-0000-0000-0000B00C0000}"/>
    <cellStyle name="Normal 3 29 2 2" xfId="3250" xr:uid="{00000000-0005-0000-0000-0000B10C0000}"/>
    <cellStyle name="Normal 3 29 20" xfId="3251" xr:uid="{00000000-0005-0000-0000-0000B20C0000}"/>
    <cellStyle name="Normal 3 29 20 2" xfId="3252" xr:uid="{00000000-0005-0000-0000-0000B30C0000}"/>
    <cellStyle name="Normal 3 29 21" xfId="3253" xr:uid="{00000000-0005-0000-0000-0000B40C0000}"/>
    <cellStyle name="Normal 3 29 21 2" xfId="3254" xr:uid="{00000000-0005-0000-0000-0000B50C0000}"/>
    <cellStyle name="Normal 3 29 22" xfId="3255" xr:uid="{00000000-0005-0000-0000-0000B60C0000}"/>
    <cellStyle name="Normal 3 29 22 2" xfId="3256" xr:uid="{00000000-0005-0000-0000-0000B70C0000}"/>
    <cellStyle name="Normal 3 29 23" xfId="3257" xr:uid="{00000000-0005-0000-0000-0000B80C0000}"/>
    <cellStyle name="Normal 3 29 23 2" xfId="3258" xr:uid="{00000000-0005-0000-0000-0000B90C0000}"/>
    <cellStyle name="Normal 3 29 24" xfId="3259" xr:uid="{00000000-0005-0000-0000-0000BA0C0000}"/>
    <cellStyle name="Normal 3 29 3" xfId="3260" xr:uid="{00000000-0005-0000-0000-0000BB0C0000}"/>
    <cellStyle name="Normal 3 29 3 2" xfId="3261" xr:uid="{00000000-0005-0000-0000-0000BC0C0000}"/>
    <cellStyle name="Normal 3 29 4" xfId="3262" xr:uid="{00000000-0005-0000-0000-0000BD0C0000}"/>
    <cellStyle name="Normal 3 29 4 2" xfId="3263" xr:uid="{00000000-0005-0000-0000-0000BE0C0000}"/>
    <cellStyle name="Normal 3 29 5" xfId="3264" xr:uid="{00000000-0005-0000-0000-0000BF0C0000}"/>
    <cellStyle name="Normal 3 29 5 2" xfId="3265" xr:uid="{00000000-0005-0000-0000-0000C00C0000}"/>
    <cellStyle name="Normal 3 29 6" xfId="3266" xr:uid="{00000000-0005-0000-0000-0000C10C0000}"/>
    <cellStyle name="Normal 3 29 6 2" xfId="3267" xr:uid="{00000000-0005-0000-0000-0000C20C0000}"/>
    <cellStyle name="Normal 3 29 7" xfId="3268" xr:uid="{00000000-0005-0000-0000-0000C30C0000}"/>
    <cellStyle name="Normal 3 29 7 2" xfId="3269" xr:uid="{00000000-0005-0000-0000-0000C40C0000}"/>
    <cellStyle name="Normal 3 29 8" xfId="3270" xr:uid="{00000000-0005-0000-0000-0000C50C0000}"/>
    <cellStyle name="Normal 3 29 8 2" xfId="3271" xr:uid="{00000000-0005-0000-0000-0000C60C0000}"/>
    <cellStyle name="Normal 3 29 9" xfId="3272" xr:uid="{00000000-0005-0000-0000-0000C70C0000}"/>
    <cellStyle name="Normal 3 29 9 2" xfId="3273" xr:uid="{00000000-0005-0000-0000-0000C80C0000}"/>
    <cellStyle name="Normal 3 3" xfId="3274" xr:uid="{00000000-0005-0000-0000-0000C90C0000}"/>
    <cellStyle name="Normal 3 3 10" xfId="3275" xr:uid="{00000000-0005-0000-0000-0000CA0C0000}"/>
    <cellStyle name="Normal 3 3 10 2" xfId="3276" xr:uid="{00000000-0005-0000-0000-0000CB0C0000}"/>
    <cellStyle name="Normal 3 3 11" xfId="3277" xr:uid="{00000000-0005-0000-0000-0000CC0C0000}"/>
    <cellStyle name="Normal 3 3 11 2" xfId="3278" xr:uid="{00000000-0005-0000-0000-0000CD0C0000}"/>
    <cellStyle name="Normal 3 3 12" xfId="3279" xr:uid="{00000000-0005-0000-0000-0000CE0C0000}"/>
    <cellStyle name="Normal 3 3 12 2" xfId="3280" xr:uid="{00000000-0005-0000-0000-0000CF0C0000}"/>
    <cellStyle name="Normal 3 3 13" xfId="3281" xr:uid="{00000000-0005-0000-0000-0000D00C0000}"/>
    <cellStyle name="Normal 3 3 13 2" xfId="3282" xr:uid="{00000000-0005-0000-0000-0000D10C0000}"/>
    <cellStyle name="Normal 3 3 14" xfId="3283" xr:uid="{00000000-0005-0000-0000-0000D20C0000}"/>
    <cellStyle name="Normal 3 3 14 2" xfId="3284" xr:uid="{00000000-0005-0000-0000-0000D30C0000}"/>
    <cellStyle name="Normal 3 3 15" xfId="3285" xr:uid="{00000000-0005-0000-0000-0000D40C0000}"/>
    <cellStyle name="Normal 3 3 15 2" xfId="3286" xr:uid="{00000000-0005-0000-0000-0000D50C0000}"/>
    <cellStyle name="Normal 3 3 16" xfId="3287" xr:uid="{00000000-0005-0000-0000-0000D60C0000}"/>
    <cellStyle name="Normal 3 3 16 2" xfId="3288" xr:uid="{00000000-0005-0000-0000-0000D70C0000}"/>
    <cellStyle name="Normal 3 3 17" xfId="3289" xr:uid="{00000000-0005-0000-0000-0000D80C0000}"/>
    <cellStyle name="Normal 3 3 17 2" xfId="3290" xr:uid="{00000000-0005-0000-0000-0000D90C0000}"/>
    <cellStyle name="Normal 3 3 18" xfId="3291" xr:uid="{00000000-0005-0000-0000-0000DA0C0000}"/>
    <cellStyle name="Normal 3 3 18 2" xfId="3292" xr:uid="{00000000-0005-0000-0000-0000DB0C0000}"/>
    <cellStyle name="Normal 3 3 19" xfId="3293" xr:uid="{00000000-0005-0000-0000-0000DC0C0000}"/>
    <cellStyle name="Normal 3 3 19 2" xfId="3294" xr:uid="{00000000-0005-0000-0000-0000DD0C0000}"/>
    <cellStyle name="Normal 3 3 2" xfId="3295" xr:uid="{00000000-0005-0000-0000-0000DE0C0000}"/>
    <cellStyle name="Normal 3 3 2 2" xfId="3296" xr:uid="{00000000-0005-0000-0000-0000DF0C0000}"/>
    <cellStyle name="Normal 3 3 20" xfId="3297" xr:uid="{00000000-0005-0000-0000-0000E00C0000}"/>
    <cellStyle name="Normal 3 3 20 2" xfId="3298" xr:uid="{00000000-0005-0000-0000-0000E10C0000}"/>
    <cellStyle name="Normal 3 3 21" xfId="3299" xr:uid="{00000000-0005-0000-0000-0000E20C0000}"/>
    <cellStyle name="Normal 3 3 21 2" xfId="3300" xr:uid="{00000000-0005-0000-0000-0000E30C0000}"/>
    <cellStyle name="Normal 3 3 22" xfId="3301" xr:uid="{00000000-0005-0000-0000-0000E40C0000}"/>
    <cellStyle name="Normal 3 3 22 2" xfId="3302" xr:uid="{00000000-0005-0000-0000-0000E50C0000}"/>
    <cellStyle name="Normal 3 3 23" xfId="3303" xr:uid="{00000000-0005-0000-0000-0000E60C0000}"/>
    <cellStyle name="Normal 3 3 23 2" xfId="3304" xr:uid="{00000000-0005-0000-0000-0000E70C0000}"/>
    <cellStyle name="Normal 3 3 24" xfId="3305" xr:uid="{00000000-0005-0000-0000-0000E80C0000}"/>
    <cellStyle name="Normal 3 3 3" xfId="3306" xr:uid="{00000000-0005-0000-0000-0000E90C0000}"/>
    <cellStyle name="Normal 3 3 3 2" xfId="3307" xr:uid="{00000000-0005-0000-0000-0000EA0C0000}"/>
    <cellStyle name="Normal 3 3 4" xfId="3308" xr:uid="{00000000-0005-0000-0000-0000EB0C0000}"/>
    <cellStyle name="Normal 3 3 4 2" xfId="3309" xr:uid="{00000000-0005-0000-0000-0000EC0C0000}"/>
    <cellStyle name="Normal 3 3 5" xfId="3310" xr:uid="{00000000-0005-0000-0000-0000ED0C0000}"/>
    <cellStyle name="Normal 3 3 5 2" xfId="3311" xr:uid="{00000000-0005-0000-0000-0000EE0C0000}"/>
    <cellStyle name="Normal 3 3 6" xfId="3312" xr:uid="{00000000-0005-0000-0000-0000EF0C0000}"/>
    <cellStyle name="Normal 3 3 6 2" xfId="3313" xr:uid="{00000000-0005-0000-0000-0000F00C0000}"/>
    <cellStyle name="Normal 3 3 7" xfId="3314" xr:uid="{00000000-0005-0000-0000-0000F10C0000}"/>
    <cellStyle name="Normal 3 3 7 2" xfId="3315" xr:uid="{00000000-0005-0000-0000-0000F20C0000}"/>
    <cellStyle name="Normal 3 3 8" xfId="3316" xr:uid="{00000000-0005-0000-0000-0000F30C0000}"/>
    <cellStyle name="Normal 3 3 8 2" xfId="3317" xr:uid="{00000000-0005-0000-0000-0000F40C0000}"/>
    <cellStyle name="Normal 3 3 9" xfId="3318" xr:uid="{00000000-0005-0000-0000-0000F50C0000}"/>
    <cellStyle name="Normal 3 3 9 2" xfId="3319" xr:uid="{00000000-0005-0000-0000-0000F60C0000}"/>
    <cellStyle name="Normal 3 30" xfId="3320" xr:uid="{00000000-0005-0000-0000-0000F70C0000}"/>
    <cellStyle name="Normal 3 30 10" xfId="3321" xr:uid="{00000000-0005-0000-0000-0000F80C0000}"/>
    <cellStyle name="Normal 3 30 10 2" xfId="3322" xr:uid="{00000000-0005-0000-0000-0000F90C0000}"/>
    <cellStyle name="Normal 3 30 11" xfId="3323" xr:uid="{00000000-0005-0000-0000-0000FA0C0000}"/>
    <cellStyle name="Normal 3 30 11 2" xfId="3324" xr:uid="{00000000-0005-0000-0000-0000FB0C0000}"/>
    <cellStyle name="Normal 3 30 12" xfId="3325" xr:uid="{00000000-0005-0000-0000-0000FC0C0000}"/>
    <cellStyle name="Normal 3 30 12 2" xfId="3326" xr:uid="{00000000-0005-0000-0000-0000FD0C0000}"/>
    <cellStyle name="Normal 3 30 13" xfId="3327" xr:uid="{00000000-0005-0000-0000-0000FE0C0000}"/>
    <cellStyle name="Normal 3 30 13 2" xfId="3328" xr:uid="{00000000-0005-0000-0000-0000FF0C0000}"/>
    <cellStyle name="Normal 3 30 14" xfId="3329" xr:uid="{00000000-0005-0000-0000-0000000D0000}"/>
    <cellStyle name="Normal 3 30 14 2" xfId="3330" xr:uid="{00000000-0005-0000-0000-0000010D0000}"/>
    <cellStyle name="Normal 3 30 15" xfId="3331" xr:uid="{00000000-0005-0000-0000-0000020D0000}"/>
    <cellStyle name="Normal 3 30 15 2" xfId="3332" xr:uid="{00000000-0005-0000-0000-0000030D0000}"/>
    <cellStyle name="Normal 3 30 16" xfId="3333" xr:uid="{00000000-0005-0000-0000-0000040D0000}"/>
    <cellStyle name="Normal 3 30 16 2" xfId="3334" xr:uid="{00000000-0005-0000-0000-0000050D0000}"/>
    <cellStyle name="Normal 3 30 17" xfId="3335" xr:uid="{00000000-0005-0000-0000-0000060D0000}"/>
    <cellStyle name="Normal 3 30 17 2" xfId="3336" xr:uid="{00000000-0005-0000-0000-0000070D0000}"/>
    <cellStyle name="Normal 3 30 18" xfId="3337" xr:uid="{00000000-0005-0000-0000-0000080D0000}"/>
    <cellStyle name="Normal 3 30 18 2" xfId="3338" xr:uid="{00000000-0005-0000-0000-0000090D0000}"/>
    <cellStyle name="Normal 3 30 19" xfId="3339" xr:uid="{00000000-0005-0000-0000-00000A0D0000}"/>
    <cellStyle name="Normal 3 30 19 2" xfId="3340" xr:uid="{00000000-0005-0000-0000-00000B0D0000}"/>
    <cellStyle name="Normal 3 30 2" xfId="3341" xr:uid="{00000000-0005-0000-0000-00000C0D0000}"/>
    <cellStyle name="Normal 3 30 2 2" xfId="3342" xr:uid="{00000000-0005-0000-0000-00000D0D0000}"/>
    <cellStyle name="Normal 3 30 20" xfId="3343" xr:uid="{00000000-0005-0000-0000-00000E0D0000}"/>
    <cellStyle name="Normal 3 30 20 2" xfId="3344" xr:uid="{00000000-0005-0000-0000-00000F0D0000}"/>
    <cellStyle name="Normal 3 30 21" xfId="3345" xr:uid="{00000000-0005-0000-0000-0000100D0000}"/>
    <cellStyle name="Normal 3 30 21 2" xfId="3346" xr:uid="{00000000-0005-0000-0000-0000110D0000}"/>
    <cellStyle name="Normal 3 30 22" xfId="3347" xr:uid="{00000000-0005-0000-0000-0000120D0000}"/>
    <cellStyle name="Normal 3 30 22 2" xfId="3348" xr:uid="{00000000-0005-0000-0000-0000130D0000}"/>
    <cellStyle name="Normal 3 30 23" xfId="3349" xr:uid="{00000000-0005-0000-0000-0000140D0000}"/>
    <cellStyle name="Normal 3 30 23 2" xfId="3350" xr:uid="{00000000-0005-0000-0000-0000150D0000}"/>
    <cellStyle name="Normal 3 30 24" xfId="3351" xr:uid="{00000000-0005-0000-0000-0000160D0000}"/>
    <cellStyle name="Normal 3 30 3" xfId="3352" xr:uid="{00000000-0005-0000-0000-0000170D0000}"/>
    <cellStyle name="Normal 3 30 3 2" xfId="3353" xr:uid="{00000000-0005-0000-0000-0000180D0000}"/>
    <cellStyle name="Normal 3 30 4" xfId="3354" xr:uid="{00000000-0005-0000-0000-0000190D0000}"/>
    <cellStyle name="Normal 3 30 4 2" xfId="3355" xr:uid="{00000000-0005-0000-0000-00001A0D0000}"/>
    <cellStyle name="Normal 3 30 5" xfId="3356" xr:uid="{00000000-0005-0000-0000-00001B0D0000}"/>
    <cellStyle name="Normal 3 30 5 2" xfId="3357" xr:uid="{00000000-0005-0000-0000-00001C0D0000}"/>
    <cellStyle name="Normal 3 30 6" xfId="3358" xr:uid="{00000000-0005-0000-0000-00001D0D0000}"/>
    <cellStyle name="Normal 3 30 6 2" xfId="3359" xr:uid="{00000000-0005-0000-0000-00001E0D0000}"/>
    <cellStyle name="Normal 3 30 7" xfId="3360" xr:uid="{00000000-0005-0000-0000-00001F0D0000}"/>
    <cellStyle name="Normal 3 30 7 2" xfId="3361" xr:uid="{00000000-0005-0000-0000-0000200D0000}"/>
    <cellStyle name="Normal 3 30 8" xfId="3362" xr:uid="{00000000-0005-0000-0000-0000210D0000}"/>
    <cellStyle name="Normal 3 30 8 2" xfId="3363" xr:uid="{00000000-0005-0000-0000-0000220D0000}"/>
    <cellStyle name="Normal 3 30 9" xfId="3364" xr:uid="{00000000-0005-0000-0000-0000230D0000}"/>
    <cellStyle name="Normal 3 30 9 2" xfId="3365" xr:uid="{00000000-0005-0000-0000-0000240D0000}"/>
    <cellStyle name="Normal 3 31" xfId="3366" xr:uid="{00000000-0005-0000-0000-0000250D0000}"/>
    <cellStyle name="Normal 3 31 10" xfId="3367" xr:uid="{00000000-0005-0000-0000-0000260D0000}"/>
    <cellStyle name="Normal 3 31 10 2" xfId="3368" xr:uid="{00000000-0005-0000-0000-0000270D0000}"/>
    <cellStyle name="Normal 3 31 11" xfId="3369" xr:uid="{00000000-0005-0000-0000-0000280D0000}"/>
    <cellStyle name="Normal 3 31 11 2" xfId="3370" xr:uid="{00000000-0005-0000-0000-0000290D0000}"/>
    <cellStyle name="Normal 3 31 12" xfId="3371" xr:uid="{00000000-0005-0000-0000-00002A0D0000}"/>
    <cellStyle name="Normal 3 31 12 2" xfId="3372" xr:uid="{00000000-0005-0000-0000-00002B0D0000}"/>
    <cellStyle name="Normal 3 31 13" xfId="3373" xr:uid="{00000000-0005-0000-0000-00002C0D0000}"/>
    <cellStyle name="Normal 3 31 13 2" xfId="3374" xr:uid="{00000000-0005-0000-0000-00002D0D0000}"/>
    <cellStyle name="Normal 3 31 14" xfId="3375" xr:uid="{00000000-0005-0000-0000-00002E0D0000}"/>
    <cellStyle name="Normal 3 31 14 2" xfId="3376" xr:uid="{00000000-0005-0000-0000-00002F0D0000}"/>
    <cellStyle name="Normal 3 31 15" xfId="3377" xr:uid="{00000000-0005-0000-0000-0000300D0000}"/>
    <cellStyle name="Normal 3 31 15 2" xfId="3378" xr:uid="{00000000-0005-0000-0000-0000310D0000}"/>
    <cellStyle name="Normal 3 31 16" xfId="3379" xr:uid="{00000000-0005-0000-0000-0000320D0000}"/>
    <cellStyle name="Normal 3 31 16 2" xfId="3380" xr:uid="{00000000-0005-0000-0000-0000330D0000}"/>
    <cellStyle name="Normal 3 31 17" xfId="3381" xr:uid="{00000000-0005-0000-0000-0000340D0000}"/>
    <cellStyle name="Normal 3 31 17 2" xfId="3382" xr:uid="{00000000-0005-0000-0000-0000350D0000}"/>
    <cellStyle name="Normal 3 31 18" xfId="3383" xr:uid="{00000000-0005-0000-0000-0000360D0000}"/>
    <cellStyle name="Normal 3 31 18 2" xfId="3384" xr:uid="{00000000-0005-0000-0000-0000370D0000}"/>
    <cellStyle name="Normal 3 31 19" xfId="3385" xr:uid="{00000000-0005-0000-0000-0000380D0000}"/>
    <cellStyle name="Normal 3 31 19 2" xfId="3386" xr:uid="{00000000-0005-0000-0000-0000390D0000}"/>
    <cellStyle name="Normal 3 31 2" xfId="3387" xr:uid="{00000000-0005-0000-0000-00003A0D0000}"/>
    <cellStyle name="Normal 3 31 2 2" xfId="3388" xr:uid="{00000000-0005-0000-0000-00003B0D0000}"/>
    <cellStyle name="Normal 3 31 20" xfId="3389" xr:uid="{00000000-0005-0000-0000-00003C0D0000}"/>
    <cellStyle name="Normal 3 31 20 2" xfId="3390" xr:uid="{00000000-0005-0000-0000-00003D0D0000}"/>
    <cellStyle name="Normal 3 31 21" xfId="3391" xr:uid="{00000000-0005-0000-0000-00003E0D0000}"/>
    <cellStyle name="Normal 3 31 21 2" xfId="3392" xr:uid="{00000000-0005-0000-0000-00003F0D0000}"/>
    <cellStyle name="Normal 3 31 22" xfId="3393" xr:uid="{00000000-0005-0000-0000-0000400D0000}"/>
    <cellStyle name="Normal 3 31 22 2" xfId="3394" xr:uid="{00000000-0005-0000-0000-0000410D0000}"/>
    <cellStyle name="Normal 3 31 23" xfId="3395" xr:uid="{00000000-0005-0000-0000-0000420D0000}"/>
    <cellStyle name="Normal 3 31 23 2" xfId="3396" xr:uid="{00000000-0005-0000-0000-0000430D0000}"/>
    <cellStyle name="Normal 3 31 24" xfId="3397" xr:uid="{00000000-0005-0000-0000-0000440D0000}"/>
    <cellStyle name="Normal 3 31 3" xfId="3398" xr:uid="{00000000-0005-0000-0000-0000450D0000}"/>
    <cellStyle name="Normal 3 31 3 2" xfId="3399" xr:uid="{00000000-0005-0000-0000-0000460D0000}"/>
    <cellStyle name="Normal 3 31 4" xfId="3400" xr:uid="{00000000-0005-0000-0000-0000470D0000}"/>
    <cellStyle name="Normal 3 31 4 2" xfId="3401" xr:uid="{00000000-0005-0000-0000-0000480D0000}"/>
    <cellStyle name="Normal 3 31 5" xfId="3402" xr:uid="{00000000-0005-0000-0000-0000490D0000}"/>
    <cellStyle name="Normal 3 31 5 2" xfId="3403" xr:uid="{00000000-0005-0000-0000-00004A0D0000}"/>
    <cellStyle name="Normal 3 31 6" xfId="3404" xr:uid="{00000000-0005-0000-0000-00004B0D0000}"/>
    <cellStyle name="Normal 3 31 6 2" xfId="3405" xr:uid="{00000000-0005-0000-0000-00004C0D0000}"/>
    <cellStyle name="Normal 3 31 7" xfId="3406" xr:uid="{00000000-0005-0000-0000-00004D0D0000}"/>
    <cellStyle name="Normal 3 31 7 2" xfId="3407" xr:uid="{00000000-0005-0000-0000-00004E0D0000}"/>
    <cellStyle name="Normal 3 31 8" xfId="3408" xr:uid="{00000000-0005-0000-0000-00004F0D0000}"/>
    <cellStyle name="Normal 3 31 8 2" xfId="3409" xr:uid="{00000000-0005-0000-0000-0000500D0000}"/>
    <cellStyle name="Normal 3 31 9" xfId="3410" xr:uid="{00000000-0005-0000-0000-0000510D0000}"/>
    <cellStyle name="Normal 3 31 9 2" xfId="3411" xr:uid="{00000000-0005-0000-0000-0000520D0000}"/>
    <cellStyle name="Normal 3 32" xfId="3412" xr:uid="{00000000-0005-0000-0000-0000530D0000}"/>
    <cellStyle name="Normal 3 32 10" xfId="3413" xr:uid="{00000000-0005-0000-0000-0000540D0000}"/>
    <cellStyle name="Normal 3 32 10 2" xfId="3414" xr:uid="{00000000-0005-0000-0000-0000550D0000}"/>
    <cellStyle name="Normal 3 32 11" xfId="3415" xr:uid="{00000000-0005-0000-0000-0000560D0000}"/>
    <cellStyle name="Normal 3 32 11 2" xfId="3416" xr:uid="{00000000-0005-0000-0000-0000570D0000}"/>
    <cellStyle name="Normal 3 32 12" xfId="3417" xr:uid="{00000000-0005-0000-0000-0000580D0000}"/>
    <cellStyle name="Normal 3 32 12 2" xfId="3418" xr:uid="{00000000-0005-0000-0000-0000590D0000}"/>
    <cellStyle name="Normal 3 32 13" xfId="3419" xr:uid="{00000000-0005-0000-0000-00005A0D0000}"/>
    <cellStyle name="Normal 3 32 13 2" xfId="3420" xr:uid="{00000000-0005-0000-0000-00005B0D0000}"/>
    <cellStyle name="Normal 3 32 14" xfId="3421" xr:uid="{00000000-0005-0000-0000-00005C0D0000}"/>
    <cellStyle name="Normal 3 32 14 2" xfId="3422" xr:uid="{00000000-0005-0000-0000-00005D0D0000}"/>
    <cellStyle name="Normal 3 32 15" xfId="3423" xr:uid="{00000000-0005-0000-0000-00005E0D0000}"/>
    <cellStyle name="Normal 3 32 15 2" xfId="3424" xr:uid="{00000000-0005-0000-0000-00005F0D0000}"/>
    <cellStyle name="Normal 3 32 16" xfId="3425" xr:uid="{00000000-0005-0000-0000-0000600D0000}"/>
    <cellStyle name="Normal 3 32 16 2" xfId="3426" xr:uid="{00000000-0005-0000-0000-0000610D0000}"/>
    <cellStyle name="Normal 3 32 17" xfId="3427" xr:uid="{00000000-0005-0000-0000-0000620D0000}"/>
    <cellStyle name="Normal 3 32 17 2" xfId="3428" xr:uid="{00000000-0005-0000-0000-0000630D0000}"/>
    <cellStyle name="Normal 3 32 18" xfId="3429" xr:uid="{00000000-0005-0000-0000-0000640D0000}"/>
    <cellStyle name="Normal 3 32 18 2" xfId="3430" xr:uid="{00000000-0005-0000-0000-0000650D0000}"/>
    <cellStyle name="Normal 3 32 19" xfId="3431" xr:uid="{00000000-0005-0000-0000-0000660D0000}"/>
    <cellStyle name="Normal 3 32 19 2" xfId="3432" xr:uid="{00000000-0005-0000-0000-0000670D0000}"/>
    <cellStyle name="Normal 3 32 2" xfId="3433" xr:uid="{00000000-0005-0000-0000-0000680D0000}"/>
    <cellStyle name="Normal 3 32 2 2" xfId="3434" xr:uid="{00000000-0005-0000-0000-0000690D0000}"/>
    <cellStyle name="Normal 3 32 20" xfId="3435" xr:uid="{00000000-0005-0000-0000-00006A0D0000}"/>
    <cellStyle name="Normal 3 32 20 2" xfId="3436" xr:uid="{00000000-0005-0000-0000-00006B0D0000}"/>
    <cellStyle name="Normal 3 32 21" xfId="3437" xr:uid="{00000000-0005-0000-0000-00006C0D0000}"/>
    <cellStyle name="Normal 3 32 21 2" xfId="3438" xr:uid="{00000000-0005-0000-0000-00006D0D0000}"/>
    <cellStyle name="Normal 3 32 22" xfId="3439" xr:uid="{00000000-0005-0000-0000-00006E0D0000}"/>
    <cellStyle name="Normal 3 32 22 2" xfId="3440" xr:uid="{00000000-0005-0000-0000-00006F0D0000}"/>
    <cellStyle name="Normal 3 32 23" xfId="3441" xr:uid="{00000000-0005-0000-0000-0000700D0000}"/>
    <cellStyle name="Normal 3 32 23 2" xfId="3442" xr:uid="{00000000-0005-0000-0000-0000710D0000}"/>
    <cellStyle name="Normal 3 32 24" xfId="3443" xr:uid="{00000000-0005-0000-0000-0000720D0000}"/>
    <cellStyle name="Normal 3 32 3" xfId="3444" xr:uid="{00000000-0005-0000-0000-0000730D0000}"/>
    <cellStyle name="Normal 3 32 3 2" xfId="3445" xr:uid="{00000000-0005-0000-0000-0000740D0000}"/>
    <cellStyle name="Normal 3 32 4" xfId="3446" xr:uid="{00000000-0005-0000-0000-0000750D0000}"/>
    <cellStyle name="Normal 3 32 4 2" xfId="3447" xr:uid="{00000000-0005-0000-0000-0000760D0000}"/>
    <cellStyle name="Normal 3 32 5" xfId="3448" xr:uid="{00000000-0005-0000-0000-0000770D0000}"/>
    <cellStyle name="Normal 3 32 5 2" xfId="3449" xr:uid="{00000000-0005-0000-0000-0000780D0000}"/>
    <cellStyle name="Normal 3 32 6" xfId="3450" xr:uid="{00000000-0005-0000-0000-0000790D0000}"/>
    <cellStyle name="Normal 3 32 6 2" xfId="3451" xr:uid="{00000000-0005-0000-0000-00007A0D0000}"/>
    <cellStyle name="Normal 3 32 7" xfId="3452" xr:uid="{00000000-0005-0000-0000-00007B0D0000}"/>
    <cellStyle name="Normal 3 32 7 2" xfId="3453" xr:uid="{00000000-0005-0000-0000-00007C0D0000}"/>
    <cellStyle name="Normal 3 32 8" xfId="3454" xr:uid="{00000000-0005-0000-0000-00007D0D0000}"/>
    <cellStyle name="Normal 3 32 8 2" xfId="3455" xr:uid="{00000000-0005-0000-0000-00007E0D0000}"/>
    <cellStyle name="Normal 3 32 9" xfId="3456" xr:uid="{00000000-0005-0000-0000-00007F0D0000}"/>
    <cellStyle name="Normal 3 32 9 2" xfId="3457" xr:uid="{00000000-0005-0000-0000-0000800D0000}"/>
    <cellStyle name="Normal 3 33" xfId="3458" xr:uid="{00000000-0005-0000-0000-0000810D0000}"/>
    <cellStyle name="Normal 3 33 10" xfId="3459" xr:uid="{00000000-0005-0000-0000-0000820D0000}"/>
    <cellStyle name="Normal 3 33 10 2" xfId="3460" xr:uid="{00000000-0005-0000-0000-0000830D0000}"/>
    <cellStyle name="Normal 3 33 11" xfId="3461" xr:uid="{00000000-0005-0000-0000-0000840D0000}"/>
    <cellStyle name="Normal 3 33 11 2" xfId="3462" xr:uid="{00000000-0005-0000-0000-0000850D0000}"/>
    <cellStyle name="Normal 3 33 12" xfId="3463" xr:uid="{00000000-0005-0000-0000-0000860D0000}"/>
    <cellStyle name="Normal 3 33 12 2" xfId="3464" xr:uid="{00000000-0005-0000-0000-0000870D0000}"/>
    <cellStyle name="Normal 3 33 13" xfId="3465" xr:uid="{00000000-0005-0000-0000-0000880D0000}"/>
    <cellStyle name="Normal 3 33 13 2" xfId="3466" xr:uid="{00000000-0005-0000-0000-0000890D0000}"/>
    <cellStyle name="Normal 3 33 14" xfId="3467" xr:uid="{00000000-0005-0000-0000-00008A0D0000}"/>
    <cellStyle name="Normal 3 33 14 2" xfId="3468" xr:uid="{00000000-0005-0000-0000-00008B0D0000}"/>
    <cellStyle name="Normal 3 33 15" xfId="3469" xr:uid="{00000000-0005-0000-0000-00008C0D0000}"/>
    <cellStyle name="Normal 3 33 15 2" xfId="3470" xr:uid="{00000000-0005-0000-0000-00008D0D0000}"/>
    <cellStyle name="Normal 3 33 16" xfId="3471" xr:uid="{00000000-0005-0000-0000-00008E0D0000}"/>
    <cellStyle name="Normal 3 33 16 2" xfId="3472" xr:uid="{00000000-0005-0000-0000-00008F0D0000}"/>
    <cellStyle name="Normal 3 33 17" xfId="3473" xr:uid="{00000000-0005-0000-0000-0000900D0000}"/>
    <cellStyle name="Normal 3 33 17 2" xfId="3474" xr:uid="{00000000-0005-0000-0000-0000910D0000}"/>
    <cellStyle name="Normal 3 33 18" xfId="3475" xr:uid="{00000000-0005-0000-0000-0000920D0000}"/>
    <cellStyle name="Normal 3 33 18 2" xfId="3476" xr:uid="{00000000-0005-0000-0000-0000930D0000}"/>
    <cellStyle name="Normal 3 33 19" xfId="3477" xr:uid="{00000000-0005-0000-0000-0000940D0000}"/>
    <cellStyle name="Normal 3 33 19 2" xfId="3478" xr:uid="{00000000-0005-0000-0000-0000950D0000}"/>
    <cellStyle name="Normal 3 33 2" xfId="3479" xr:uid="{00000000-0005-0000-0000-0000960D0000}"/>
    <cellStyle name="Normal 3 33 2 2" xfId="3480" xr:uid="{00000000-0005-0000-0000-0000970D0000}"/>
    <cellStyle name="Normal 3 33 20" xfId="3481" xr:uid="{00000000-0005-0000-0000-0000980D0000}"/>
    <cellStyle name="Normal 3 33 20 2" xfId="3482" xr:uid="{00000000-0005-0000-0000-0000990D0000}"/>
    <cellStyle name="Normal 3 33 21" xfId="3483" xr:uid="{00000000-0005-0000-0000-00009A0D0000}"/>
    <cellStyle name="Normal 3 33 21 2" xfId="3484" xr:uid="{00000000-0005-0000-0000-00009B0D0000}"/>
    <cellStyle name="Normal 3 33 22" xfId="3485" xr:uid="{00000000-0005-0000-0000-00009C0D0000}"/>
    <cellStyle name="Normal 3 33 22 2" xfId="3486" xr:uid="{00000000-0005-0000-0000-00009D0D0000}"/>
    <cellStyle name="Normal 3 33 23" xfId="3487" xr:uid="{00000000-0005-0000-0000-00009E0D0000}"/>
    <cellStyle name="Normal 3 33 23 2" xfId="3488" xr:uid="{00000000-0005-0000-0000-00009F0D0000}"/>
    <cellStyle name="Normal 3 33 24" xfId="3489" xr:uid="{00000000-0005-0000-0000-0000A00D0000}"/>
    <cellStyle name="Normal 3 33 3" xfId="3490" xr:uid="{00000000-0005-0000-0000-0000A10D0000}"/>
    <cellStyle name="Normal 3 33 3 2" xfId="3491" xr:uid="{00000000-0005-0000-0000-0000A20D0000}"/>
    <cellStyle name="Normal 3 33 4" xfId="3492" xr:uid="{00000000-0005-0000-0000-0000A30D0000}"/>
    <cellStyle name="Normal 3 33 4 2" xfId="3493" xr:uid="{00000000-0005-0000-0000-0000A40D0000}"/>
    <cellStyle name="Normal 3 33 5" xfId="3494" xr:uid="{00000000-0005-0000-0000-0000A50D0000}"/>
    <cellStyle name="Normal 3 33 5 2" xfId="3495" xr:uid="{00000000-0005-0000-0000-0000A60D0000}"/>
    <cellStyle name="Normal 3 33 6" xfId="3496" xr:uid="{00000000-0005-0000-0000-0000A70D0000}"/>
    <cellStyle name="Normal 3 33 6 2" xfId="3497" xr:uid="{00000000-0005-0000-0000-0000A80D0000}"/>
    <cellStyle name="Normal 3 33 7" xfId="3498" xr:uid="{00000000-0005-0000-0000-0000A90D0000}"/>
    <cellStyle name="Normal 3 33 7 2" xfId="3499" xr:uid="{00000000-0005-0000-0000-0000AA0D0000}"/>
    <cellStyle name="Normal 3 33 8" xfId="3500" xr:uid="{00000000-0005-0000-0000-0000AB0D0000}"/>
    <cellStyle name="Normal 3 33 8 2" xfId="3501" xr:uid="{00000000-0005-0000-0000-0000AC0D0000}"/>
    <cellStyle name="Normal 3 33 9" xfId="3502" xr:uid="{00000000-0005-0000-0000-0000AD0D0000}"/>
    <cellStyle name="Normal 3 33 9 2" xfId="3503" xr:uid="{00000000-0005-0000-0000-0000AE0D0000}"/>
    <cellStyle name="Normal 3 34" xfId="3504" xr:uid="{00000000-0005-0000-0000-0000AF0D0000}"/>
    <cellStyle name="Normal 3 34 2" xfId="3505" xr:uid="{00000000-0005-0000-0000-0000B00D0000}"/>
    <cellStyle name="Normal 3 35" xfId="3506" xr:uid="{00000000-0005-0000-0000-0000B10D0000}"/>
    <cellStyle name="Normal 3 35 2" xfId="3507" xr:uid="{00000000-0005-0000-0000-0000B20D0000}"/>
    <cellStyle name="Normal 3 36" xfId="3508" xr:uid="{00000000-0005-0000-0000-0000B30D0000}"/>
    <cellStyle name="Normal 3 36 2" xfId="3509" xr:uid="{00000000-0005-0000-0000-0000B40D0000}"/>
    <cellStyle name="Normal 3 37" xfId="3510" xr:uid="{00000000-0005-0000-0000-0000B50D0000}"/>
    <cellStyle name="Normal 3 37 2" xfId="3511" xr:uid="{00000000-0005-0000-0000-0000B60D0000}"/>
    <cellStyle name="Normal 3 38" xfId="3512" xr:uid="{00000000-0005-0000-0000-0000B70D0000}"/>
    <cellStyle name="Normal 3 38 2" xfId="3513" xr:uid="{00000000-0005-0000-0000-0000B80D0000}"/>
    <cellStyle name="Normal 3 39" xfId="3514" xr:uid="{00000000-0005-0000-0000-0000B90D0000}"/>
    <cellStyle name="Normal 3 39 2" xfId="3515" xr:uid="{00000000-0005-0000-0000-0000BA0D0000}"/>
    <cellStyle name="Normal 3 4" xfId="3516" xr:uid="{00000000-0005-0000-0000-0000BB0D0000}"/>
    <cellStyle name="Normal 3 4 10" xfId="3517" xr:uid="{00000000-0005-0000-0000-0000BC0D0000}"/>
    <cellStyle name="Normal 3 4 10 2" xfId="3518" xr:uid="{00000000-0005-0000-0000-0000BD0D0000}"/>
    <cellStyle name="Normal 3 4 11" xfId="3519" xr:uid="{00000000-0005-0000-0000-0000BE0D0000}"/>
    <cellStyle name="Normal 3 4 11 2" xfId="3520" xr:uid="{00000000-0005-0000-0000-0000BF0D0000}"/>
    <cellStyle name="Normal 3 4 12" xfId="3521" xr:uid="{00000000-0005-0000-0000-0000C00D0000}"/>
    <cellStyle name="Normal 3 4 12 2" xfId="3522" xr:uid="{00000000-0005-0000-0000-0000C10D0000}"/>
    <cellStyle name="Normal 3 4 13" xfId="3523" xr:uid="{00000000-0005-0000-0000-0000C20D0000}"/>
    <cellStyle name="Normal 3 4 13 2" xfId="3524" xr:uid="{00000000-0005-0000-0000-0000C30D0000}"/>
    <cellStyle name="Normal 3 4 14" xfId="3525" xr:uid="{00000000-0005-0000-0000-0000C40D0000}"/>
    <cellStyle name="Normal 3 4 14 2" xfId="3526" xr:uid="{00000000-0005-0000-0000-0000C50D0000}"/>
    <cellStyle name="Normal 3 4 15" xfId="3527" xr:uid="{00000000-0005-0000-0000-0000C60D0000}"/>
    <cellStyle name="Normal 3 4 15 2" xfId="3528" xr:uid="{00000000-0005-0000-0000-0000C70D0000}"/>
    <cellStyle name="Normal 3 4 16" xfId="3529" xr:uid="{00000000-0005-0000-0000-0000C80D0000}"/>
    <cellStyle name="Normal 3 4 16 2" xfId="3530" xr:uid="{00000000-0005-0000-0000-0000C90D0000}"/>
    <cellStyle name="Normal 3 4 17" xfId="3531" xr:uid="{00000000-0005-0000-0000-0000CA0D0000}"/>
    <cellStyle name="Normal 3 4 17 2" xfId="3532" xr:uid="{00000000-0005-0000-0000-0000CB0D0000}"/>
    <cellStyle name="Normal 3 4 18" xfId="3533" xr:uid="{00000000-0005-0000-0000-0000CC0D0000}"/>
    <cellStyle name="Normal 3 4 18 2" xfId="3534" xr:uid="{00000000-0005-0000-0000-0000CD0D0000}"/>
    <cellStyle name="Normal 3 4 19" xfId="3535" xr:uid="{00000000-0005-0000-0000-0000CE0D0000}"/>
    <cellStyle name="Normal 3 4 19 2" xfId="3536" xr:uid="{00000000-0005-0000-0000-0000CF0D0000}"/>
    <cellStyle name="Normal 3 4 2" xfId="3537" xr:uid="{00000000-0005-0000-0000-0000D00D0000}"/>
    <cellStyle name="Normal 3 4 2 2" xfId="3538" xr:uid="{00000000-0005-0000-0000-0000D10D0000}"/>
    <cellStyle name="Normal 3 4 20" xfId="3539" xr:uid="{00000000-0005-0000-0000-0000D20D0000}"/>
    <cellStyle name="Normal 3 4 20 2" xfId="3540" xr:uid="{00000000-0005-0000-0000-0000D30D0000}"/>
    <cellStyle name="Normal 3 4 21" xfId="3541" xr:uid="{00000000-0005-0000-0000-0000D40D0000}"/>
    <cellStyle name="Normal 3 4 21 2" xfId="3542" xr:uid="{00000000-0005-0000-0000-0000D50D0000}"/>
    <cellStyle name="Normal 3 4 22" xfId="3543" xr:uid="{00000000-0005-0000-0000-0000D60D0000}"/>
    <cellStyle name="Normal 3 4 22 2" xfId="3544" xr:uid="{00000000-0005-0000-0000-0000D70D0000}"/>
    <cellStyle name="Normal 3 4 23" xfId="3545" xr:uid="{00000000-0005-0000-0000-0000D80D0000}"/>
    <cellStyle name="Normal 3 4 23 2" xfId="3546" xr:uid="{00000000-0005-0000-0000-0000D90D0000}"/>
    <cellStyle name="Normal 3 4 24" xfId="3547" xr:uid="{00000000-0005-0000-0000-0000DA0D0000}"/>
    <cellStyle name="Normal 3 4 3" xfId="3548" xr:uid="{00000000-0005-0000-0000-0000DB0D0000}"/>
    <cellStyle name="Normal 3 4 3 2" xfId="3549" xr:uid="{00000000-0005-0000-0000-0000DC0D0000}"/>
    <cellStyle name="Normal 3 4 4" xfId="3550" xr:uid="{00000000-0005-0000-0000-0000DD0D0000}"/>
    <cellStyle name="Normal 3 4 4 2" xfId="3551" xr:uid="{00000000-0005-0000-0000-0000DE0D0000}"/>
    <cellStyle name="Normal 3 4 5" xfId="3552" xr:uid="{00000000-0005-0000-0000-0000DF0D0000}"/>
    <cellStyle name="Normal 3 4 5 2" xfId="3553" xr:uid="{00000000-0005-0000-0000-0000E00D0000}"/>
    <cellStyle name="Normal 3 4 6" xfId="3554" xr:uid="{00000000-0005-0000-0000-0000E10D0000}"/>
    <cellStyle name="Normal 3 4 6 2" xfId="3555" xr:uid="{00000000-0005-0000-0000-0000E20D0000}"/>
    <cellStyle name="Normal 3 4 7" xfId="3556" xr:uid="{00000000-0005-0000-0000-0000E30D0000}"/>
    <cellStyle name="Normal 3 4 7 2" xfId="3557" xr:uid="{00000000-0005-0000-0000-0000E40D0000}"/>
    <cellStyle name="Normal 3 4 8" xfId="3558" xr:uid="{00000000-0005-0000-0000-0000E50D0000}"/>
    <cellStyle name="Normal 3 4 8 2" xfId="3559" xr:uid="{00000000-0005-0000-0000-0000E60D0000}"/>
    <cellStyle name="Normal 3 4 9" xfId="3560" xr:uid="{00000000-0005-0000-0000-0000E70D0000}"/>
    <cellStyle name="Normal 3 4 9 2" xfId="3561" xr:uid="{00000000-0005-0000-0000-0000E80D0000}"/>
    <cellStyle name="Normal 3 40" xfId="3562" xr:uid="{00000000-0005-0000-0000-0000E90D0000}"/>
    <cellStyle name="Normal 3 40 2" xfId="3563" xr:uid="{00000000-0005-0000-0000-0000EA0D0000}"/>
    <cellStyle name="Normal 3 41" xfId="3564" xr:uid="{00000000-0005-0000-0000-0000EB0D0000}"/>
    <cellStyle name="Normal 3 41 2" xfId="3565" xr:uid="{00000000-0005-0000-0000-0000EC0D0000}"/>
    <cellStyle name="Normal 3 42" xfId="3566" xr:uid="{00000000-0005-0000-0000-0000ED0D0000}"/>
    <cellStyle name="Normal 3 42 2" xfId="3567" xr:uid="{00000000-0005-0000-0000-0000EE0D0000}"/>
    <cellStyle name="Normal 3 43" xfId="3568" xr:uid="{00000000-0005-0000-0000-0000EF0D0000}"/>
    <cellStyle name="Normal 3 43 2" xfId="3569" xr:uid="{00000000-0005-0000-0000-0000F00D0000}"/>
    <cellStyle name="Normal 3 44" xfId="3570" xr:uid="{00000000-0005-0000-0000-0000F10D0000}"/>
    <cellStyle name="Normal 3 44 2" xfId="3571" xr:uid="{00000000-0005-0000-0000-0000F20D0000}"/>
    <cellStyle name="Normal 3 45" xfId="3572" xr:uid="{00000000-0005-0000-0000-0000F30D0000}"/>
    <cellStyle name="Normal 3 45 2" xfId="3573" xr:uid="{00000000-0005-0000-0000-0000F40D0000}"/>
    <cellStyle name="Normal 3 46" xfId="3574" xr:uid="{00000000-0005-0000-0000-0000F50D0000}"/>
    <cellStyle name="Normal 3 46 2" xfId="3575" xr:uid="{00000000-0005-0000-0000-0000F60D0000}"/>
    <cellStyle name="Normal 3 47" xfId="3576" xr:uid="{00000000-0005-0000-0000-0000F70D0000}"/>
    <cellStyle name="Normal 3 47 2" xfId="3577" xr:uid="{00000000-0005-0000-0000-0000F80D0000}"/>
    <cellStyle name="Normal 3 48" xfId="3578" xr:uid="{00000000-0005-0000-0000-0000F90D0000}"/>
    <cellStyle name="Normal 3 48 2" xfId="3579" xr:uid="{00000000-0005-0000-0000-0000FA0D0000}"/>
    <cellStyle name="Normal 3 49" xfId="3580" xr:uid="{00000000-0005-0000-0000-0000FB0D0000}"/>
    <cellStyle name="Normal 3 49 2" xfId="3581" xr:uid="{00000000-0005-0000-0000-0000FC0D0000}"/>
    <cellStyle name="Normal 3 5" xfId="3582" xr:uid="{00000000-0005-0000-0000-0000FD0D0000}"/>
    <cellStyle name="Normal 3 5 10" xfId="3583" xr:uid="{00000000-0005-0000-0000-0000FE0D0000}"/>
    <cellStyle name="Normal 3 5 10 2" xfId="3584" xr:uid="{00000000-0005-0000-0000-0000FF0D0000}"/>
    <cellStyle name="Normal 3 5 11" xfId="3585" xr:uid="{00000000-0005-0000-0000-0000000E0000}"/>
    <cellStyle name="Normal 3 5 11 2" xfId="3586" xr:uid="{00000000-0005-0000-0000-0000010E0000}"/>
    <cellStyle name="Normal 3 5 12" xfId="3587" xr:uid="{00000000-0005-0000-0000-0000020E0000}"/>
    <cellStyle name="Normal 3 5 12 2" xfId="3588" xr:uid="{00000000-0005-0000-0000-0000030E0000}"/>
    <cellStyle name="Normal 3 5 13" xfId="3589" xr:uid="{00000000-0005-0000-0000-0000040E0000}"/>
    <cellStyle name="Normal 3 5 13 2" xfId="3590" xr:uid="{00000000-0005-0000-0000-0000050E0000}"/>
    <cellStyle name="Normal 3 5 14" xfId="3591" xr:uid="{00000000-0005-0000-0000-0000060E0000}"/>
    <cellStyle name="Normal 3 5 14 2" xfId="3592" xr:uid="{00000000-0005-0000-0000-0000070E0000}"/>
    <cellStyle name="Normal 3 5 15" xfId="3593" xr:uid="{00000000-0005-0000-0000-0000080E0000}"/>
    <cellStyle name="Normal 3 5 15 2" xfId="3594" xr:uid="{00000000-0005-0000-0000-0000090E0000}"/>
    <cellStyle name="Normal 3 5 16" xfId="3595" xr:uid="{00000000-0005-0000-0000-00000A0E0000}"/>
    <cellStyle name="Normal 3 5 16 2" xfId="3596" xr:uid="{00000000-0005-0000-0000-00000B0E0000}"/>
    <cellStyle name="Normal 3 5 17" xfId="3597" xr:uid="{00000000-0005-0000-0000-00000C0E0000}"/>
    <cellStyle name="Normal 3 5 17 2" xfId="3598" xr:uid="{00000000-0005-0000-0000-00000D0E0000}"/>
    <cellStyle name="Normal 3 5 18" xfId="3599" xr:uid="{00000000-0005-0000-0000-00000E0E0000}"/>
    <cellStyle name="Normal 3 5 18 2" xfId="3600" xr:uid="{00000000-0005-0000-0000-00000F0E0000}"/>
    <cellStyle name="Normal 3 5 19" xfId="3601" xr:uid="{00000000-0005-0000-0000-0000100E0000}"/>
    <cellStyle name="Normal 3 5 19 2" xfId="3602" xr:uid="{00000000-0005-0000-0000-0000110E0000}"/>
    <cellStyle name="Normal 3 5 2" xfId="3603" xr:uid="{00000000-0005-0000-0000-0000120E0000}"/>
    <cellStyle name="Normal 3 5 2 2" xfId="3604" xr:uid="{00000000-0005-0000-0000-0000130E0000}"/>
    <cellStyle name="Normal 3 5 20" xfId="3605" xr:uid="{00000000-0005-0000-0000-0000140E0000}"/>
    <cellStyle name="Normal 3 5 20 2" xfId="3606" xr:uid="{00000000-0005-0000-0000-0000150E0000}"/>
    <cellStyle name="Normal 3 5 21" xfId="3607" xr:uid="{00000000-0005-0000-0000-0000160E0000}"/>
    <cellStyle name="Normal 3 5 21 2" xfId="3608" xr:uid="{00000000-0005-0000-0000-0000170E0000}"/>
    <cellStyle name="Normal 3 5 22" xfId="3609" xr:uid="{00000000-0005-0000-0000-0000180E0000}"/>
    <cellStyle name="Normal 3 5 22 2" xfId="3610" xr:uid="{00000000-0005-0000-0000-0000190E0000}"/>
    <cellStyle name="Normal 3 5 23" xfId="3611" xr:uid="{00000000-0005-0000-0000-00001A0E0000}"/>
    <cellStyle name="Normal 3 5 23 2" xfId="3612" xr:uid="{00000000-0005-0000-0000-00001B0E0000}"/>
    <cellStyle name="Normal 3 5 24" xfId="3613" xr:uid="{00000000-0005-0000-0000-00001C0E0000}"/>
    <cellStyle name="Normal 3 5 3" xfId="3614" xr:uid="{00000000-0005-0000-0000-00001D0E0000}"/>
    <cellStyle name="Normal 3 5 3 2" xfId="3615" xr:uid="{00000000-0005-0000-0000-00001E0E0000}"/>
    <cellStyle name="Normal 3 5 4" xfId="3616" xr:uid="{00000000-0005-0000-0000-00001F0E0000}"/>
    <cellStyle name="Normal 3 5 4 2" xfId="3617" xr:uid="{00000000-0005-0000-0000-0000200E0000}"/>
    <cellStyle name="Normal 3 5 5" xfId="3618" xr:uid="{00000000-0005-0000-0000-0000210E0000}"/>
    <cellStyle name="Normal 3 5 5 2" xfId="3619" xr:uid="{00000000-0005-0000-0000-0000220E0000}"/>
    <cellStyle name="Normal 3 5 6" xfId="3620" xr:uid="{00000000-0005-0000-0000-0000230E0000}"/>
    <cellStyle name="Normal 3 5 6 2" xfId="3621" xr:uid="{00000000-0005-0000-0000-0000240E0000}"/>
    <cellStyle name="Normal 3 5 7" xfId="3622" xr:uid="{00000000-0005-0000-0000-0000250E0000}"/>
    <cellStyle name="Normal 3 5 7 2" xfId="3623" xr:uid="{00000000-0005-0000-0000-0000260E0000}"/>
    <cellStyle name="Normal 3 5 8" xfId="3624" xr:uid="{00000000-0005-0000-0000-0000270E0000}"/>
    <cellStyle name="Normal 3 5 8 2" xfId="3625" xr:uid="{00000000-0005-0000-0000-0000280E0000}"/>
    <cellStyle name="Normal 3 5 9" xfId="3626" xr:uid="{00000000-0005-0000-0000-0000290E0000}"/>
    <cellStyle name="Normal 3 5 9 2" xfId="3627" xr:uid="{00000000-0005-0000-0000-00002A0E0000}"/>
    <cellStyle name="Normal 3 50" xfId="3628" xr:uid="{00000000-0005-0000-0000-00002B0E0000}"/>
    <cellStyle name="Normal 3 50 2" xfId="3629" xr:uid="{00000000-0005-0000-0000-00002C0E0000}"/>
    <cellStyle name="Normal 3 51" xfId="3630" xr:uid="{00000000-0005-0000-0000-00002D0E0000}"/>
    <cellStyle name="Normal 3 51 2" xfId="3631" xr:uid="{00000000-0005-0000-0000-00002E0E0000}"/>
    <cellStyle name="Normal 3 52" xfId="3632" xr:uid="{00000000-0005-0000-0000-00002F0E0000}"/>
    <cellStyle name="Normal 3 52 2" xfId="3633" xr:uid="{00000000-0005-0000-0000-0000300E0000}"/>
    <cellStyle name="Normal 3 53" xfId="3634" xr:uid="{00000000-0005-0000-0000-0000310E0000}"/>
    <cellStyle name="Normal 3 53 2" xfId="3635" xr:uid="{00000000-0005-0000-0000-0000320E0000}"/>
    <cellStyle name="Normal 3 54" xfId="3636" xr:uid="{00000000-0005-0000-0000-0000330E0000}"/>
    <cellStyle name="Normal 3 54 2" xfId="3637" xr:uid="{00000000-0005-0000-0000-0000340E0000}"/>
    <cellStyle name="Normal 3 55" xfId="3638" xr:uid="{00000000-0005-0000-0000-0000350E0000}"/>
    <cellStyle name="Normal 3 55 2" xfId="3639" xr:uid="{00000000-0005-0000-0000-0000360E0000}"/>
    <cellStyle name="Normal 3 56" xfId="3640" xr:uid="{00000000-0005-0000-0000-0000370E0000}"/>
    <cellStyle name="Normal 3 56 2" xfId="3641" xr:uid="{00000000-0005-0000-0000-0000380E0000}"/>
    <cellStyle name="Normal 3 57" xfId="3642" xr:uid="{00000000-0005-0000-0000-0000390E0000}"/>
    <cellStyle name="Normal 3 57 2" xfId="3643" xr:uid="{00000000-0005-0000-0000-00003A0E0000}"/>
    <cellStyle name="Normal 3 58" xfId="3644" xr:uid="{00000000-0005-0000-0000-00003B0E0000}"/>
    <cellStyle name="Normal 3 58 2" xfId="3645" xr:uid="{00000000-0005-0000-0000-00003C0E0000}"/>
    <cellStyle name="Normal 3 59" xfId="3646" xr:uid="{00000000-0005-0000-0000-00003D0E0000}"/>
    <cellStyle name="Normal 3 59 2" xfId="3647" xr:uid="{00000000-0005-0000-0000-00003E0E0000}"/>
    <cellStyle name="Normal 3 6" xfId="3648" xr:uid="{00000000-0005-0000-0000-00003F0E0000}"/>
    <cellStyle name="Normal 3 6 10" xfId="3649" xr:uid="{00000000-0005-0000-0000-0000400E0000}"/>
    <cellStyle name="Normal 3 6 10 2" xfId="3650" xr:uid="{00000000-0005-0000-0000-0000410E0000}"/>
    <cellStyle name="Normal 3 6 11" xfId="3651" xr:uid="{00000000-0005-0000-0000-0000420E0000}"/>
    <cellStyle name="Normal 3 6 11 2" xfId="3652" xr:uid="{00000000-0005-0000-0000-0000430E0000}"/>
    <cellStyle name="Normal 3 6 12" xfId="3653" xr:uid="{00000000-0005-0000-0000-0000440E0000}"/>
    <cellStyle name="Normal 3 6 12 2" xfId="3654" xr:uid="{00000000-0005-0000-0000-0000450E0000}"/>
    <cellStyle name="Normal 3 6 13" xfId="3655" xr:uid="{00000000-0005-0000-0000-0000460E0000}"/>
    <cellStyle name="Normal 3 6 13 2" xfId="3656" xr:uid="{00000000-0005-0000-0000-0000470E0000}"/>
    <cellStyle name="Normal 3 6 14" xfId="3657" xr:uid="{00000000-0005-0000-0000-0000480E0000}"/>
    <cellStyle name="Normal 3 6 14 2" xfId="3658" xr:uid="{00000000-0005-0000-0000-0000490E0000}"/>
    <cellStyle name="Normal 3 6 15" xfId="3659" xr:uid="{00000000-0005-0000-0000-00004A0E0000}"/>
    <cellStyle name="Normal 3 6 15 2" xfId="3660" xr:uid="{00000000-0005-0000-0000-00004B0E0000}"/>
    <cellStyle name="Normal 3 6 16" xfId="3661" xr:uid="{00000000-0005-0000-0000-00004C0E0000}"/>
    <cellStyle name="Normal 3 6 16 2" xfId="3662" xr:uid="{00000000-0005-0000-0000-00004D0E0000}"/>
    <cellStyle name="Normal 3 6 17" xfId="3663" xr:uid="{00000000-0005-0000-0000-00004E0E0000}"/>
    <cellStyle name="Normal 3 6 17 2" xfId="3664" xr:uid="{00000000-0005-0000-0000-00004F0E0000}"/>
    <cellStyle name="Normal 3 6 18" xfId="3665" xr:uid="{00000000-0005-0000-0000-0000500E0000}"/>
    <cellStyle name="Normal 3 6 18 2" xfId="3666" xr:uid="{00000000-0005-0000-0000-0000510E0000}"/>
    <cellStyle name="Normal 3 6 19" xfId="3667" xr:uid="{00000000-0005-0000-0000-0000520E0000}"/>
    <cellStyle name="Normal 3 6 19 2" xfId="3668" xr:uid="{00000000-0005-0000-0000-0000530E0000}"/>
    <cellStyle name="Normal 3 6 2" xfId="3669" xr:uid="{00000000-0005-0000-0000-0000540E0000}"/>
    <cellStyle name="Normal 3 6 2 2" xfId="3670" xr:uid="{00000000-0005-0000-0000-0000550E0000}"/>
    <cellStyle name="Normal 3 6 20" xfId="3671" xr:uid="{00000000-0005-0000-0000-0000560E0000}"/>
    <cellStyle name="Normal 3 6 20 2" xfId="3672" xr:uid="{00000000-0005-0000-0000-0000570E0000}"/>
    <cellStyle name="Normal 3 6 21" xfId="3673" xr:uid="{00000000-0005-0000-0000-0000580E0000}"/>
    <cellStyle name="Normal 3 6 21 2" xfId="3674" xr:uid="{00000000-0005-0000-0000-0000590E0000}"/>
    <cellStyle name="Normal 3 6 22" xfId="3675" xr:uid="{00000000-0005-0000-0000-00005A0E0000}"/>
    <cellStyle name="Normal 3 6 22 2" xfId="3676" xr:uid="{00000000-0005-0000-0000-00005B0E0000}"/>
    <cellStyle name="Normal 3 6 23" xfId="3677" xr:uid="{00000000-0005-0000-0000-00005C0E0000}"/>
    <cellStyle name="Normal 3 6 23 2" xfId="3678" xr:uid="{00000000-0005-0000-0000-00005D0E0000}"/>
    <cellStyle name="Normal 3 6 24" xfId="3679" xr:uid="{00000000-0005-0000-0000-00005E0E0000}"/>
    <cellStyle name="Normal 3 6 3" xfId="3680" xr:uid="{00000000-0005-0000-0000-00005F0E0000}"/>
    <cellStyle name="Normal 3 6 3 2" xfId="3681" xr:uid="{00000000-0005-0000-0000-0000600E0000}"/>
    <cellStyle name="Normal 3 6 4" xfId="3682" xr:uid="{00000000-0005-0000-0000-0000610E0000}"/>
    <cellStyle name="Normal 3 6 4 2" xfId="3683" xr:uid="{00000000-0005-0000-0000-0000620E0000}"/>
    <cellStyle name="Normal 3 6 5" xfId="3684" xr:uid="{00000000-0005-0000-0000-0000630E0000}"/>
    <cellStyle name="Normal 3 6 5 2" xfId="3685" xr:uid="{00000000-0005-0000-0000-0000640E0000}"/>
    <cellStyle name="Normal 3 6 6" xfId="3686" xr:uid="{00000000-0005-0000-0000-0000650E0000}"/>
    <cellStyle name="Normal 3 6 6 2" xfId="3687" xr:uid="{00000000-0005-0000-0000-0000660E0000}"/>
    <cellStyle name="Normal 3 6 7" xfId="3688" xr:uid="{00000000-0005-0000-0000-0000670E0000}"/>
    <cellStyle name="Normal 3 6 7 2" xfId="3689" xr:uid="{00000000-0005-0000-0000-0000680E0000}"/>
    <cellStyle name="Normal 3 6 8" xfId="3690" xr:uid="{00000000-0005-0000-0000-0000690E0000}"/>
    <cellStyle name="Normal 3 6 8 2" xfId="3691" xr:uid="{00000000-0005-0000-0000-00006A0E0000}"/>
    <cellStyle name="Normal 3 6 9" xfId="3692" xr:uid="{00000000-0005-0000-0000-00006B0E0000}"/>
    <cellStyle name="Normal 3 6 9 2" xfId="3693" xr:uid="{00000000-0005-0000-0000-00006C0E0000}"/>
    <cellStyle name="Normal 3 60" xfId="3694" xr:uid="{00000000-0005-0000-0000-00006D0E0000}"/>
    <cellStyle name="Normal 3 60 2" xfId="3695" xr:uid="{00000000-0005-0000-0000-00006E0E0000}"/>
    <cellStyle name="Normal 3 61" xfId="3696" xr:uid="{00000000-0005-0000-0000-00006F0E0000}"/>
    <cellStyle name="Normal 3 61 2" xfId="3697" xr:uid="{00000000-0005-0000-0000-0000700E0000}"/>
    <cellStyle name="Normal 3 62" xfId="3698" xr:uid="{00000000-0005-0000-0000-0000710E0000}"/>
    <cellStyle name="Normal 3 62 2" xfId="3699" xr:uid="{00000000-0005-0000-0000-0000720E0000}"/>
    <cellStyle name="Normal 3 63" xfId="3700" xr:uid="{00000000-0005-0000-0000-0000730E0000}"/>
    <cellStyle name="Normal 3 63 2" xfId="3701" xr:uid="{00000000-0005-0000-0000-0000740E0000}"/>
    <cellStyle name="Normal 3 64" xfId="3702" xr:uid="{00000000-0005-0000-0000-0000750E0000}"/>
    <cellStyle name="Normal 3 64 2" xfId="3703" xr:uid="{00000000-0005-0000-0000-0000760E0000}"/>
    <cellStyle name="Normal 3 65" xfId="3704" xr:uid="{00000000-0005-0000-0000-0000770E0000}"/>
    <cellStyle name="Normal 3 65 2" xfId="3705" xr:uid="{00000000-0005-0000-0000-0000780E0000}"/>
    <cellStyle name="Normal 3 66" xfId="3706" xr:uid="{00000000-0005-0000-0000-0000790E0000}"/>
    <cellStyle name="Normal 3 67" xfId="3707" xr:uid="{00000000-0005-0000-0000-00007A0E0000}"/>
    <cellStyle name="Normal 3 7" xfId="3708" xr:uid="{00000000-0005-0000-0000-00007B0E0000}"/>
    <cellStyle name="Normal 3 7 10" xfId="3709" xr:uid="{00000000-0005-0000-0000-00007C0E0000}"/>
    <cellStyle name="Normal 3 7 10 2" xfId="3710" xr:uid="{00000000-0005-0000-0000-00007D0E0000}"/>
    <cellStyle name="Normal 3 7 11" xfId="3711" xr:uid="{00000000-0005-0000-0000-00007E0E0000}"/>
    <cellStyle name="Normal 3 7 11 2" xfId="3712" xr:uid="{00000000-0005-0000-0000-00007F0E0000}"/>
    <cellStyle name="Normal 3 7 12" xfId="3713" xr:uid="{00000000-0005-0000-0000-0000800E0000}"/>
    <cellStyle name="Normal 3 7 12 2" xfId="3714" xr:uid="{00000000-0005-0000-0000-0000810E0000}"/>
    <cellStyle name="Normal 3 7 13" xfId="3715" xr:uid="{00000000-0005-0000-0000-0000820E0000}"/>
    <cellStyle name="Normal 3 7 13 2" xfId="3716" xr:uid="{00000000-0005-0000-0000-0000830E0000}"/>
    <cellStyle name="Normal 3 7 14" xfId="3717" xr:uid="{00000000-0005-0000-0000-0000840E0000}"/>
    <cellStyle name="Normal 3 7 14 2" xfId="3718" xr:uid="{00000000-0005-0000-0000-0000850E0000}"/>
    <cellStyle name="Normal 3 7 15" xfId="3719" xr:uid="{00000000-0005-0000-0000-0000860E0000}"/>
    <cellStyle name="Normal 3 7 15 2" xfId="3720" xr:uid="{00000000-0005-0000-0000-0000870E0000}"/>
    <cellStyle name="Normal 3 7 16" xfId="3721" xr:uid="{00000000-0005-0000-0000-0000880E0000}"/>
    <cellStyle name="Normal 3 7 16 2" xfId="3722" xr:uid="{00000000-0005-0000-0000-0000890E0000}"/>
    <cellStyle name="Normal 3 7 17" xfId="3723" xr:uid="{00000000-0005-0000-0000-00008A0E0000}"/>
    <cellStyle name="Normal 3 7 17 2" xfId="3724" xr:uid="{00000000-0005-0000-0000-00008B0E0000}"/>
    <cellStyle name="Normal 3 7 18" xfId="3725" xr:uid="{00000000-0005-0000-0000-00008C0E0000}"/>
    <cellStyle name="Normal 3 7 18 2" xfId="3726" xr:uid="{00000000-0005-0000-0000-00008D0E0000}"/>
    <cellStyle name="Normal 3 7 19" xfId="3727" xr:uid="{00000000-0005-0000-0000-00008E0E0000}"/>
    <cellStyle name="Normal 3 7 19 2" xfId="3728" xr:uid="{00000000-0005-0000-0000-00008F0E0000}"/>
    <cellStyle name="Normal 3 7 2" xfId="3729" xr:uid="{00000000-0005-0000-0000-0000900E0000}"/>
    <cellStyle name="Normal 3 7 2 2" xfId="3730" xr:uid="{00000000-0005-0000-0000-0000910E0000}"/>
    <cellStyle name="Normal 3 7 20" xfId="3731" xr:uid="{00000000-0005-0000-0000-0000920E0000}"/>
    <cellStyle name="Normal 3 7 20 2" xfId="3732" xr:uid="{00000000-0005-0000-0000-0000930E0000}"/>
    <cellStyle name="Normal 3 7 21" xfId="3733" xr:uid="{00000000-0005-0000-0000-0000940E0000}"/>
    <cellStyle name="Normal 3 7 21 2" xfId="3734" xr:uid="{00000000-0005-0000-0000-0000950E0000}"/>
    <cellStyle name="Normal 3 7 22" xfId="3735" xr:uid="{00000000-0005-0000-0000-0000960E0000}"/>
    <cellStyle name="Normal 3 7 22 2" xfId="3736" xr:uid="{00000000-0005-0000-0000-0000970E0000}"/>
    <cellStyle name="Normal 3 7 23" xfId="3737" xr:uid="{00000000-0005-0000-0000-0000980E0000}"/>
    <cellStyle name="Normal 3 7 23 2" xfId="3738" xr:uid="{00000000-0005-0000-0000-0000990E0000}"/>
    <cellStyle name="Normal 3 7 24" xfId="3739" xr:uid="{00000000-0005-0000-0000-00009A0E0000}"/>
    <cellStyle name="Normal 3 7 3" xfId="3740" xr:uid="{00000000-0005-0000-0000-00009B0E0000}"/>
    <cellStyle name="Normal 3 7 3 2" xfId="3741" xr:uid="{00000000-0005-0000-0000-00009C0E0000}"/>
    <cellStyle name="Normal 3 7 4" xfId="3742" xr:uid="{00000000-0005-0000-0000-00009D0E0000}"/>
    <cellStyle name="Normal 3 7 4 2" xfId="3743" xr:uid="{00000000-0005-0000-0000-00009E0E0000}"/>
    <cellStyle name="Normal 3 7 5" xfId="3744" xr:uid="{00000000-0005-0000-0000-00009F0E0000}"/>
    <cellStyle name="Normal 3 7 5 2" xfId="3745" xr:uid="{00000000-0005-0000-0000-0000A00E0000}"/>
    <cellStyle name="Normal 3 7 6" xfId="3746" xr:uid="{00000000-0005-0000-0000-0000A10E0000}"/>
    <cellStyle name="Normal 3 7 6 2" xfId="3747" xr:uid="{00000000-0005-0000-0000-0000A20E0000}"/>
    <cellStyle name="Normal 3 7 7" xfId="3748" xr:uid="{00000000-0005-0000-0000-0000A30E0000}"/>
    <cellStyle name="Normal 3 7 7 2" xfId="3749" xr:uid="{00000000-0005-0000-0000-0000A40E0000}"/>
    <cellStyle name="Normal 3 7 8" xfId="3750" xr:uid="{00000000-0005-0000-0000-0000A50E0000}"/>
    <cellStyle name="Normal 3 7 8 2" xfId="3751" xr:uid="{00000000-0005-0000-0000-0000A60E0000}"/>
    <cellStyle name="Normal 3 7 9" xfId="3752" xr:uid="{00000000-0005-0000-0000-0000A70E0000}"/>
    <cellStyle name="Normal 3 7 9 2" xfId="3753" xr:uid="{00000000-0005-0000-0000-0000A80E0000}"/>
    <cellStyle name="Normal 3 8" xfId="3754" xr:uid="{00000000-0005-0000-0000-0000A90E0000}"/>
    <cellStyle name="Normal 3 8 10" xfId="3755" xr:uid="{00000000-0005-0000-0000-0000AA0E0000}"/>
    <cellStyle name="Normal 3 8 10 2" xfId="3756" xr:uid="{00000000-0005-0000-0000-0000AB0E0000}"/>
    <cellStyle name="Normal 3 8 11" xfId="3757" xr:uid="{00000000-0005-0000-0000-0000AC0E0000}"/>
    <cellStyle name="Normal 3 8 11 2" xfId="3758" xr:uid="{00000000-0005-0000-0000-0000AD0E0000}"/>
    <cellStyle name="Normal 3 8 12" xfId="3759" xr:uid="{00000000-0005-0000-0000-0000AE0E0000}"/>
    <cellStyle name="Normal 3 8 12 2" xfId="3760" xr:uid="{00000000-0005-0000-0000-0000AF0E0000}"/>
    <cellStyle name="Normal 3 8 13" xfId="3761" xr:uid="{00000000-0005-0000-0000-0000B00E0000}"/>
    <cellStyle name="Normal 3 8 13 2" xfId="3762" xr:uid="{00000000-0005-0000-0000-0000B10E0000}"/>
    <cellStyle name="Normal 3 8 14" xfId="3763" xr:uid="{00000000-0005-0000-0000-0000B20E0000}"/>
    <cellStyle name="Normal 3 8 14 2" xfId="3764" xr:uid="{00000000-0005-0000-0000-0000B30E0000}"/>
    <cellStyle name="Normal 3 8 15" xfId="3765" xr:uid="{00000000-0005-0000-0000-0000B40E0000}"/>
    <cellStyle name="Normal 3 8 15 2" xfId="3766" xr:uid="{00000000-0005-0000-0000-0000B50E0000}"/>
    <cellStyle name="Normal 3 8 16" xfId="3767" xr:uid="{00000000-0005-0000-0000-0000B60E0000}"/>
    <cellStyle name="Normal 3 8 16 2" xfId="3768" xr:uid="{00000000-0005-0000-0000-0000B70E0000}"/>
    <cellStyle name="Normal 3 8 17" xfId="3769" xr:uid="{00000000-0005-0000-0000-0000B80E0000}"/>
    <cellStyle name="Normal 3 8 17 2" xfId="3770" xr:uid="{00000000-0005-0000-0000-0000B90E0000}"/>
    <cellStyle name="Normal 3 8 18" xfId="3771" xr:uid="{00000000-0005-0000-0000-0000BA0E0000}"/>
    <cellStyle name="Normal 3 8 18 2" xfId="3772" xr:uid="{00000000-0005-0000-0000-0000BB0E0000}"/>
    <cellStyle name="Normal 3 8 19" xfId="3773" xr:uid="{00000000-0005-0000-0000-0000BC0E0000}"/>
    <cellStyle name="Normal 3 8 19 2" xfId="3774" xr:uid="{00000000-0005-0000-0000-0000BD0E0000}"/>
    <cellStyle name="Normal 3 8 2" xfId="3775" xr:uid="{00000000-0005-0000-0000-0000BE0E0000}"/>
    <cellStyle name="Normal 3 8 2 2" xfId="3776" xr:uid="{00000000-0005-0000-0000-0000BF0E0000}"/>
    <cellStyle name="Normal 3 8 20" xfId="3777" xr:uid="{00000000-0005-0000-0000-0000C00E0000}"/>
    <cellStyle name="Normal 3 8 20 2" xfId="3778" xr:uid="{00000000-0005-0000-0000-0000C10E0000}"/>
    <cellStyle name="Normal 3 8 21" xfId="3779" xr:uid="{00000000-0005-0000-0000-0000C20E0000}"/>
    <cellStyle name="Normal 3 8 21 2" xfId="3780" xr:uid="{00000000-0005-0000-0000-0000C30E0000}"/>
    <cellStyle name="Normal 3 8 22" xfId="3781" xr:uid="{00000000-0005-0000-0000-0000C40E0000}"/>
    <cellStyle name="Normal 3 8 22 2" xfId="3782" xr:uid="{00000000-0005-0000-0000-0000C50E0000}"/>
    <cellStyle name="Normal 3 8 23" xfId="3783" xr:uid="{00000000-0005-0000-0000-0000C60E0000}"/>
    <cellStyle name="Normal 3 8 23 2" xfId="3784" xr:uid="{00000000-0005-0000-0000-0000C70E0000}"/>
    <cellStyle name="Normal 3 8 24" xfId="3785" xr:uid="{00000000-0005-0000-0000-0000C80E0000}"/>
    <cellStyle name="Normal 3 8 3" xfId="3786" xr:uid="{00000000-0005-0000-0000-0000C90E0000}"/>
    <cellStyle name="Normal 3 8 3 2" xfId="3787" xr:uid="{00000000-0005-0000-0000-0000CA0E0000}"/>
    <cellStyle name="Normal 3 8 4" xfId="3788" xr:uid="{00000000-0005-0000-0000-0000CB0E0000}"/>
    <cellStyle name="Normal 3 8 4 2" xfId="3789" xr:uid="{00000000-0005-0000-0000-0000CC0E0000}"/>
    <cellStyle name="Normal 3 8 5" xfId="3790" xr:uid="{00000000-0005-0000-0000-0000CD0E0000}"/>
    <cellStyle name="Normal 3 8 5 2" xfId="3791" xr:uid="{00000000-0005-0000-0000-0000CE0E0000}"/>
    <cellStyle name="Normal 3 8 6" xfId="3792" xr:uid="{00000000-0005-0000-0000-0000CF0E0000}"/>
    <cellStyle name="Normal 3 8 6 2" xfId="3793" xr:uid="{00000000-0005-0000-0000-0000D00E0000}"/>
    <cellStyle name="Normal 3 8 7" xfId="3794" xr:uid="{00000000-0005-0000-0000-0000D10E0000}"/>
    <cellStyle name="Normal 3 8 7 2" xfId="3795" xr:uid="{00000000-0005-0000-0000-0000D20E0000}"/>
    <cellStyle name="Normal 3 8 8" xfId="3796" xr:uid="{00000000-0005-0000-0000-0000D30E0000}"/>
    <cellStyle name="Normal 3 8 8 2" xfId="3797" xr:uid="{00000000-0005-0000-0000-0000D40E0000}"/>
    <cellStyle name="Normal 3 8 9" xfId="3798" xr:uid="{00000000-0005-0000-0000-0000D50E0000}"/>
    <cellStyle name="Normal 3 8 9 2" xfId="3799" xr:uid="{00000000-0005-0000-0000-0000D60E0000}"/>
    <cellStyle name="Normal 3 9" xfId="3800" xr:uid="{00000000-0005-0000-0000-0000D70E0000}"/>
    <cellStyle name="Normal 3 9 10" xfId="3801" xr:uid="{00000000-0005-0000-0000-0000D80E0000}"/>
    <cellStyle name="Normal 3 9 10 2" xfId="3802" xr:uid="{00000000-0005-0000-0000-0000D90E0000}"/>
    <cellStyle name="Normal 3 9 11" xfId="3803" xr:uid="{00000000-0005-0000-0000-0000DA0E0000}"/>
    <cellStyle name="Normal 3 9 11 2" xfId="3804" xr:uid="{00000000-0005-0000-0000-0000DB0E0000}"/>
    <cellStyle name="Normal 3 9 12" xfId="3805" xr:uid="{00000000-0005-0000-0000-0000DC0E0000}"/>
    <cellStyle name="Normal 3 9 12 2" xfId="3806" xr:uid="{00000000-0005-0000-0000-0000DD0E0000}"/>
    <cellStyle name="Normal 3 9 13" xfId="3807" xr:uid="{00000000-0005-0000-0000-0000DE0E0000}"/>
    <cellStyle name="Normal 3 9 13 2" xfId="3808" xr:uid="{00000000-0005-0000-0000-0000DF0E0000}"/>
    <cellStyle name="Normal 3 9 14" xfId="3809" xr:uid="{00000000-0005-0000-0000-0000E00E0000}"/>
    <cellStyle name="Normal 3 9 14 2" xfId="3810" xr:uid="{00000000-0005-0000-0000-0000E10E0000}"/>
    <cellStyle name="Normal 3 9 15" xfId="3811" xr:uid="{00000000-0005-0000-0000-0000E20E0000}"/>
    <cellStyle name="Normal 3 9 15 2" xfId="3812" xr:uid="{00000000-0005-0000-0000-0000E30E0000}"/>
    <cellStyle name="Normal 3 9 16" xfId="3813" xr:uid="{00000000-0005-0000-0000-0000E40E0000}"/>
    <cellStyle name="Normal 3 9 16 2" xfId="3814" xr:uid="{00000000-0005-0000-0000-0000E50E0000}"/>
    <cellStyle name="Normal 3 9 17" xfId="3815" xr:uid="{00000000-0005-0000-0000-0000E60E0000}"/>
    <cellStyle name="Normal 3 9 17 2" xfId="3816" xr:uid="{00000000-0005-0000-0000-0000E70E0000}"/>
    <cellStyle name="Normal 3 9 18" xfId="3817" xr:uid="{00000000-0005-0000-0000-0000E80E0000}"/>
    <cellStyle name="Normal 3 9 18 2" xfId="3818" xr:uid="{00000000-0005-0000-0000-0000E90E0000}"/>
    <cellStyle name="Normal 3 9 19" xfId="3819" xr:uid="{00000000-0005-0000-0000-0000EA0E0000}"/>
    <cellStyle name="Normal 3 9 19 2" xfId="3820" xr:uid="{00000000-0005-0000-0000-0000EB0E0000}"/>
    <cellStyle name="Normal 3 9 2" xfId="3821" xr:uid="{00000000-0005-0000-0000-0000EC0E0000}"/>
    <cellStyle name="Normal 3 9 2 2" xfId="3822" xr:uid="{00000000-0005-0000-0000-0000ED0E0000}"/>
    <cellStyle name="Normal 3 9 20" xfId="3823" xr:uid="{00000000-0005-0000-0000-0000EE0E0000}"/>
    <cellStyle name="Normal 3 9 20 2" xfId="3824" xr:uid="{00000000-0005-0000-0000-0000EF0E0000}"/>
    <cellStyle name="Normal 3 9 21" xfId="3825" xr:uid="{00000000-0005-0000-0000-0000F00E0000}"/>
    <cellStyle name="Normal 3 9 21 2" xfId="3826" xr:uid="{00000000-0005-0000-0000-0000F10E0000}"/>
    <cellStyle name="Normal 3 9 22" xfId="3827" xr:uid="{00000000-0005-0000-0000-0000F20E0000}"/>
    <cellStyle name="Normal 3 9 22 2" xfId="3828" xr:uid="{00000000-0005-0000-0000-0000F30E0000}"/>
    <cellStyle name="Normal 3 9 23" xfId="3829" xr:uid="{00000000-0005-0000-0000-0000F40E0000}"/>
    <cellStyle name="Normal 3 9 23 2" xfId="3830" xr:uid="{00000000-0005-0000-0000-0000F50E0000}"/>
    <cellStyle name="Normal 3 9 24" xfId="3831" xr:uid="{00000000-0005-0000-0000-0000F60E0000}"/>
    <cellStyle name="Normal 3 9 3" xfId="3832" xr:uid="{00000000-0005-0000-0000-0000F70E0000}"/>
    <cellStyle name="Normal 3 9 3 2" xfId="3833" xr:uid="{00000000-0005-0000-0000-0000F80E0000}"/>
    <cellStyle name="Normal 3 9 4" xfId="3834" xr:uid="{00000000-0005-0000-0000-0000F90E0000}"/>
    <cellStyle name="Normal 3 9 4 2" xfId="3835" xr:uid="{00000000-0005-0000-0000-0000FA0E0000}"/>
    <cellStyle name="Normal 3 9 5" xfId="3836" xr:uid="{00000000-0005-0000-0000-0000FB0E0000}"/>
    <cellStyle name="Normal 3 9 5 2" xfId="3837" xr:uid="{00000000-0005-0000-0000-0000FC0E0000}"/>
    <cellStyle name="Normal 3 9 6" xfId="3838" xr:uid="{00000000-0005-0000-0000-0000FD0E0000}"/>
    <cellStyle name="Normal 3 9 6 2" xfId="3839" xr:uid="{00000000-0005-0000-0000-0000FE0E0000}"/>
    <cellStyle name="Normal 3 9 7" xfId="3840" xr:uid="{00000000-0005-0000-0000-0000FF0E0000}"/>
    <cellStyle name="Normal 3 9 7 2" xfId="3841" xr:uid="{00000000-0005-0000-0000-0000000F0000}"/>
    <cellStyle name="Normal 3 9 8" xfId="3842" xr:uid="{00000000-0005-0000-0000-0000010F0000}"/>
    <cellStyle name="Normal 3 9 8 2" xfId="3843" xr:uid="{00000000-0005-0000-0000-0000020F0000}"/>
    <cellStyle name="Normal 3 9 9" xfId="3844" xr:uid="{00000000-0005-0000-0000-0000030F0000}"/>
    <cellStyle name="Normal 3 9 9 2" xfId="3845" xr:uid="{00000000-0005-0000-0000-0000040F0000}"/>
    <cellStyle name="Normal 30" xfId="3846" xr:uid="{00000000-0005-0000-0000-0000050F0000}"/>
    <cellStyle name="Normal 31" xfId="3847" xr:uid="{00000000-0005-0000-0000-0000060F0000}"/>
    <cellStyle name="Normal 31 2" xfId="3848" xr:uid="{00000000-0005-0000-0000-0000070F0000}"/>
    <cellStyle name="Normal 32" xfId="3849" xr:uid="{00000000-0005-0000-0000-0000080F0000}"/>
    <cellStyle name="Normal 32 2" xfId="3850" xr:uid="{00000000-0005-0000-0000-0000090F0000}"/>
    <cellStyle name="Normal 33" xfId="3851" xr:uid="{00000000-0005-0000-0000-00000A0F0000}"/>
    <cellStyle name="Normal 33 2" xfId="3852" xr:uid="{00000000-0005-0000-0000-00000B0F0000}"/>
    <cellStyle name="Normal 34" xfId="3853" xr:uid="{00000000-0005-0000-0000-00000C0F0000}"/>
    <cellStyle name="Normal 34 2" xfId="3854" xr:uid="{00000000-0005-0000-0000-00000D0F0000}"/>
    <cellStyle name="Normal 35" xfId="3855" xr:uid="{00000000-0005-0000-0000-00000E0F0000}"/>
    <cellStyle name="Normal 35 2" xfId="3856" xr:uid="{00000000-0005-0000-0000-00000F0F0000}"/>
    <cellStyle name="Normal 36" xfId="3857" xr:uid="{00000000-0005-0000-0000-0000100F0000}"/>
    <cellStyle name="Normal 36 2" xfId="3858" xr:uid="{00000000-0005-0000-0000-0000110F0000}"/>
    <cellStyle name="Normal 37" xfId="3859" xr:uid="{00000000-0005-0000-0000-0000120F0000}"/>
    <cellStyle name="Normal 37 2" xfId="3860" xr:uid="{00000000-0005-0000-0000-0000130F0000}"/>
    <cellStyle name="Normal 38" xfId="3861" xr:uid="{00000000-0005-0000-0000-0000140F0000}"/>
    <cellStyle name="Normal 38 2" xfId="3862" xr:uid="{00000000-0005-0000-0000-0000150F0000}"/>
    <cellStyle name="Normal 39" xfId="3863" xr:uid="{00000000-0005-0000-0000-0000160F0000}"/>
    <cellStyle name="Normal 39 2" xfId="3864" xr:uid="{00000000-0005-0000-0000-0000170F0000}"/>
    <cellStyle name="Normal 4" xfId="3865" xr:uid="{00000000-0005-0000-0000-0000180F0000}"/>
    <cellStyle name="Normal 4 2" xfId="3866" xr:uid="{00000000-0005-0000-0000-0000190F0000}"/>
    <cellStyle name="Normal 4 2 2" xfId="3867" xr:uid="{00000000-0005-0000-0000-00001A0F0000}"/>
    <cellStyle name="Normal 4 3" xfId="3868" xr:uid="{00000000-0005-0000-0000-00001B0F0000}"/>
    <cellStyle name="Normal 40" xfId="3869" xr:uid="{00000000-0005-0000-0000-00001C0F0000}"/>
    <cellStyle name="Normal 40 2" xfId="3870" xr:uid="{00000000-0005-0000-0000-00001D0F0000}"/>
    <cellStyle name="Normal 41" xfId="3871" xr:uid="{00000000-0005-0000-0000-00001E0F0000}"/>
    <cellStyle name="Normal 41 2" xfId="3872" xr:uid="{00000000-0005-0000-0000-00001F0F0000}"/>
    <cellStyle name="Normal 42" xfId="3873" xr:uid="{00000000-0005-0000-0000-0000200F0000}"/>
    <cellStyle name="Normal 42 2" xfId="3874" xr:uid="{00000000-0005-0000-0000-0000210F0000}"/>
    <cellStyle name="Normal 43" xfId="3875" xr:uid="{00000000-0005-0000-0000-0000220F0000}"/>
    <cellStyle name="Normal 43 2" xfId="3876" xr:uid="{00000000-0005-0000-0000-0000230F0000}"/>
    <cellStyle name="Normal 44" xfId="3877" xr:uid="{00000000-0005-0000-0000-0000240F0000}"/>
    <cellStyle name="Normal 44 2" xfId="3878" xr:uid="{00000000-0005-0000-0000-0000250F0000}"/>
    <cellStyle name="Normal 45" xfId="3879" xr:uid="{00000000-0005-0000-0000-0000260F0000}"/>
    <cellStyle name="Normal 45 2" xfId="3880" xr:uid="{00000000-0005-0000-0000-0000270F0000}"/>
    <cellStyle name="Normal 46" xfId="3881" xr:uid="{00000000-0005-0000-0000-0000280F0000}"/>
    <cellStyle name="Normal 46 2" xfId="3882" xr:uid="{00000000-0005-0000-0000-0000290F0000}"/>
    <cellStyle name="Normal 47" xfId="3883" xr:uid="{00000000-0005-0000-0000-00002A0F0000}"/>
    <cellStyle name="Normal 47 2" xfId="3884" xr:uid="{00000000-0005-0000-0000-00002B0F0000}"/>
    <cellStyle name="Normal 48" xfId="3885" xr:uid="{00000000-0005-0000-0000-00002C0F0000}"/>
    <cellStyle name="Normal 49" xfId="3886" xr:uid="{00000000-0005-0000-0000-00002D0F0000}"/>
    <cellStyle name="Normal 49 2" xfId="3887" xr:uid="{00000000-0005-0000-0000-00002E0F0000}"/>
    <cellStyle name="Normal 5" xfId="3888" xr:uid="{00000000-0005-0000-0000-00002F0F0000}"/>
    <cellStyle name="Normal 5 10" xfId="3889" xr:uid="{00000000-0005-0000-0000-0000300F0000}"/>
    <cellStyle name="Normal 5 10 2" xfId="3890" xr:uid="{00000000-0005-0000-0000-0000310F0000}"/>
    <cellStyle name="Normal 5 11" xfId="3891" xr:uid="{00000000-0005-0000-0000-0000320F0000}"/>
    <cellStyle name="Normal 5 11 2" xfId="3892" xr:uid="{00000000-0005-0000-0000-0000330F0000}"/>
    <cellStyle name="Normal 5 12" xfId="3893" xr:uid="{00000000-0005-0000-0000-0000340F0000}"/>
    <cellStyle name="Normal 5 12 2" xfId="3894" xr:uid="{00000000-0005-0000-0000-0000350F0000}"/>
    <cellStyle name="Normal 5 13" xfId="3895" xr:uid="{00000000-0005-0000-0000-0000360F0000}"/>
    <cellStyle name="Normal 5 13 2" xfId="3896" xr:uid="{00000000-0005-0000-0000-0000370F0000}"/>
    <cellStyle name="Normal 5 14" xfId="3897" xr:uid="{00000000-0005-0000-0000-0000380F0000}"/>
    <cellStyle name="Normal 5 14 2" xfId="3898" xr:uid="{00000000-0005-0000-0000-0000390F0000}"/>
    <cellStyle name="Normal 5 15" xfId="3899" xr:uid="{00000000-0005-0000-0000-00003A0F0000}"/>
    <cellStyle name="Normal 5 15 2" xfId="3900" xr:uid="{00000000-0005-0000-0000-00003B0F0000}"/>
    <cellStyle name="Normal 5 16" xfId="3901" xr:uid="{00000000-0005-0000-0000-00003C0F0000}"/>
    <cellStyle name="Normal 5 16 2" xfId="3902" xr:uid="{00000000-0005-0000-0000-00003D0F0000}"/>
    <cellStyle name="Normal 5 17" xfId="3903" xr:uid="{00000000-0005-0000-0000-00003E0F0000}"/>
    <cellStyle name="Normal 5 17 2" xfId="3904" xr:uid="{00000000-0005-0000-0000-00003F0F0000}"/>
    <cellStyle name="Normal 5 18" xfId="3905" xr:uid="{00000000-0005-0000-0000-0000400F0000}"/>
    <cellStyle name="Normal 5 18 2" xfId="3906" xr:uid="{00000000-0005-0000-0000-0000410F0000}"/>
    <cellStyle name="Normal 5 19" xfId="3907" xr:uid="{00000000-0005-0000-0000-0000420F0000}"/>
    <cellStyle name="Normal 5 19 2" xfId="3908" xr:uid="{00000000-0005-0000-0000-0000430F0000}"/>
    <cellStyle name="Normal 5 2" xfId="3909" xr:uid="{00000000-0005-0000-0000-0000440F0000}"/>
    <cellStyle name="Normal 5 2 10" xfId="3910" xr:uid="{00000000-0005-0000-0000-0000450F0000}"/>
    <cellStyle name="Normal 5 2 10 2" xfId="3911" xr:uid="{00000000-0005-0000-0000-0000460F0000}"/>
    <cellStyle name="Normal 5 2 11" xfId="3912" xr:uid="{00000000-0005-0000-0000-0000470F0000}"/>
    <cellStyle name="Normal 5 2 11 2" xfId="3913" xr:uid="{00000000-0005-0000-0000-0000480F0000}"/>
    <cellStyle name="Normal 5 2 12" xfId="3914" xr:uid="{00000000-0005-0000-0000-0000490F0000}"/>
    <cellStyle name="Normal 5 2 12 2" xfId="3915" xr:uid="{00000000-0005-0000-0000-00004A0F0000}"/>
    <cellStyle name="Normal 5 2 13" xfId="3916" xr:uid="{00000000-0005-0000-0000-00004B0F0000}"/>
    <cellStyle name="Normal 5 2 13 2" xfId="3917" xr:uid="{00000000-0005-0000-0000-00004C0F0000}"/>
    <cellStyle name="Normal 5 2 14" xfId="3918" xr:uid="{00000000-0005-0000-0000-00004D0F0000}"/>
    <cellStyle name="Normal 5 2 14 2" xfId="3919" xr:uid="{00000000-0005-0000-0000-00004E0F0000}"/>
    <cellStyle name="Normal 5 2 15" xfId="3920" xr:uid="{00000000-0005-0000-0000-00004F0F0000}"/>
    <cellStyle name="Normal 5 2 15 2" xfId="3921" xr:uid="{00000000-0005-0000-0000-0000500F0000}"/>
    <cellStyle name="Normal 5 2 16" xfId="3922" xr:uid="{00000000-0005-0000-0000-0000510F0000}"/>
    <cellStyle name="Normal 5 2 16 2" xfId="3923" xr:uid="{00000000-0005-0000-0000-0000520F0000}"/>
    <cellStyle name="Normal 5 2 17" xfId="3924" xr:uid="{00000000-0005-0000-0000-0000530F0000}"/>
    <cellStyle name="Normal 5 2 17 2" xfId="3925" xr:uid="{00000000-0005-0000-0000-0000540F0000}"/>
    <cellStyle name="Normal 5 2 18" xfId="3926" xr:uid="{00000000-0005-0000-0000-0000550F0000}"/>
    <cellStyle name="Normal 5 2 18 2" xfId="3927" xr:uid="{00000000-0005-0000-0000-0000560F0000}"/>
    <cellStyle name="Normal 5 2 19" xfId="3928" xr:uid="{00000000-0005-0000-0000-0000570F0000}"/>
    <cellStyle name="Normal 5 2 19 2" xfId="3929" xr:uid="{00000000-0005-0000-0000-0000580F0000}"/>
    <cellStyle name="Normal 5 2 2" xfId="3930" xr:uid="{00000000-0005-0000-0000-0000590F0000}"/>
    <cellStyle name="Normal 5 2 2 2" xfId="3931" xr:uid="{00000000-0005-0000-0000-00005A0F0000}"/>
    <cellStyle name="Normal 5 2 20" xfId="3932" xr:uid="{00000000-0005-0000-0000-00005B0F0000}"/>
    <cellStyle name="Normal 5 2 20 2" xfId="3933" xr:uid="{00000000-0005-0000-0000-00005C0F0000}"/>
    <cellStyle name="Normal 5 2 21" xfId="3934" xr:uid="{00000000-0005-0000-0000-00005D0F0000}"/>
    <cellStyle name="Normal 5 2 21 2" xfId="3935" xr:uid="{00000000-0005-0000-0000-00005E0F0000}"/>
    <cellStyle name="Normal 5 2 22" xfId="3936" xr:uid="{00000000-0005-0000-0000-00005F0F0000}"/>
    <cellStyle name="Normal 5 2 22 2" xfId="3937" xr:uid="{00000000-0005-0000-0000-0000600F0000}"/>
    <cellStyle name="Normal 5 2 23" xfId="3938" xr:uid="{00000000-0005-0000-0000-0000610F0000}"/>
    <cellStyle name="Normal 5 2 23 2" xfId="3939" xr:uid="{00000000-0005-0000-0000-0000620F0000}"/>
    <cellStyle name="Normal 5 2 24" xfId="3940" xr:uid="{00000000-0005-0000-0000-0000630F0000}"/>
    <cellStyle name="Normal 5 2 3" xfId="3941" xr:uid="{00000000-0005-0000-0000-0000640F0000}"/>
    <cellStyle name="Normal 5 2 3 2" xfId="3942" xr:uid="{00000000-0005-0000-0000-0000650F0000}"/>
    <cellStyle name="Normal 5 2 4" xfId="3943" xr:uid="{00000000-0005-0000-0000-0000660F0000}"/>
    <cellStyle name="Normal 5 2 4 2" xfId="3944" xr:uid="{00000000-0005-0000-0000-0000670F0000}"/>
    <cellStyle name="Normal 5 2 5" xfId="3945" xr:uid="{00000000-0005-0000-0000-0000680F0000}"/>
    <cellStyle name="Normal 5 2 5 2" xfId="3946" xr:uid="{00000000-0005-0000-0000-0000690F0000}"/>
    <cellStyle name="Normal 5 2 6" xfId="3947" xr:uid="{00000000-0005-0000-0000-00006A0F0000}"/>
    <cellStyle name="Normal 5 2 6 2" xfId="3948" xr:uid="{00000000-0005-0000-0000-00006B0F0000}"/>
    <cellStyle name="Normal 5 2 7" xfId="3949" xr:uid="{00000000-0005-0000-0000-00006C0F0000}"/>
    <cellStyle name="Normal 5 2 7 2" xfId="3950" xr:uid="{00000000-0005-0000-0000-00006D0F0000}"/>
    <cellStyle name="Normal 5 2 8" xfId="3951" xr:uid="{00000000-0005-0000-0000-00006E0F0000}"/>
    <cellStyle name="Normal 5 2 8 2" xfId="3952" xr:uid="{00000000-0005-0000-0000-00006F0F0000}"/>
    <cellStyle name="Normal 5 2 9" xfId="3953" xr:uid="{00000000-0005-0000-0000-0000700F0000}"/>
    <cellStyle name="Normal 5 2 9 2" xfId="3954" xr:uid="{00000000-0005-0000-0000-0000710F0000}"/>
    <cellStyle name="Normal 5 20" xfId="3955" xr:uid="{00000000-0005-0000-0000-0000720F0000}"/>
    <cellStyle name="Normal 5 20 2" xfId="3956" xr:uid="{00000000-0005-0000-0000-0000730F0000}"/>
    <cellStyle name="Normal 5 21" xfId="3957" xr:uid="{00000000-0005-0000-0000-0000740F0000}"/>
    <cellStyle name="Normal 5 21 2" xfId="3958" xr:uid="{00000000-0005-0000-0000-0000750F0000}"/>
    <cellStyle name="Normal 5 22" xfId="3959" xr:uid="{00000000-0005-0000-0000-0000760F0000}"/>
    <cellStyle name="Normal 5 22 2" xfId="3960" xr:uid="{00000000-0005-0000-0000-0000770F0000}"/>
    <cellStyle name="Normal 5 23" xfId="3961" xr:uid="{00000000-0005-0000-0000-0000780F0000}"/>
    <cellStyle name="Normal 5 23 2" xfId="3962" xr:uid="{00000000-0005-0000-0000-0000790F0000}"/>
    <cellStyle name="Normal 5 24" xfId="3963" xr:uid="{00000000-0005-0000-0000-00007A0F0000}"/>
    <cellStyle name="Normal 5 24 2" xfId="3964" xr:uid="{00000000-0005-0000-0000-00007B0F0000}"/>
    <cellStyle name="Normal 5 25" xfId="3965" xr:uid="{00000000-0005-0000-0000-00007C0F0000}"/>
    <cellStyle name="Normal 5 3" xfId="3966" xr:uid="{00000000-0005-0000-0000-00007D0F0000}"/>
    <cellStyle name="Normal 5 3 2" xfId="3967" xr:uid="{00000000-0005-0000-0000-00007E0F0000}"/>
    <cellStyle name="Normal 5 4" xfId="3968" xr:uid="{00000000-0005-0000-0000-00007F0F0000}"/>
    <cellStyle name="Normal 5 4 2" xfId="3969" xr:uid="{00000000-0005-0000-0000-0000800F0000}"/>
    <cellStyle name="Normal 5 5" xfId="3970" xr:uid="{00000000-0005-0000-0000-0000810F0000}"/>
    <cellStyle name="Normal 5 5 2" xfId="3971" xr:uid="{00000000-0005-0000-0000-0000820F0000}"/>
    <cellStyle name="Normal 5 6" xfId="3972" xr:uid="{00000000-0005-0000-0000-0000830F0000}"/>
    <cellStyle name="Normal 5 6 2" xfId="3973" xr:uid="{00000000-0005-0000-0000-0000840F0000}"/>
    <cellStyle name="Normal 5 7" xfId="3974" xr:uid="{00000000-0005-0000-0000-0000850F0000}"/>
    <cellStyle name="Normal 5 7 2" xfId="3975" xr:uid="{00000000-0005-0000-0000-0000860F0000}"/>
    <cellStyle name="Normal 5 8" xfId="3976" xr:uid="{00000000-0005-0000-0000-0000870F0000}"/>
    <cellStyle name="Normal 5 8 2" xfId="3977" xr:uid="{00000000-0005-0000-0000-0000880F0000}"/>
    <cellStyle name="Normal 5 9" xfId="3978" xr:uid="{00000000-0005-0000-0000-0000890F0000}"/>
    <cellStyle name="Normal 5 9 2" xfId="3979" xr:uid="{00000000-0005-0000-0000-00008A0F0000}"/>
    <cellStyle name="Normal 50" xfId="3980" xr:uid="{00000000-0005-0000-0000-00008B0F0000}"/>
    <cellStyle name="Normal 50 2" xfId="3981" xr:uid="{00000000-0005-0000-0000-00008C0F0000}"/>
    <cellStyle name="Normal 6" xfId="3982" xr:uid="{00000000-0005-0000-0000-00008D0F0000}"/>
    <cellStyle name="Normal 6 2" xfId="3983" xr:uid="{00000000-0005-0000-0000-00008E0F0000}"/>
    <cellStyle name="Normal 7" xfId="3984" xr:uid="{00000000-0005-0000-0000-00008F0F0000}"/>
    <cellStyle name="Normal 7 10" xfId="3985" xr:uid="{00000000-0005-0000-0000-0000900F0000}"/>
    <cellStyle name="Normal 7 10 2" xfId="3986" xr:uid="{00000000-0005-0000-0000-0000910F0000}"/>
    <cellStyle name="Normal 7 11" xfId="3987" xr:uid="{00000000-0005-0000-0000-0000920F0000}"/>
    <cellStyle name="Normal 7 11 2" xfId="3988" xr:uid="{00000000-0005-0000-0000-0000930F0000}"/>
    <cellStyle name="Normal 7 12" xfId="3989" xr:uid="{00000000-0005-0000-0000-0000940F0000}"/>
    <cellStyle name="Normal 7 12 2" xfId="3990" xr:uid="{00000000-0005-0000-0000-0000950F0000}"/>
    <cellStyle name="Normal 7 13" xfId="3991" xr:uid="{00000000-0005-0000-0000-0000960F0000}"/>
    <cellStyle name="Normal 7 13 2" xfId="3992" xr:uid="{00000000-0005-0000-0000-0000970F0000}"/>
    <cellStyle name="Normal 7 14" xfId="3993" xr:uid="{00000000-0005-0000-0000-0000980F0000}"/>
    <cellStyle name="Normal 7 14 2" xfId="3994" xr:uid="{00000000-0005-0000-0000-0000990F0000}"/>
    <cellStyle name="Normal 7 15" xfId="3995" xr:uid="{00000000-0005-0000-0000-00009A0F0000}"/>
    <cellStyle name="Normal 7 15 2" xfId="3996" xr:uid="{00000000-0005-0000-0000-00009B0F0000}"/>
    <cellStyle name="Normal 7 16" xfId="3997" xr:uid="{00000000-0005-0000-0000-00009C0F0000}"/>
    <cellStyle name="Normal 7 16 2" xfId="3998" xr:uid="{00000000-0005-0000-0000-00009D0F0000}"/>
    <cellStyle name="Normal 7 17" xfId="3999" xr:uid="{00000000-0005-0000-0000-00009E0F0000}"/>
    <cellStyle name="Normal 7 17 2" xfId="4000" xr:uid="{00000000-0005-0000-0000-00009F0F0000}"/>
    <cellStyle name="Normal 7 18" xfId="4001" xr:uid="{00000000-0005-0000-0000-0000A00F0000}"/>
    <cellStyle name="Normal 7 18 2" xfId="4002" xr:uid="{00000000-0005-0000-0000-0000A10F0000}"/>
    <cellStyle name="Normal 7 19" xfId="4003" xr:uid="{00000000-0005-0000-0000-0000A20F0000}"/>
    <cellStyle name="Normal 7 19 2" xfId="4004" xr:uid="{00000000-0005-0000-0000-0000A30F0000}"/>
    <cellStyle name="Normal 7 2" xfId="4005" xr:uid="{00000000-0005-0000-0000-0000A40F0000}"/>
    <cellStyle name="Normal 7 2 10" xfId="4006" xr:uid="{00000000-0005-0000-0000-0000A50F0000}"/>
    <cellStyle name="Normal 7 2 10 2" xfId="4007" xr:uid="{00000000-0005-0000-0000-0000A60F0000}"/>
    <cellStyle name="Normal 7 2 11" xfId="4008" xr:uid="{00000000-0005-0000-0000-0000A70F0000}"/>
    <cellStyle name="Normal 7 2 11 2" xfId="4009" xr:uid="{00000000-0005-0000-0000-0000A80F0000}"/>
    <cellStyle name="Normal 7 2 12" xfId="4010" xr:uid="{00000000-0005-0000-0000-0000A90F0000}"/>
    <cellStyle name="Normal 7 2 12 2" xfId="4011" xr:uid="{00000000-0005-0000-0000-0000AA0F0000}"/>
    <cellStyle name="Normal 7 2 13" xfId="4012" xr:uid="{00000000-0005-0000-0000-0000AB0F0000}"/>
    <cellStyle name="Normal 7 2 13 2" xfId="4013" xr:uid="{00000000-0005-0000-0000-0000AC0F0000}"/>
    <cellStyle name="Normal 7 2 14" xfId="4014" xr:uid="{00000000-0005-0000-0000-0000AD0F0000}"/>
    <cellStyle name="Normal 7 2 14 2" xfId="4015" xr:uid="{00000000-0005-0000-0000-0000AE0F0000}"/>
    <cellStyle name="Normal 7 2 15" xfId="4016" xr:uid="{00000000-0005-0000-0000-0000AF0F0000}"/>
    <cellStyle name="Normal 7 2 15 2" xfId="4017" xr:uid="{00000000-0005-0000-0000-0000B00F0000}"/>
    <cellStyle name="Normal 7 2 16" xfId="4018" xr:uid="{00000000-0005-0000-0000-0000B10F0000}"/>
    <cellStyle name="Normal 7 2 16 2" xfId="4019" xr:uid="{00000000-0005-0000-0000-0000B20F0000}"/>
    <cellStyle name="Normal 7 2 17" xfId="4020" xr:uid="{00000000-0005-0000-0000-0000B30F0000}"/>
    <cellStyle name="Normal 7 2 17 2" xfId="4021" xr:uid="{00000000-0005-0000-0000-0000B40F0000}"/>
    <cellStyle name="Normal 7 2 18" xfId="4022" xr:uid="{00000000-0005-0000-0000-0000B50F0000}"/>
    <cellStyle name="Normal 7 2 18 2" xfId="4023" xr:uid="{00000000-0005-0000-0000-0000B60F0000}"/>
    <cellStyle name="Normal 7 2 19" xfId="4024" xr:uid="{00000000-0005-0000-0000-0000B70F0000}"/>
    <cellStyle name="Normal 7 2 19 2" xfId="4025" xr:uid="{00000000-0005-0000-0000-0000B80F0000}"/>
    <cellStyle name="Normal 7 2 2" xfId="4026" xr:uid="{00000000-0005-0000-0000-0000B90F0000}"/>
    <cellStyle name="Normal 7 2 2 2" xfId="4027" xr:uid="{00000000-0005-0000-0000-0000BA0F0000}"/>
    <cellStyle name="Normal 7 2 20" xfId="4028" xr:uid="{00000000-0005-0000-0000-0000BB0F0000}"/>
    <cellStyle name="Normal 7 2 20 2" xfId="4029" xr:uid="{00000000-0005-0000-0000-0000BC0F0000}"/>
    <cellStyle name="Normal 7 2 21" xfId="4030" xr:uid="{00000000-0005-0000-0000-0000BD0F0000}"/>
    <cellStyle name="Normal 7 2 21 2" xfId="4031" xr:uid="{00000000-0005-0000-0000-0000BE0F0000}"/>
    <cellStyle name="Normal 7 2 22" xfId="4032" xr:uid="{00000000-0005-0000-0000-0000BF0F0000}"/>
    <cellStyle name="Normal 7 2 22 2" xfId="4033" xr:uid="{00000000-0005-0000-0000-0000C00F0000}"/>
    <cellStyle name="Normal 7 2 23" xfId="4034" xr:uid="{00000000-0005-0000-0000-0000C10F0000}"/>
    <cellStyle name="Normal 7 2 23 2" xfId="4035" xr:uid="{00000000-0005-0000-0000-0000C20F0000}"/>
    <cellStyle name="Normal 7 2 24" xfId="4036" xr:uid="{00000000-0005-0000-0000-0000C30F0000}"/>
    <cellStyle name="Normal 7 2 3" xfId="4037" xr:uid="{00000000-0005-0000-0000-0000C40F0000}"/>
    <cellStyle name="Normal 7 2 3 2" xfId="4038" xr:uid="{00000000-0005-0000-0000-0000C50F0000}"/>
    <cellStyle name="Normal 7 2 4" xfId="4039" xr:uid="{00000000-0005-0000-0000-0000C60F0000}"/>
    <cellStyle name="Normal 7 2 4 2" xfId="4040" xr:uid="{00000000-0005-0000-0000-0000C70F0000}"/>
    <cellStyle name="Normal 7 2 5" xfId="4041" xr:uid="{00000000-0005-0000-0000-0000C80F0000}"/>
    <cellStyle name="Normal 7 2 5 2" xfId="4042" xr:uid="{00000000-0005-0000-0000-0000C90F0000}"/>
    <cellStyle name="Normal 7 2 6" xfId="4043" xr:uid="{00000000-0005-0000-0000-0000CA0F0000}"/>
    <cellStyle name="Normal 7 2 6 2" xfId="4044" xr:uid="{00000000-0005-0000-0000-0000CB0F0000}"/>
    <cellStyle name="Normal 7 2 7" xfId="4045" xr:uid="{00000000-0005-0000-0000-0000CC0F0000}"/>
    <cellStyle name="Normal 7 2 7 2" xfId="4046" xr:uid="{00000000-0005-0000-0000-0000CD0F0000}"/>
    <cellStyle name="Normal 7 2 8" xfId="4047" xr:uid="{00000000-0005-0000-0000-0000CE0F0000}"/>
    <cellStyle name="Normal 7 2 8 2" xfId="4048" xr:uid="{00000000-0005-0000-0000-0000CF0F0000}"/>
    <cellStyle name="Normal 7 2 9" xfId="4049" xr:uid="{00000000-0005-0000-0000-0000D00F0000}"/>
    <cellStyle name="Normal 7 2 9 2" xfId="4050" xr:uid="{00000000-0005-0000-0000-0000D10F0000}"/>
    <cellStyle name="Normal 7 20" xfId="4051" xr:uid="{00000000-0005-0000-0000-0000D20F0000}"/>
    <cellStyle name="Normal 7 20 2" xfId="4052" xr:uid="{00000000-0005-0000-0000-0000D30F0000}"/>
    <cellStyle name="Normal 7 21" xfId="4053" xr:uid="{00000000-0005-0000-0000-0000D40F0000}"/>
    <cellStyle name="Normal 7 21 2" xfId="4054" xr:uid="{00000000-0005-0000-0000-0000D50F0000}"/>
    <cellStyle name="Normal 7 22" xfId="4055" xr:uid="{00000000-0005-0000-0000-0000D60F0000}"/>
    <cellStyle name="Normal 7 22 2" xfId="4056" xr:uid="{00000000-0005-0000-0000-0000D70F0000}"/>
    <cellStyle name="Normal 7 23" xfId="4057" xr:uid="{00000000-0005-0000-0000-0000D80F0000}"/>
    <cellStyle name="Normal 7 23 2" xfId="4058" xr:uid="{00000000-0005-0000-0000-0000D90F0000}"/>
    <cellStyle name="Normal 7 24" xfId="4059" xr:uid="{00000000-0005-0000-0000-0000DA0F0000}"/>
    <cellStyle name="Normal 7 24 2" xfId="4060" xr:uid="{00000000-0005-0000-0000-0000DB0F0000}"/>
    <cellStyle name="Normal 7 25" xfId="4061" xr:uid="{00000000-0005-0000-0000-0000DC0F0000}"/>
    <cellStyle name="Normal 7 3" xfId="4062" xr:uid="{00000000-0005-0000-0000-0000DD0F0000}"/>
    <cellStyle name="Normal 7 3 2" xfId="4063" xr:uid="{00000000-0005-0000-0000-0000DE0F0000}"/>
    <cellStyle name="Normal 7 4" xfId="4064" xr:uid="{00000000-0005-0000-0000-0000DF0F0000}"/>
    <cellStyle name="Normal 7 4 2" xfId="4065" xr:uid="{00000000-0005-0000-0000-0000E00F0000}"/>
    <cellStyle name="Normal 7 5" xfId="4066" xr:uid="{00000000-0005-0000-0000-0000E10F0000}"/>
    <cellStyle name="Normal 7 5 2" xfId="4067" xr:uid="{00000000-0005-0000-0000-0000E20F0000}"/>
    <cellStyle name="Normal 7 6" xfId="4068" xr:uid="{00000000-0005-0000-0000-0000E30F0000}"/>
    <cellStyle name="Normal 7 6 2" xfId="4069" xr:uid="{00000000-0005-0000-0000-0000E40F0000}"/>
    <cellStyle name="Normal 7 7" xfId="4070" xr:uid="{00000000-0005-0000-0000-0000E50F0000}"/>
    <cellStyle name="Normal 7 7 2" xfId="4071" xr:uid="{00000000-0005-0000-0000-0000E60F0000}"/>
    <cellStyle name="Normal 7 8" xfId="4072" xr:uid="{00000000-0005-0000-0000-0000E70F0000}"/>
    <cellStyle name="Normal 7 8 2" xfId="4073" xr:uid="{00000000-0005-0000-0000-0000E80F0000}"/>
    <cellStyle name="Normal 7 9" xfId="4074" xr:uid="{00000000-0005-0000-0000-0000E90F0000}"/>
    <cellStyle name="Normal 7 9 2" xfId="4075" xr:uid="{00000000-0005-0000-0000-0000EA0F0000}"/>
    <cellStyle name="Normal 8" xfId="4076" xr:uid="{00000000-0005-0000-0000-0000EB0F0000}"/>
    <cellStyle name="Normal 8 2" xfId="4077" xr:uid="{00000000-0005-0000-0000-0000EC0F0000}"/>
    <cellStyle name="Normal 8 2 2" xfId="4078" xr:uid="{00000000-0005-0000-0000-0000ED0F0000}"/>
    <cellStyle name="Normal 8 2 3" xfId="4079" xr:uid="{00000000-0005-0000-0000-0000EE0F0000}"/>
    <cellStyle name="Normal 8 3" xfId="4080" xr:uid="{00000000-0005-0000-0000-0000EF0F0000}"/>
    <cellStyle name="Normal 8 3 2" xfId="4081" xr:uid="{00000000-0005-0000-0000-0000F00F0000}"/>
    <cellStyle name="Normal 8 3 3" xfId="4082" xr:uid="{00000000-0005-0000-0000-0000F10F0000}"/>
    <cellStyle name="Normal 8 4" xfId="4083" xr:uid="{00000000-0005-0000-0000-0000F20F0000}"/>
    <cellStyle name="Normal 8 4 2" xfId="4084" xr:uid="{00000000-0005-0000-0000-0000F30F0000}"/>
    <cellStyle name="Normal 8 4 3" xfId="4085" xr:uid="{00000000-0005-0000-0000-0000F40F0000}"/>
    <cellStyle name="Normal 8 5" xfId="4086" xr:uid="{00000000-0005-0000-0000-0000F50F0000}"/>
    <cellStyle name="Normal 8 5 2" xfId="4087" xr:uid="{00000000-0005-0000-0000-0000F60F0000}"/>
    <cellStyle name="Normal 8 5 3" xfId="4088" xr:uid="{00000000-0005-0000-0000-0000F70F0000}"/>
    <cellStyle name="Normal 8 6" xfId="4089" xr:uid="{00000000-0005-0000-0000-0000F80F0000}"/>
    <cellStyle name="Normal 8 6 2" xfId="4090" xr:uid="{00000000-0005-0000-0000-0000F90F0000}"/>
    <cellStyle name="Normal 8 6 3" xfId="4091" xr:uid="{00000000-0005-0000-0000-0000FA0F0000}"/>
    <cellStyle name="Normal 9" xfId="4092" xr:uid="{00000000-0005-0000-0000-0000FB0F0000}"/>
    <cellStyle name="Normal 9 2" xfId="4093" xr:uid="{00000000-0005-0000-0000-0000FC0F0000}"/>
    <cellStyle name="Note 2" xfId="4094" xr:uid="{00000000-0005-0000-0000-0000FD0F0000}"/>
    <cellStyle name="Note 2 2" xfId="4095" xr:uid="{00000000-0005-0000-0000-0000FE0F0000}"/>
    <cellStyle name="Note 2 2 2" xfId="4096" xr:uid="{00000000-0005-0000-0000-0000FF0F0000}"/>
    <cellStyle name="Note 2 3" xfId="4097" xr:uid="{00000000-0005-0000-0000-000000100000}"/>
    <cellStyle name="Output 2" xfId="4098" xr:uid="{00000000-0005-0000-0000-000001100000}"/>
    <cellStyle name="Output 2 2" xfId="4099" xr:uid="{00000000-0005-0000-0000-000002100000}"/>
    <cellStyle name="Percent" xfId="2" builtinId="5"/>
    <cellStyle name="Percent 2" xfId="4100" xr:uid="{00000000-0005-0000-0000-000004100000}"/>
    <cellStyle name="Percent 2 10" xfId="4101" xr:uid="{00000000-0005-0000-0000-000005100000}"/>
    <cellStyle name="Percent 2 2" xfId="4102" xr:uid="{00000000-0005-0000-0000-000006100000}"/>
    <cellStyle name="Percent 2 2 2" xfId="4103" xr:uid="{00000000-0005-0000-0000-000007100000}"/>
    <cellStyle name="Percent 2 3" xfId="4104" xr:uid="{00000000-0005-0000-0000-000008100000}"/>
    <cellStyle name="Percent 2 3 2" xfId="4105" xr:uid="{00000000-0005-0000-0000-000009100000}"/>
    <cellStyle name="Percent 2 4" xfId="4106" xr:uid="{00000000-0005-0000-0000-00000A100000}"/>
    <cellStyle name="Percent 2 4 2" xfId="4107" xr:uid="{00000000-0005-0000-0000-00000B100000}"/>
    <cellStyle name="Percent 2 5" xfId="4108" xr:uid="{00000000-0005-0000-0000-00000C100000}"/>
    <cellStyle name="Percent 2 5 2" xfId="4109" xr:uid="{00000000-0005-0000-0000-00000D100000}"/>
    <cellStyle name="Percent 2 6" xfId="4110" xr:uid="{00000000-0005-0000-0000-00000E100000}"/>
    <cellStyle name="Percent 2 6 2" xfId="4111" xr:uid="{00000000-0005-0000-0000-00000F100000}"/>
    <cellStyle name="Percent 2 7" xfId="4112" xr:uid="{00000000-0005-0000-0000-000010100000}"/>
    <cellStyle name="Percent 2 7 2" xfId="4113" xr:uid="{00000000-0005-0000-0000-000011100000}"/>
    <cellStyle name="Percent 2 8" xfId="4114" xr:uid="{00000000-0005-0000-0000-000012100000}"/>
    <cellStyle name="Percent 2 8 2" xfId="4115" xr:uid="{00000000-0005-0000-0000-000013100000}"/>
    <cellStyle name="Percent 2 9" xfId="4116" xr:uid="{00000000-0005-0000-0000-000014100000}"/>
    <cellStyle name="Percent 3" xfId="4117" xr:uid="{00000000-0005-0000-0000-000015100000}"/>
    <cellStyle name="Percent 3 2" xfId="4118" xr:uid="{00000000-0005-0000-0000-000016100000}"/>
    <cellStyle name="Percent 4" xfId="4119" xr:uid="{00000000-0005-0000-0000-000017100000}"/>
    <cellStyle name="Percent 4 2" xfId="4120" xr:uid="{00000000-0005-0000-0000-000018100000}"/>
    <cellStyle name="Percent 5" xfId="4121" xr:uid="{00000000-0005-0000-0000-000019100000}"/>
    <cellStyle name="Percent 5 2" xfId="4122" xr:uid="{00000000-0005-0000-0000-00001A100000}"/>
    <cellStyle name="Percent 5 3" xfId="4123" xr:uid="{00000000-0005-0000-0000-00001B100000}"/>
    <cellStyle name="Title 2" xfId="4124" xr:uid="{00000000-0005-0000-0000-00001C100000}"/>
    <cellStyle name="Title 3" xfId="4125" xr:uid="{00000000-0005-0000-0000-00001D100000}"/>
    <cellStyle name="Total 2" xfId="4126" xr:uid="{00000000-0005-0000-0000-00001E100000}"/>
    <cellStyle name="Total 2 2" xfId="4127" xr:uid="{00000000-0005-0000-0000-00001F100000}"/>
    <cellStyle name="Warning Text 2" xfId="4128" xr:uid="{00000000-0005-0000-0000-0000201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345099656480136"/>
          <c:y val="4.1163649521432061E-2"/>
          <c:w val="0.79056613193711833"/>
          <c:h val="0.76694479385910241"/>
        </c:manualLayout>
      </c:layout>
      <c:scatterChart>
        <c:scatterStyle val="lineMarker"/>
        <c:varyColors val="0"/>
        <c:ser>
          <c:idx val="0"/>
          <c:order val="0"/>
          <c:tx>
            <c:v>Baseline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0806506541408899"/>
                  <c:y val="0.44660143539443292"/>
                </c:manualLayout>
              </c:layout>
              <c:numFmt formatCode="#,##0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cost'!$B$5:$B$23</c:f>
              <c:numCache>
                <c:formatCode>General</c:formatCode>
                <c:ptCount val="19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  <c:pt idx="11">
                  <c:v>150</c:v>
                </c:pt>
                <c:pt idx="12">
                  <c:v>200</c:v>
                </c:pt>
                <c:pt idx="13">
                  <c:v>250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500</c:v>
                </c:pt>
                <c:pt idx="18">
                  <c:v>600</c:v>
                </c:pt>
              </c:numCache>
            </c:numRef>
          </c:xVal>
          <c:yVal>
            <c:numRef>
              <c:f>'VFD cooling cost'!$H$5:$H$23</c:f>
              <c:numCache>
                <c:formatCode>0</c:formatCode>
                <c:ptCount val="19"/>
                <c:pt idx="0">
                  <c:v>7166.7340800000011</c:v>
                </c:pt>
                <c:pt idx="1">
                  <c:v>7319.3510400000005</c:v>
                </c:pt>
                <c:pt idx="2">
                  <c:v>8008.1676800000005</c:v>
                </c:pt>
                <c:pt idx="3">
                  <c:v>8908.386559999999</c:v>
                </c:pt>
                <c:pt idx="4">
                  <c:v>9933.4028800000015</c:v>
                </c:pt>
                <c:pt idx="5">
                  <c:v>11307.889920000001</c:v>
                </c:pt>
                <c:pt idx="6">
                  <c:v>11582.62528</c:v>
                </c:pt>
                <c:pt idx="7">
                  <c:v>13453.031680000002</c:v>
                </c:pt>
                <c:pt idx="8">
                  <c:v>14118.919680000001</c:v>
                </c:pt>
                <c:pt idx="9">
                  <c:v>16434.03008</c:v>
                </c:pt>
                <c:pt idx="10">
                  <c:v>19778.332159999998</c:v>
                </c:pt>
                <c:pt idx="11">
                  <c:v>25173.944320000002</c:v>
                </c:pt>
                <c:pt idx="12">
                  <c:v>30329.991679999999</c:v>
                </c:pt>
                <c:pt idx="13">
                  <c:v>35868.439039999997</c:v>
                </c:pt>
                <c:pt idx="14">
                  <c:v>38124.764160000006</c:v>
                </c:pt>
                <c:pt idx="15">
                  <c:v>53110.670848000002</c:v>
                </c:pt>
                <c:pt idx="16">
                  <c:v>61851.66848</c:v>
                </c:pt>
                <c:pt idx="17">
                  <c:v>73749.846527999995</c:v>
                </c:pt>
                <c:pt idx="18">
                  <c:v>88350.716108799999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F5-4E7C-896F-52114AFE07F2}"/>
            </c:ext>
          </c:extLst>
        </c:ser>
        <c:ser>
          <c:idx val="1"/>
          <c:order val="1"/>
          <c:tx>
            <c:v>Air-to-air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64506325771528972"/>
                  <c:y val="6.7851127641487596E-2"/>
                </c:manualLayout>
              </c:layout>
              <c:numFmt formatCode="#,##0" sourceLinked="0"/>
              <c:spPr>
                <a:noFill/>
                <a:ln>
                  <a:solidFill>
                    <a:schemeClr val="accent2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cost'!$B$28:$B$38</c:f>
              <c:numCache>
                <c:formatCode>General</c:formatCode>
                <c:ptCount val="11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</c:numCache>
            </c:numRef>
          </c:xVal>
          <c:yVal>
            <c:numRef>
              <c:f>'VFD cooling cost'!$H$28:$H$38</c:f>
              <c:numCache>
                <c:formatCode>0</c:formatCode>
                <c:ptCount val="11"/>
                <c:pt idx="0">
                  <c:v>8300.0808959999995</c:v>
                </c:pt>
                <c:pt idx="1">
                  <c:v>8483.2212479999998</c:v>
                </c:pt>
                <c:pt idx="2">
                  <c:v>9269.8012159999998</c:v>
                </c:pt>
                <c:pt idx="3">
                  <c:v>10350.063871999999</c:v>
                </c:pt>
                <c:pt idx="4">
                  <c:v>11540.083455999998</c:v>
                </c:pt>
                <c:pt idx="5">
                  <c:v>13149.467903999997</c:v>
                </c:pt>
                <c:pt idx="6">
                  <c:v>13459.150335999999</c:v>
                </c:pt>
                <c:pt idx="7">
                  <c:v>15643.638016000001</c:v>
                </c:pt>
                <c:pt idx="8">
                  <c:v>20721.1736064</c:v>
                </c:pt>
                <c:pt idx="9">
                  <c:v>24474.068480000002</c:v>
                </c:pt>
                <c:pt idx="10">
                  <c:v>29073.103155200002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F5-4E7C-896F-52114AFE07F2}"/>
            </c:ext>
          </c:extLst>
        </c:ser>
        <c:ser>
          <c:idx val="2"/>
          <c:order val="2"/>
          <c:tx>
            <c:v>Water to Air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1104797382978931"/>
                  <c:y val="0.42844161436858497"/>
                </c:manualLayout>
              </c:layout>
              <c:numFmt formatCode="#,##0" sourceLinked="0"/>
              <c:spPr>
                <a:noFill/>
                <a:ln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cost'!$B$56:$B$68</c:f>
              <c:numCache>
                <c:formatCode>General</c:formatCode>
                <c:ptCount val="13"/>
                <c:pt idx="0">
                  <c:v>50</c:v>
                </c:pt>
                <c:pt idx="1">
                  <c:v>60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250</c:v>
                </c:pt>
                <c:pt idx="8">
                  <c:v>300</c:v>
                </c:pt>
                <c:pt idx="9">
                  <c:v>350</c:v>
                </c:pt>
                <c:pt idx="10">
                  <c:v>400</c:v>
                </c:pt>
                <c:pt idx="11">
                  <c:v>500</c:v>
                </c:pt>
                <c:pt idx="12">
                  <c:v>600</c:v>
                </c:pt>
              </c:numCache>
            </c:numRef>
          </c:xVal>
          <c:yVal>
            <c:numRef>
              <c:f>'VFD cooling cost'!$H$56:$H$68</c:f>
              <c:numCache>
                <c:formatCode>0</c:formatCode>
                <c:ptCount val="13"/>
                <c:pt idx="0">
                  <c:v>19324.065279999999</c:v>
                </c:pt>
                <c:pt idx="1">
                  <c:v>20258.863359999999</c:v>
                </c:pt>
                <c:pt idx="2">
                  <c:v>25294.373990399996</c:v>
                </c:pt>
                <c:pt idx="3">
                  <c:v>29531.661824000003</c:v>
                </c:pt>
                <c:pt idx="4">
                  <c:v>33079.187763199996</c:v>
                </c:pt>
                <c:pt idx="5">
                  <c:v>39651.9411712</c:v>
                </c:pt>
                <c:pt idx="6">
                  <c:v>45616.637235200003</c:v>
                </c:pt>
                <c:pt idx="7">
                  <c:v>54273.602048000001</c:v>
                </c:pt>
                <c:pt idx="8">
                  <c:v>59133.262848000006</c:v>
                </c:pt>
                <c:pt idx="9">
                  <c:v>77140.100608000008</c:v>
                </c:pt>
                <c:pt idx="10">
                  <c:v>84450.037759999992</c:v>
                </c:pt>
                <c:pt idx="11">
                  <c:v>100818.34444799999</c:v>
                </c:pt>
                <c:pt idx="12">
                  <c:v>111592.73082879999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F5-4E7C-896F-52114AFE07F2}"/>
            </c:ext>
          </c:extLst>
        </c:ser>
        <c:ser>
          <c:idx val="3"/>
          <c:order val="3"/>
          <c:tx>
            <c:v>AC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2456855662877614"/>
                  <c:y val="0.3857701500046245"/>
                </c:manualLayout>
              </c:layout>
              <c:numFmt formatCode="#,##0" sourceLinked="0"/>
              <c:spPr>
                <a:noFill/>
                <a:ln>
                  <a:solidFill>
                    <a:srgbClr val="FFC000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'VFD cooling cost'!$B$72:$B$89</c:f>
              <c:numCache>
                <c:formatCode>General</c:formatCode>
                <c:ptCount val="18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75</c:v>
                </c:pt>
                <c:pt idx="9">
                  <c:v>100</c:v>
                </c:pt>
                <c:pt idx="10">
                  <c:v>125</c:v>
                </c:pt>
                <c:pt idx="11">
                  <c:v>150</c:v>
                </c:pt>
                <c:pt idx="12">
                  <c:v>200</c:v>
                </c:pt>
                <c:pt idx="13">
                  <c:v>250</c:v>
                </c:pt>
                <c:pt idx="14">
                  <c:v>300</c:v>
                </c:pt>
                <c:pt idx="15">
                  <c:v>350</c:v>
                </c:pt>
                <c:pt idx="16">
                  <c:v>400</c:v>
                </c:pt>
                <c:pt idx="17">
                  <c:v>500</c:v>
                </c:pt>
              </c:numCache>
            </c:numRef>
          </c:xVal>
          <c:yVal>
            <c:numRef>
              <c:f>'VFD cooling cost'!$H$72:$H$89</c:f>
              <c:numCache>
                <c:formatCode>0</c:formatCode>
                <c:ptCount val="18"/>
                <c:pt idx="0">
                  <c:v>9433.4277119999988</c:v>
                </c:pt>
                <c:pt idx="1">
                  <c:v>9647.0914559999983</c:v>
                </c:pt>
                <c:pt idx="2">
                  <c:v>10531.434751999999</c:v>
                </c:pt>
                <c:pt idx="3">
                  <c:v>11791.741184</c:v>
                </c:pt>
                <c:pt idx="4">
                  <c:v>13146.764031999999</c:v>
                </c:pt>
                <c:pt idx="5">
                  <c:v>14991.045888000001</c:v>
                </c:pt>
                <c:pt idx="6">
                  <c:v>15335.675391999997</c:v>
                </c:pt>
                <c:pt idx="7">
                  <c:v>17834.244351999998</c:v>
                </c:pt>
                <c:pt idx="8">
                  <c:v>22944.9575424</c:v>
                </c:pt>
                <c:pt idx="9">
                  <c:v>27000.874496</c:v>
                </c:pt>
                <c:pt idx="10">
                  <c:v>32268.769587199997</c:v>
                </c:pt>
                <c:pt idx="11">
                  <c:v>40234.097459199991</c:v>
                </c:pt>
                <c:pt idx="12">
                  <c:v>47529.436467200001</c:v>
                </c:pt>
                <c:pt idx="13">
                  <c:v>58536.702464000002</c:v>
                </c:pt>
                <c:pt idx="14">
                  <c:v>62536.399872000002</c:v>
                </c:pt>
                <c:pt idx="15">
                  <c:v>66930.247168000002</c:v>
                </c:pt>
                <c:pt idx="16">
                  <c:v>78205.128704000002</c:v>
                </c:pt>
                <c:pt idx="17">
                  <c:v>92757.514751999988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F5-4E7C-896F-52114AFE0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52512"/>
        <c:axId val="110754432"/>
      </c:scatterChart>
      <c:valAx>
        <c:axId val="110752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Motor HP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54432"/>
        <c:crosses val="autoZero"/>
        <c:crossBetween val="midCat"/>
      </c:valAx>
      <c:valAx>
        <c:axId val="11075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installed cost for baseline VFD system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52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202748</xdr:colOff>
      <xdr:row>5</xdr:row>
      <xdr:rowOff>122635</xdr:rowOff>
    </xdr:from>
    <xdr:to>
      <xdr:col>28</xdr:col>
      <xdr:colOff>253173</xdr:colOff>
      <xdr:row>23</xdr:row>
      <xdr:rowOff>92848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eeresources.com/KevinShared/DMQC/InteractiveEffects/Interactive%20Effects_100226/Interactive%20Effects_10022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Projects/DEER2013/Lighting%20Workbook/Res/DEER2010-2012ResidentialImpacts%20v1_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ps.utility.pge.com/WINDOWS/Temporary%20Internet%20Files/Content.Outlook/0CHIRH6H/Dual_basel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Results"/>
      <sheetName val="Weighting Factors"/>
      <sheetName val="Results Bkgnd"/>
      <sheetName val="Lookups"/>
      <sheetName val="DmdModTable"/>
      <sheetName val="GasPAC"/>
      <sheetName val="HP"/>
      <sheetName val="PVAV"/>
      <sheetName val="SVAV"/>
      <sheetName val="WLHP"/>
      <sheetName val="ElecHeat"/>
      <sheetName val="GasFurn"/>
      <sheetName val="PSZElec"/>
      <sheetName val="PVAVElec"/>
      <sheetName val="SVAVElec"/>
      <sheetName val="Default WFs"/>
      <sheetName val="Drop Downs"/>
      <sheetName val="Drop down"/>
      <sheetName val="Unit definitions"/>
      <sheetName val="Support Tables"/>
    </sheetNames>
    <sheetDataSet>
      <sheetData sheetId="0" refreshError="1"/>
      <sheetData sheetId="1" refreshError="1">
        <row r="22">
          <cell r="B22" t="str">
            <v>Whole Utility</v>
          </cell>
          <cell r="C22" t="str">
            <v>(kWh/kWh)</v>
          </cell>
          <cell r="D22">
            <v>1.1063069862224075</v>
          </cell>
          <cell r="E22">
            <v>1.0238382881663963</v>
          </cell>
          <cell r="F22">
            <v>0</v>
          </cell>
          <cell r="G22">
            <v>0</v>
          </cell>
          <cell r="H22">
            <v>0</v>
          </cell>
          <cell r="I22">
            <v>0.83782582606498435</v>
          </cell>
          <cell r="J22">
            <v>0</v>
          </cell>
          <cell r="K22">
            <v>0</v>
          </cell>
          <cell r="L22">
            <v>0.7208998824747842</v>
          </cell>
          <cell r="M22">
            <v>1.0141451095417204</v>
          </cell>
        </row>
        <row r="23">
          <cell r="C23" t="str">
            <v>(kW/kW)</v>
          </cell>
          <cell r="D23">
            <v>1.2621800894777682</v>
          </cell>
          <cell r="E23">
            <v>1.2562612812480229</v>
          </cell>
          <cell r="F23">
            <v>0</v>
          </cell>
          <cell r="G23">
            <v>0</v>
          </cell>
          <cell r="H23">
            <v>0</v>
          </cell>
          <cell r="I23">
            <v>1.269881032367677</v>
          </cell>
          <cell r="J23">
            <v>0</v>
          </cell>
          <cell r="K23">
            <v>0</v>
          </cell>
          <cell r="L23">
            <v>1</v>
          </cell>
          <cell r="M23">
            <v>1.019788886792536</v>
          </cell>
        </row>
        <row r="24">
          <cell r="C24" t="str">
            <v>(therms/kWh)</v>
          </cell>
          <cell r="D24">
            <v>-1.3203258357579916E-2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-1.3740101897599281E-2</v>
          </cell>
        </row>
        <row r="25">
          <cell r="B25" t="str">
            <v xml:space="preserve">Arcata Area (CZ01) </v>
          </cell>
          <cell r="C25" t="str">
            <v>(kWh/kWh)</v>
          </cell>
          <cell r="D25">
            <v>1.0565356965230366</v>
          </cell>
          <cell r="E25">
            <v>0.91532305466383324</v>
          </cell>
          <cell r="F25">
            <v>0</v>
          </cell>
          <cell r="G25">
            <v>0</v>
          </cell>
          <cell r="H25">
            <v>0</v>
          </cell>
          <cell r="I25">
            <v>0.6152534249672198</v>
          </cell>
          <cell r="J25">
            <v>0</v>
          </cell>
          <cell r="K25">
            <v>0</v>
          </cell>
          <cell r="L25">
            <v>0.50152281050775427</v>
          </cell>
          <cell r="M25">
            <v>1.0103540263145996</v>
          </cell>
        </row>
        <row r="26">
          <cell r="C26" t="str">
            <v>(kW/kW)</v>
          </cell>
          <cell r="D26">
            <v>1.176275706237691</v>
          </cell>
          <cell r="E26">
            <v>1.105313513045868</v>
          </cell>
          <cell r="F26">
            <v>0</v>
          </cell>
          <cell r="G26">
            <v>0</v>
          </cell>
          <cell r="H26">
            <v>0</v>
          </cell>
          <cell r="I26">
            <v>1.0682039094346538</v>
          </cell>
          <cell r="J26">
            <v>0</v>
          </cell>
          <cell r="K26">
            <v>0</v>
          </cell>
          <cell r="L26">
            <v>1</v>
          </cell>
          <cell r="M26">
            <v>1.0113995491071202</v>
          </cell>
        </row>
        <row r="27">
          <cell r="C27" t="str">
            <v>(therms/kWh)</v>
          </cell>
          <cell r="D27">
            <v>-2.1300357191300811E-2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-2.2092508025500744E-2</v>
          </cell>
        </row>
        <row r="28">
          <cell r="B28" t="str">
            <v xml:space="preserve">Santa Rosa Area (CZ02) </v>
          </cell>
          <cell r="C28" t="str">
            <v>(kWh/kWh)</v>
          </cell>
          <cell r="D28">
            <v>1.085942939820048</v>
          </cell>
          <cell r="E28">
            <v>0.99790206628385403</v>
          </cell>
          <cell r="F28">
            <v>0</v>
          </cell>
          <cell r="G28">
            <v>0</v>
          </cell>
          <cell r="H28">
            <v>0</v>
          </cell>
          <cell r="I28">
            <v>0.78131663426323639</v>
          </cell>
          <cell r="J28">
            <v>0</v>
          </cell>
          <cell r="K28">
            <v>0</v>
          </cell>
          <cell r="L28">
            <v>0.69560338201383554</v>
          </cell>
          <cell r="M28">
            <v>1.0122891893113894</v>
          </cell>
        </row>
        <row r="29">
          <cell r="C29" t="str">
            <v>(kW/kW)</v>
          </cell>
          <cell r="D29">
            <v>1.2562099552669479</v>
          </cell>
          <cell r="E29">
            <v>1.2551717820446926</v>
          </cell>
          <cell r="F29">
            <v>0</v>
          </cell>
          <cell r="G29">
            <v>0</v>
          </cell>
          <cell r="H29">
            <v>0</v>
          </cell>
          <cell r="I29">
            <v>1.2599656995709902</v>
          </cell>
          <cell r="J29">
            <v>0</v>
          </cell>
          <cell r="K29">
            <v>0</v>
          </cell>
          <cell r="L29">
            <v>1</v>
          </cell>
          <cell r="M29">
            <v>1.0174097578104724</v>
          </cell>
        </row>
        <row r="30">
          <cell r="C30" t="str">
            <v>(therms/kWh)</v>
          </cell>
          <cell r="D30">
            <v>-1.3686304652529728E-2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-1.4665641813989239E-2</v>
          </cell>
        </row>
        <row r="31">
          <cell r="B31" t="str">
            <v xml:space="preserve">Oakland Area (CZ03) </v>
          </cell>
          <cell r="C31" t="str">
            <v>(kWh/kWh)</v>
          </cell>
          <cell r="D31">
            <v>1.0895962381878193</v>
          </cell>
          <cell r="E31">
            <v>0.99790206628385403</v>
          </cell>
          <cell r="F31">
            <v>0</v>
          </cell>
          <cell r="G31">
            <v>0</v>
          </cell>
          <cell r="H31">
            <v>0</v>
          </cell>
          <cell r="I31">
            <v>0.79992856173983817</v>
          </cell>
          <cell r="J31">
            <v>0</v>
          </cell>
          <cell r="K31">
            <v>0</v>
          </cell>
          <cell r="L31">
            <v>0.71335172039607542</v>
          </cell>
          <cell r="M31">
            <v>1.010616268029118</v>
          </cell>
        </row>
        <row r="32">
          <cell r="C32" t="str">
            <v>(kW/kW)</v>
          </cell>
          <cell r="D32">
            <v>1.2432633244952902</v>
          </cell>
          <cell r="E32">
            <v>1.2870447177848234</v>
          </cell>
          <cell r="F32">
            <v>0</v>
          </cell>
          <cell r="G32">
            <v>0</v>
          </cell>
          <cell r="H32">
            <v>0</v>
          </cell>
          <cell r="I32">
            <v>1.2500216286087971</v>
          </cell>
          <cell r="J32">
            <v>0</v>
          </cell>
          <cell r="K32">
            <v>0</v>
          </cell>
          <cell r="L32">
            <v>1</v>
          </cell>
          <cell r="M32">
            <v>1.0116947160036438</v>
          </cell>
        </row>
        <row r="33">
          <cell r="C33" t="str">
            <v>(therms/kWh)</v>
          </cell>
          <cell r="D33">
            <v>-1.4344621784147939E-2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-1.4917936428991274E-2</v>
          </cell>
        </row>
        <row r="34">
          <cell r="B34" t="str">
            <v xml:space="preserve">Sunnyvale Area (CZ04) </v>
          </cell>
          <cell r="C34" t="str">
            <v>(kWh/kWh)</v>
          </cell>
          <cell r="D34">
            <v>1.1082877424605506</v>
          </cell>
          <cell r="E34">
            <v>1.0464981688294073</v>
          </cell>
          <cell r="F34">
            <v>0</v>
          </cell>
          <cell r="G34">
            <v>0</v>
          </cell>
          <cell r="H34">
            <v>0</v>
          </cell>
          <cell r="I34">
            <v>0.86272098385857032</v>
          </cell>
          <cell r="J34">
            <v>0</v>
          </cell>
          <cell r="K34">
            <v>0</v>
          </cell>
          <cell r="L34">
            <v>0.75522810507754212</v>
          </cell>
          <cell r="M34">
            <v>1.0118370484242889</v>
          </cell>
        </row>
        <row r="35">
          <cell r="C35" t="str">
            <v>(kW/kW)</v>
          </cell>
          <cell r="D35">
            <v>1.2742863831368099</v>
          </cell>
          <cell r="E35">
            <v>1.2803525717688131</v>
          </cell>
          <cell r="F35">
            <v>0</v>
          </cell>
          <cell r="G35">
            <v>0</v>
          </cell>
          <cell r="H35">
            <v>0</v>
          </cell>
          <cell r="I35">
            <v>1.2797978615667256</v>
          </cell>
          <cell r="J35">
            <v>0</v>
          </cell>
          <cell r="K35">
            <v>0</v>
          </cell>
          <cell r="L35">
            <v>1</v>
          </cell>
          <cell r="M35">
            <v>1.0172112835179823</v>
          </cell>
        </row>
        <row r="36">
          <cell r="C36" t="str">
            <v>(therms/kWh)</v>
          </cell>
          <cell r="D36">
            <v>-1.2383234615906317E-2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-1.3210652439300087E-2</v>
          </cell>
        </row>
        <row r="37">
          <cell r="B37" t="str">
            <v xml:space="preserve">Santa Maria Area (CZ05) </v>
          </cell>
          <cell r="C37" t="str">
            <v>(kWh/kWh)</v>
          </cell>
          <cell r="D37">
            <v>1.1076637880363522</v>
          </cell>
          <cell r="E37">
            <v>1.0230863136953474</v>
          </cell>
          <cell r="F37">
            <v>0</v>
          </cell>
          <cell r="G37">
            <v>0</v>
          </cell>
          <cell r="H37">
            <v>0</v>
          </cell>
          <cell r="I37">
            <v>0.89482841253334544</v>
          </cell>
          <cell r="J37">
            <v>0</v>
          </cell>
          <cell r="K37">
            <v>0</v>
          </cell>
          <cell r="L37">
            <v>0.76279423068228069</v>
          </cell>
          <cell r="M37">
            <v>1.010833295654926</v>
          </cell>
        </row>
        <row r="38">
          <cell r="C38" t="str">
            <v>(kW/kW)</v>
          </cell>
          <cell r="D38">
            <v>1.2217873882309833</v>
          </cell>
          <cell r="E38">
            <v>1.22062707698258</v>
          </cell>
          <cell r="F38">
            <v>0</v>
          </cell>
          <cell r="G38">
            <v>0</v>
          </cell>
          <cell r="H38">
            <v>0</v>
          </cell>
          <cell r="I38">
            <v>1.2238077547468436</v>
          </cell>
          <cell r="J38">
            <v>0</v>
          </cell>
          <cell r="K38">
            <v>0</v>
          </cell>
          <cell r="L38">
            <v>1</v>
          </cell>
          <cell r="M38">
            <v>1.0119339029715164</v>
          </cell>
        </row>
        <row r="39">
          <cell r="C39" t="str">
            <v>(therms/kWh)</v>
          </cell>
          <cell r="D39">
            <v>-1.1213998281864628E-2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-1.2030564723967989E-2</v>
          </cell>
        </row>
        <row r="40">
          <cell r="B40" t="str">
            <v xml:space="preserve">Los Angeles Area (CZ06) </v>
          </cell>
          <cell r="C40" t="str">
            <v>(kWh/kWh)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C41" t="str">
            <v>(kW/kW)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C42" t="str">
            <v>(therms/kWh)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B43" t="str">
            <v xml:space="preserve">San Diego Area (CZ07) </v>
          </cell>
          <cell r="C43" t="str">
            <v>(kWh/kWh)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C44" t="str">
            <v>(kW/kW)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C45" t="str">
            <v>(therms/kWh)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B46" t="str">
            <v xml:space="preserve">El Toro Area (CZ08) </v>
          </cell>
          <cell r="C46" t="str">
            <v>(kWh/kWh)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C47" t="str">
            <v>(kW/kW)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C48" t="str">
            <v>(therms/kWh)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B49" t="str">
            <v xml:space="preserve">Pasadena Area (CZ09) </v>
          </cell>
          <cell r="C49" t="str">
            <v>(kWh/kWh)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C50" t="str">
            <v>(kW/kW)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C51" t="str">
            <v>(therms/kWh)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 t="str">
            <v xml:space="preserve">San Bernardino Area (CZ10) </v>
          </cell>
          <cell r="C52" t="str">
            <v>(kWh/kWh)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C53" t="str">
            <v>(kW/kW)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C54" t="str">
            <v>(therms/kWh)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B55" t="str">
            <v xml:space="preserve">Red Bluff Area (CZ11) </v>
          </cell>
          <cell r="C55" t="str">
            <v>(kWh/kWh)</v>
          </cell>
          <cell r="D55">
            <v>1.1123117963557445</v>
          </cell>
          <cell r="E55">
            <v>1.0199484559388705</v>
          </cell>
          <cell r="F55">
            <v>0</v>
          </cell>
          <cell r="G55">
            <v>0</v>
          </cell>
          <cell r="H55">
            <v>0</v>
          </cell>
          <cell r="I55">
            <v>0.83338156169462407</v>
          </cell>
          <cell r="J55">
            <v>0</v>
          </cell>
          <cell r="K55">
            <v>0</v>
          </cell>
          <cell r="L55">
            <v>0.69905683410950847</v>
          </cell>
          <cell r="M55">
            <v>1.0194782294162861</v>
          </cell>
        </row>
        <row r="56">
          <cell r="C56" t="str">
            <v>(kW/kW)</v>
          </cell>
          <cell r="D56">
            <v>1.2918030117201615</v>
          </cell>
          <cell r="E56">
            <v>1.2166932147237393</v>
          </cell>
          <cell r="F56">
            <v>0</v>
          </cell>
          <cell r="G56">
            <v>0</v>
          </cell>
          <cell r="H56">
            <v>0</v>
          </cell>
          <cell r="I56">
            <v>1.2949226204713511</v>
          </cell>
          <cell r="J56">
            <v>0</v>
          </cell>
          <cell r="K56">
            <v>0</v>
          </cell>
          <cell r="L56">
            <v>1</v>
          </cell>
          <cell r="M56">
            <v>1.0240561020666772</v>
          </cell>
        </row>
        <row r="57">
          <cell r="C57" t="str">
            <v>(therms/kWh)</v>
          </cell>
          <cell r="D57">
            <v>-1.3435818601076096E-2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-1.3994664737532215E-2</v>
          </cell>
        </row>
        <row r="58">
          <cell r="B58" t="str">
            <v xml:space="preserve">Sacramento Area (CZ12) </v>
          </cell>
          <cell r="C58" t="str">
            <v>(kWh/kWh)</v>
          </cell>
          <cell r="D58">
            <v>1.105394040783108</v>
          </cell>
          <cell r="E58">
            <v>1.0266130126147308</v>
          </cell>
          <cell r="F58">
            <v>0</v>
          </cell>
          <cell r="G58">
            <v>0</v>
          </cell>
          <cell r="H58">
            <v>0</v>
          </cell>
          <cell r="I58">
            <v>0.82949043722023785</v>
          </cell>
          <cell r="J58">
            <v>0</v>
          </cell>
          <cell r="K58">
            <v>0</v>
          </cell>
          <cell r="L58">
            <v>0.71220237826106614</v>
          </cell>
          <cell r="M58">
            <v>1.0128769724646201</v>
          </cell>
        </row>
        <row r="59">
          <cell r="C59" t="str">
            <v>(kW/kW)</v>
          </cell>
          <cell r="D59">
            <v>1.257863907704365</v>
          </cell>
          <cell r="E59">
            <v>1.2679148494394374</v>
          </cell>
          <cell r="F59">
            <v>0</v>
          </cell>
          <cell r="G59">
            <v>0</v>
          </cell>
          <cell r="H59">
            <v>0</v>
          </cell>
          <cell r="I59">
            <v>1.2739505035649037</v>
          </cell>
          <cell r="J59">
            <v>0</v>
          </cell>
          <cell r="K59">
            <v>0</v>
          </cell>
          <cell r="L59">
            <v>1</v>
          </cell>
          <cell r="M59">
            <v>1.0270230382851822</v>
          </cell>
        </row>
        <row r="60">
          <cell r="C60" t="str">
            <v>(therms/kWh)</v>
          </cell>
          <cell r="D60">
            <v>-1.3632952027851877E-2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-1.3803861283175838E-2</v>
          </cell>
        </row>
        <row r="61">
          <cell r="B61" t="str">
            <v xml:space="preserve">Fresno Area (CZ13) </v>
          </cell>
          <cell r="C61" t="str">
            <v>(kWh/kWh)</v>
          </cell>
          <cell r="D61">
            <v>1.1385178821720847</v>
          </cell>
          <cell r="E61">
            <v>1.0608129493150065</v>
          </cell>
          <cell r="F61">
            <v>0</v>
          </cell>
          <cell r="G61">
            <v>0</v>
          </cell>
          <cell r="H61">
            <v>0</v>
          </cell>
          <cell r="I61">
            <v>0.91640819279287422</v>
          </cell>
          <cell r="J61">
            <v>0</v>
          </cell>
          <cell r="K61">
            <v>0</v>
          </cell>
          <cell r="L61">
            <v>0.76900935931636294</v>
          </cell>
          <cell r="M61">
            <v>1.0223086313695346</v>
          </cell>
        </row>
        <row r="62">
          <cell r="C62" t="str">
            <v>(kW/kW)</v>
          </cell>
          <cell r="D62">
            <v>1.289792823373147</v>
          </cell>
          <cell r="E62">
            <v>1.2112580725601658</v>
          </cell>
          <cell r="F62">
            <v>0</v>
          </cell>
          <cell r="G62">
            <v>0</v>
          </cell>
          <cell r="H62">
            <v>0</v>
          </cell>
          <cell r="I62">
            <v>1.2995638654649644</v>
          </cell>
          <cell r="J62">
            <v>0</v>
          </cell>
          <cell r="K62">
            <v>0</v>
          </cell>
          <cell r="L62">
            <v>1</v>
          </cell>
          <cell r="M62">
            <v>1.0244581397360801</v>
          </cell>
        </row>
        <row r="63">
          <cell r="C63" t="str">
            <v>(therms/kWh)</v>
          </cell>
          <cell r="D63">
            <v>-1.09662250757336E-2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-1.1445494416060045E-2</v>
          </cell>
        </row>
        <row r="64">
          <cell r="B64" t="str">
            <v xml:space="preserve">China Lake Area (CZ14) </v>
          </cell>
          <cell r="C64" t="str">
            <v>(kWh/kWh)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C65" t="str">
            <v>(kW/kW)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C66" t="str">
            <v>(therms/kWh)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B67" t="str">
            <v xml:space="preserve">Blythe Area (CZ15) </v>
          </cell>
          <cell r="C67" t="str">
            <v>(kWh/kWh)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C68" t="str">
            <v>(kW/kW)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69">
          <cell r="C69" t="str">
            <v>(therms/kWh)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</row>
        <row r="70">
          <cell r="B70" t="str">
            <v xml:space="preserve">Mount Shasta Area (CZ16) </v>
          </cell>
          <cell r="C70" t="str">
            <v>(kWh/kWh)</v>
          </cell>
          <cell r="D70">
            <v>1.062440656508568</v>
          </cell>
          <cell r="E70">
            <v>0.86136817832436585</v>
          </cell>
          <cell r="F70">
            <v>0</v>
          </cell>
          <cell r="G70">
            <v>0</v>
          </cell>
          <cell r="H70">
            <v>0</v>
          </cell>
          <cell r="I70">
            <v>0.6316769905502555</v>
          </cell>
          <cell r="J70">
            <v>0</v>
          </cell>
          <cell r="K70">
            <v>0</v>
          </cell>
          <cell r="L70">
            <v>0.24051363204774609</v>
          </cell>
          <cell r="M70">
            <v>1.0109327666500882</v>
          </cell>
        </row>
        <row r="71">
          <cell r="C71" t="str">
            <v>(kW/kW)</v>
          </cell>
          <cell r="D71">
            <v>1.1377971389167376</v>
          </cell>
          <cell r="E71">
            <v>1.1406012244337123</v>
          </cell>
          <cell r="F71">
            <v>0</v>
          </cell>
          <cell r="G71">
            <v>0</v>
          </cell>
          <cell r="H71">
            <v>0</v>
          </cell>
          <cell r="I71">
            <v>1.1386724614374628</v>
          </cell>
          <cell r="J71">
            <v>0</v>
          </cell>
          <cell r="K71">
            <v>0</v>
          </cell>
          <cell r="L71">
            <v>1</v>
          </cell>
          <cell r="M71">
            <v>1.0149771754563637</v>
          </cell>
        </row>
        <row r="72">
          <cell r="C72" t="str">
            <v>(therms/kWh)</v>
          </cell>
          <cell r="D72">
            <v>-2.0106705249355698E-2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-2.0547090473391507E-2</v>
          </cell>
        </row>
      </sheetData>
      <sheetData sheetId="2" refreshError="1">
        <row r="6">
          <cell r="AL6" t="str">
            <v>w01</v>
          </cell>
          <cell r="AM6" t="str">
            <v>w02</v>
          </cell>
          <cell r="AN6" t="str">
            <v>w03</v>
          </cell>
          <cell r="AO6" t="str">
            <v>w04</v>
          </cell>
          <cell r="AP6" t="str">
            <v>w05</v>
          </cell>
          <cell r="AQ6" t="str">
            <v>w06</v>
          </cell>
          <cell r="AR6" t="str">
            <v>w07</v>
          </cell>
          <cell r="AS6" t="str">
            <v>w08</v>
          </cell>
          <cell r="AT6" t="str">
            <v>w09</v>
          </cell>
          <cell r="AU6" t="str">
            <v>w10</v>
          </cell>
          <cell r="AV6" t="str">
            <v>w11</v>
          </cell>
          <cell r="AW6" t="str">
            <v>w12</v>
          </cell>
          <cell r="AX6" t="str">
            <v>w13</v>
          </cell>
          <cell r="AY6" t="str">
            <v>w14</v>
          </cell>
          <cell r="AZ6" t="str">
            <v>w15</v>
          </cell>
          <cell r="BA6" t="str">
            <v>w16</v>
          </cell>
        </row>
        <row r="7">
          <cell r="E7" t="str">
            <v>GasPac</v>
          </cell>
          <cell r="F7" t="str">
            <v>HP</v>
          </cell>
          <cell r="G7" t="str">
            <v>WLHP</v>
          </cell>
          <cell r="H7" t="str">
            <v>PSZElec</v>
          </cell>
          <cell r="I7" t="str">
            <v>ElecHeat</v>
          </cell>
          <cell r="J7" t="str">
            <v>GasFurn</v>
          </cell>
          <cell r="K7" t="str">
            <v>PVAV</v>
          </cell>
          <cell r="L7" t="str">
            <v>SVAV</v>
          </cell>
          <cell r="M7" t="str">
            <v>PVAVElec</v>
          </cell>
          <cell r="N7" t="str">
            <v>SVAVElec</v>
          </cell>
          <cell r="O7" t="str">
            <v>DX/Other</v>
          </cell>
          <cell r="P7" t="str">
            <v>Unconditioned</v>
          </cell>
        </row>
      </sheetData>
      <sheetData sheetId="3" refreshError="1"/>
      <sheetData sheetId="4" refreshError="1">
        <row r="3">
          <cell r="A3">
            <v>1</v>
          </cell>
          <cell r="B3" t="str">
            <v>PGE</v>
          </cell>
          <cell r="C3">
            <v>2</v>
          </cell>
        </row>
        <row r="4">
          <cell r="A4">
            <v>2</v>
          </cell>
          <cell r="B4" t="str">
            <v>SCE</v>
          </cell>
          <cell r="C4">
            <v>3</v>
          </cell>
        </row>
        <row r="5">
          <cell r="A5">
            <v>3</v>
          </cell>
          <cell r="B5" t="str">
            <v>SCG</v>
          </cell>
          <cell r="C5">
            <v>4</v>
          </cell>
        </row>
        <row r="6">
          <cell r="A6">
            <v>4</v>
          </cell>
          <cell r="B6" t="str">
            <v>SDGE</v>
          </cell>
          <cell r="C6">
            <v>5</v>
          </cell>
        </row>
        <row r="16">
          <cell r="D16" t="str">
            <v>GasPac</v>
          </cell>
          <cell r="E16" t="str">
            <v>HP</v>
          </cell>
          <cell r="F16" t="str">
            <v>PVAV</v>
          </cell>
          <cell r="G16" t="str">
            <v>SVAV</v>
          </cell>
          <cell r="H16" t="str">
            <v>WLHP</v>
          </cell>
          <cell r="I16" t="str">
            <v>PSZElec</v>
          </cell>
          <cell r="J16" t="str">
            <v>PVAVElec</v>
          </cell>
          <cell r="K16" t="str">
            <v>SVAVElec</v>
          </cell>
          <cell r="L16" t="str">
            <v>ElecHeat</v>
          </cell>
          <cell r="M16" t="str">
            <v>GasFurn</v>
          </cell>
        </row>
        <row r="18">
          <cell r="A18" t="str">
            <v>Assembly</v>
          </cell>
          <cell r="B18" t="str">
            <v>Asm</v>
          </cell>
          <cell r="C18" t="str">
            <v>NRMeasureDD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1</v>
          </cell>
          <cell r="J18">
            <v>0</v>
          </cell>
          <cell r="K18">
            <v>0</v>
          </cell>
          <cell r="L18">
            <v>1</v>
          </cell>
          <cell r="M18">
            <v>1</v>
          </cell>
          <cell r="O18">
            <v>1</v>
          </cell>
          <cell r="P18" t="str">
            <v>vN5</v>
          </cell>
        </row>
        <row r="19">
          <cell r="A19" t="str">
            <v>Education - Primary School</v>
          </cell>
          <cell r="B19" t="str">
            <v>EPr</v>
          </cell>
          <cell r="C19" t="str">
            <v>NRMeasureDD</v>
          </cell>
          <cell r="D19">
            <v>1</v>
          </cell>
          <cell r="E19">
            <v>1</v>
          </cell>
          <cell r="F19">
            <v>0</v>
          </cell>
          <cell r="G19">
            <v>0</v>
          </cell>
          <cell r="H19">
            <v>1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1</v>
          </cell>
          <cell r="O19">
            <v>2</v>
          </cell>
          <cell r="P19" t="str">
            <v>vN5</v>
          </cell>
        </row>
        <row r="20">
          <cell r="A20" t="str">
            <v>Education - Secondary  School</v>
          </cell>
          <cell r="B20" t="str">
            <v>ESe</v>
          </cell>
          <cell r="C20" t="str">
            <v>NRMeasureDD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O20">
            <v>3</v>
          </cell>
          <cell r="P20" t="str">
            <v>vN5</v>
          </cell>
        </row>
        <row r="21">
          <cell r="A21" t="str">
            <v>Education - Community College</v>
          </cell>
          <cell r="B21" t="str">
            <v>ECC</v>
          </cell>
          <cell r="C21" t="str">
            <v>NRMeasureDD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O21">
            <v>4</v>
          </cell>
          <cell r="P21" t="str">
            <v>vN5</v>
          </cell>
        </row>
        <row r="22">
          <cell r="A22" t="str">
            <v>Education - University</v>
          </cell>
          <cell r="B22" t="str">
            <v>Eun</v>
          </cell>
          <cell r="C22" t="str">
            <v>NRMeasureDD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0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O22">
            <v>5</v>
          </cell>
          <cell r="P22" t="str">
            <v>vN5</v>
          </cell>
        </row>
        <row r="23">
          <cell r="A23" t="str">
            <v>Education - Relocatable Classroom</v>
          </cell>
          <cell r="B23" t="str">
            <v>ERC</v>
          </cell>
          <cell r="C23" t="str">
            <v>NRMeasureDD</v>
          </cell>
          <cell r="D23">
            <v>1</v>
          </cell>
          <cell r="E23">
            <v>1</v>
          </cell>
          <cell r="F23">
            <v>0</v>
          </cell>
          <cell r="G23">
            <v>0</v>
          </cell>
          <cell r="H23">
            <v>0</v>
          </cell>
          <cell r="I23">
            <v>1</v>
          </cell>
          <cell r="J23">
            <v>0</v>
          </cell>
          <cell r="K23">
            <v>0</v>
          </cell>
          <cell r="L23">
            <v>1</v>
          </cell>
          <cell r="M23">
            <v>1</v>
          </cell>
          <cell r="O23">
            <v>6</v>
          </cell>
          <cell r="P23" t="str">
            <v>vN5</v>
          </cell>
        </row>
        <row r="24">
          <cell r="A24" t="str">
            <v>Grocery</v>
          </cell>
          <cell r="B24" t="str">
            <v>Gro</v>
          </cell>
          <cell r="C24" t="str">
            <v>NRMeasureDD</v>
          </cell>
          <cell r="D24">
            <v>1</v>
          </cell>
          <cell r="E24">
            <v>1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1</v>
          </cell>
          <cell r="M24">
            <v>1</v>
          </cell>
          <cell r="O24">
            <v>7</v>
          </cell>
          <cell r="P24" t="str">
            <v>vN5</v>
          </cell>
        </row>
        <row r="25">
          <cell r="A25" t="str">
            <v>Health/Medical - Hospital</v>
          </cell>
          <cell r="B25" t="str">
            <v>Hsp</v>
          </cell>
          <cell r="C25" t="str">
            <v>NRMeasureDD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0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O25">
            <v>8</v>
          </cell>
          <cell r="P25" t="str">
            <v>vN5</v>
          </cell>
        </row>
        <row r="26">
          <cell r="A26" t="str">
            <v>Health/Medical - Nursing Home</v>
          </cell>
          <cell r="B26" t="str">
            <v>Nrs</v>
          </cell>
          <cell r="C26" t="str">
            <v>NRMeasureDD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0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O26">
            <v>9</v>
          </cell>
          <cell r="P26" t="str">
            <v>vN5</v>
          </cell>
        </row>
        <row r="27">
          <cell r="A27" t="str">
            <v>Lodging - Hotel</v>
          </cell>
          <cell r="B27" t="str">
            <v>Htl</v>
          </cell>
          <cell r="C27" t="str">
            <v>NRMeasureDD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O27">
            <v>10</v>
          </cell>
          <cell r="P27" t="str">
            <v>vN5</v>
          </cell>
        </row>
        <row r="28">
          <cell r="A28" t="str">
            <v>Lodging - Motel</v>
          </cell>
          <cell r="B28" t="str">
            <v>Mtl</v>
          </cell>
          <cell r="C28" t="str">
            <v>NRMeasureDD</v>
          </cell>
          <cell r="D28">
            <v>1</v>
          </cell>
          <cell r="E28">
            <v>1</v>
          </cell>
          <cell r="F28">
            <v>0</v>
          </cell>
          <cell r="G28">
            <v>0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  <cell r="L28">
            <v>1</v>
          </cell>
          <cell r="M28">
            <v>1</v>
          </cell>
          <cell r="O28">
            <v>11</v>
          </cell>
          <cell r="P28" t="str">
            <v>vN5</v>
          </cell>
        </row>
        <row r="29">
          <cell r="A29" t="str">
            <v>Manufacturing - Bio/Tech</v>
          </cell>
          <cell r="B29" t="str">
            <v>MBT</v>
          </cell>
          <cell r="C29" t="str">
            <v>NRMeasureDD</v>
          </cell>
          <cell r="D29">
            <v>1</v>
          </cell>
          <cell r="E29">
            <v>1</v>
          </cell>
          <cell r="F29">
            <v>0</v>
          </cell>
          <cell r="G29">
            <v>0</v>
          </cell>
          <cell r="H29">
            <v>1</v>
          </cell>
          <cell r="I29">
            <v>1</v>
          </cell>
          <cell r="J29">
            <v>0</v>
          </cell>
          <cell r="K29">
            <v>0</v>
          </cell>
          <cell r="L29">
            <v>1</v>
          </cell>
          <cell r="M29">
            <v>1</v>
          </cell>
          <cell r="O29">
            <v>12</v>
          </cell>
          <cell r="P29" t="str">
            <v>vN5</v>
          </cell>
        </row>
        <row r="30">
          <cell r="A30" t="str">
            <v>Manufacturing - Light Industrial</v>
          </cell>
          <cell r="B30" t="str">
            <v>MLI</v>
          </cell>
          <cell r="C30" t="str">
            <v>NRMeasureDD</v>
          </cell>
          <cell r="D30">
            <v>1</v>
          </cell>
          <cell r="E30">
            <v>1</v>
          </cell>
          <cell r="F30">
            <v>0</v>
          </cell>
          <cell r="G30">
            <v>0</v>
          </cell>
          <cell r="H30">
            <v>0</v>
          </cell>
          <cell r="I30">
            <v>1</v>
          </cell>
          <cell r="J30">
            <v>0</v>
          </cell>
          <cell r="K30">
            <v>0</v>
          </cell>
          <cell r="L30">
            <v>1</v>
          </cell>
          <cell r="M30">
            <v>1</v>
          </cell>
          <cell r="O30">
            <v>13</v>
          </cell>
          <cell r="P30" t="str">
            <v>vN5</v>
          </cell>
        </row>
        <row r="31">
          <cell r="A31" t="str">
            <v>Office - Large</v>
          </cell>
          <cell r="B31" t="str">
            <v>OfL</v>
          </cell>
          <cell r="C31" t="str">
            <v>NRMeasureDD</v>
          </cell>
          <cell r="D31">
            <v>1</v>
          </cell>
          <cell r="E31">
            <v>1</v>
          </cell>
          <cell r="F31">
            <v>1</v>
          </cell>
          <cell r="G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L31">
            <v>1</v>
          </cell>
          <cell r="M31">
            <v>1</v>
          </cell>
          <cell r="O31">
            <v>14</v>
          </cell>
          <cell r="P31" t="str">
            <v>vN5</v>
          </cell>
        </row>
        <row r="32">
          <cell r="A32" t="str">
            <v>Office - Small</v>
          </cell>
          <cell r="B32" t="str">
            <v>OfS</v>
          </cell>
          <cell r="C32" t="str">
            <v>NRMeasureDD</v>
          </cell>
          <cell r="D32">
            <v>1</v>
          </cell>
          <cell r="E32">
            <v>1</v>
          </cell>
          <cell r="F32">
            <v>1</v>
          </cell>
          <cell r="G32">
            <v>1</v>
          </cell>
          <cell r="H32">
            <v>1</v>
          </cell>
          <cell r="I32">
            <v>1</v>
          </cell>
          <cell r="J32">
            <v>1</v>
          </cell>
          <cell r="K32">
            <v>1</v>
          </cell>
          <cell r="L32">
            <v>1</v>
          </cell>
          <cell r="M32">
            <v>1</v>
          </cell>
          <cell r="O32">
            <v>15</v>
          </cell>
          <cell r="P32" t="str">
            <v>vN5</v>
          </cell>
        </row>
        <row r="33">
          <cell r="A33" t="str">
            <v>Restaurant - Sit Down</v>
          </cell>
          <cell r="B33" t="str">
            <v>RSD</v>
          </cell>
          <cell r="C33" t="str">
            <v>NRMeasureDD</v>
          </cell>
          <cell r="D33">
            <v>1</v>
          </cell>
          <cell r="E33">
            <v>1</v>
          </cell>
          <cell r="F33">
            <v>0</v>
          </cell>
          <cell r="G33">
            <v>0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1</v>
          </cell>
          <cell r="M33">
            <v>1</v>
          </cell>
          <cell r="O33">
            <v>16</v>
          </cell>
          <cell r="P33" t="str">
            <v>vN5</v>
          </cell>
        </row>
        <row r="34">
          <cell r="A34" t="str">
            <v>Restaurant - Fast Food</v>
          </cell>
          <cell r="B34" t="str">
            <v>RFF</v>
          </cell>
          <cell r="C34" t="str">
            <v>NRMeasureDD</v>
          </cell>
          <cell r="D34">
            <v>1</v>
          </cell>
          <cell r="E34">
            <v>1</v>
          </cell>
          <cell r="F34">
            <v>0</v>
          </cell>
          <cell r="G34">
            <v>0</v>
          </cell>
          <cell r="H34">
            <v>0</v>
          </cell>
          <cell r="I34">
            <v>1</v>
          </cell>
          <cell r="J34">
            <v>0</v>
          </cell>
          <cell r="K34">
            <v>0</v>
          </cell>
          <cell r="L34">
            <v>1</v>
          </cell>
          <cell r="M34">
            <v>1</v>
          </cell>
          <cell r="O34">
            <v>17</v>
          </cell>
          <cell r="P34" t="str">
            <v>vN5</v>
          </cell>
        </row>
        <row r="35">
          <cell r="A35" t="str">
            <v>Retail - Multistory Large</v>
          </cell>
          <cell r="B35" t="str">
            <v>Rt3</v>
          </cell>
          <cell r="C35" t="str">
            <v>NRMeasureDD</v>
          </cell>
          <cell r="D35">
            <v>1</v>
          </cell>
          <cell r="E35">
            <v>1</v>
          </cell>
          <cell r="F35">
            <v>1</v>
          </cell>
          <cell r="G35">
            <v>1</v>
          </cell>
          <cell r="H35">
            <v>1</v>
          </cell>
          <cell r="I35">
            <v>1</v>
          </cell>
          <cell r="J35">
            <v>1</v>
          </cell>
          <cell r="K35">
            <v>1</v>
          </cell>
          <cell r="L35">
            <v>1</v>
          </cell>
          <cell r="M35">
            <v>1</v>
          </cell>
          <cell r="O35">
            <v>18</v>
          </cell>
          <cell r="P35" t="str">
            <v>vN5</v>
          </cell>
        </row>
        <row r="36">
          <cell r="A36" t="str">
            <v>Retail - Single-Story Large</v>
          </cell>
          <cell r="B36" t="str">
            <v>RtL</v>
          </cell>
          <cell r="C36" t="str">
            <v>NRMeasureDD</v>
          </cell>
          <cell r="D36">
            <v>1</v>
          </cell>
          <cell r="E36">
            <v>1</v>
          </cell>
          <cell r="F36">
            <v>0</v>
          </cell>
          <cell r="G36">
            <v>0</v>
          </cell>
          <cell r="H36">
            <v>0</v>
          </cell>
          <cell r="I36">
            <v>1</v>
          </cell>
          <cell r="J36">
            <v>0</v>
          </cell>
          <cell r="K36">
            <v>0</v>
          </cell>
          <cell r="L36">
            <v>1</v>
          </cell>
          <cell r="M36">
            <v>1</v>
          </cell>
          <cell r="O36">
            <v>19</v>
          </cell>
          <cell r="P36" t="str">
            <v>vN5</v>
          </cell>
        </row>
        <row r="37">
          <cell r="A37" t="str">
            <v>Retail - Small</v>
          </cell>
          <cell r="B37" t="str">
            <v>RtS</v>
          </cell>
          <cell r="C37" t="str">
            <v>NRMeasureDD</v>
          </cell>
          <cell r="D37">
            <v>1</v>
          </cell>
          <cell r="E37">
            <v>1</v>
          </cell>
          <cell r="F37">
            <v>0</v>
          </cell>
          <cell r="G37">
            <v>0</v>
          </cell>
          <cell r="H37">
            <v>0</v>
          </cell>
          <cell r="I37">
            <v>1</v>
          </cell>
          <cell r="J37">
            <v>0</v>
          </cell>
          <cell r="K37">
            <v>0</v>
          </cell>
          <cell r="L37">
            <v>1</v>
          </cell>
          <cell r="M37">
            <v>1</v>
          </cell>
          <cell r="O37">
            <v>20</v>
          </cell>
          <cell r="P37" t="str">
            <v>vN5</v>
          </cell>
        </row>
        <row r="38">
          <cell r="A38" t="str">
            <v>Storage - Conditioned</v>
          </cell>
          <cell r="B38" t="str">
            <v>SCn</v>
          </cell>
          <cell r="C38" t="str">
            <v>NRMeasureDD</v>
          </cell>
          <cell r="D38">
            <v>1</v>
          </cell>
          <cell r="E38">
            <v>1</v>
          </cell>
          <cell r="F38">
            <v>0</v>
          </cell>
          <cell r="G38">
            <v>0</v>
          </cell>
          <cell r="H38">
            <v>0</v>
          </cell>
          <cell r="I38">
            <v>1</v>
          </cell>
          <cell r="J38">
            <v>0</v>
          </cell>
          <cell r="K38">
            <v>0</v>
          </cell>
          <cell r="L38">
            <v>1</v>
          </cell>
          <cell r="M38">
            <v>1</v>
          </cell>
          <cell r="O38">
            <v>21</v>
          </cell>
          <cell r="P38" t="str">
            <v>vN5</v>
          </cell>
        </row>
        <row r="39">
          <cell r="A39" t="str">
            <v>Single Family Residential</v>
          </cell>
          <cell r="B39" t="str">
            <v>SFM</v>
          </cell>
          <cell r="C39" t="str">
            <v>RMeasureDD</v>
          </cell>
          <cell r="D39">
            <v>1</v>
          </cell>
          <cell r="E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1</v>
          </cell>
          <cell r="M39">
            <v>1</v>
          </cell>
          <cell r="N39" t="str">
            <v>-tWt</v>
          </cell>
          <cell r="O39">
            <v>24</v>
          </cell>
          <cell r="P39" t="str">
            <v>v07</v>
          </cell>
        </row>
        <row r="40">
          <cell r="A40" t="str">
            <v>Multi-Family Residential</v>
          </cell>
          <cell r="B40" t="str">
            <v>MFM</v>
          </cell>
          <cell r="C40" t="str">
            <v>RMeasureDD</v>
          </cell>
          <cell r="D40">
            <v>1</v>
          </cell>
          <cell r="E40">
            <v>1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1</v>
          </cell>
          <cell r="M40">
            <v>1</v>
          </cell>
          <cell r="N40" t="str">
            <v>-tWt</v>
          </cell>
          <cell r="O40">
            <v>25</v>
          </cell>
          <cell r="P40" t="str">
            <v>v07</v>
          </cell>
        </row>
        <row r="41">
          <cell r="A41" t="str">
            <v>Double Wide Mobile Home</v>
          </cell>
          <cell r="B41" t="str">
            <v>DMO</v>
          </cell>
          <cell r="C41" t="str">
            <v>RMeasureDD</v>
          </cell>
          <cell r="D41">
            <v>1</v>
          </cell>
          <cell r="E41">
            <v>1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1</v>
          </cell>
          <cell r="M41">
            <v>1</v>
          </cell>
          <cell r="N41" t="str">
            <v>-tWt</v>
          </cell>
          <cell r="O41">
            <v>26</v>
          </cell>
          <cell r="P41" t="str">
            <v>v06</v>
          </cell>
        </row>
        <row r="47">
          <cell r="A47" t="str">
            <v>Existing Buildings</v>
          </cell>
          <cell r="B47" t="str">
            <v>vPGx</v>
          </cell>
          <cell r="C47" t="str">
            <v>vSCx</v>
          </cell>
          <cell r="D47" t="str">
            <v>vSGx</v>
          </cell>
          <cell r="E47" t="str">
            <v>vSDx</v>
          </cell>
          <cell r="F47" t="str">
            <v>vEx</v>
          </cell>
          <cell r="G47" t="str">
            <v>ex</v>
          </cell>
        </row>
        <row r="48">
          <cell r="A48" t="str">
            <v>New Construction</v>
          </cell>
          <cell r="B48" t="str">
            <v>vN5</v>
          </cell>
          <cell r="C48" t="str">
            <v>vN5</v>
          </cell>
          <cell r="D48" t="str">
            <v>vN5</v>
          </cell>
          <cell r="E48" t="str">
            <v>vN5</v>
          </cell>
          <cell r="F48" t="str">
            <v>vN5</v>
          </cell>
          <cell r="G48" t="str">
            <v>new</v>
          </cell>
        </row>
        <row r="57">
          <cell r="B57" t="str">
            <v>Upgrade to CFL Bulbs (NonRes)</v>
          </cell>
          <cell r="C57" t="str">
            <v>ILtg-FixtPwr-Sec-100wIncRef100w-25wCFLRefSMg25w</v>
          </cell>
          <cell r="D57" t="str">
            <v>NRCFLBase</v>
          </cell>
          <cell r="E57" t="str">
            <v>vN5</v>
          </cell>
          <cell r="F57" t="str">
            <v>vN5</v>
          </cell>
        </row>
        <row r="58">
          <cell r="B58" t="str">
            <v>Exit Sign Upgrade</v>
          </cell>
          <cell r="C58" t="str">
            <v>ILtg-Power-Exit-60pct</v>
          </cell>
          <cell r="D58" t="str">
            <v>NRExitBase</v>
          </cell>
          <cell r="E58" t="str">
            <v>vN5</v>
          </cell>
          <cell r="F58" t="str">
            <v>vN5</v>
          </cell>
        </row>
        <row r="59">
          <cell r="B59" t="str">
            <v>Linear Fluorescent or HID Upgrade</v>
          </cell>
          <cell r="C59" t="str">
            <v>ILtg-LFluor-Prim-RplLPD-48in39wT12SMg60w-48in3g30wT8ESPISNEl27w</v>
          </cell>
          <cell r="D59" t="str">
            <v>NRLFLBase</v>
          </cell>
          <cell r="E59" t="str">
            <v>v07</v>
          </cell>
          <cell r="F59" t="str">
            <v>vN5</v>
          </cell>
        </row>
        <row r="60">
          <cell r="B60" t="str">
            <v>Upgrade to CFL Bulbs (Res)</v>
          </cell>
          <cell r="C60" t="str">
            <v>ILtg-CFL-Int-7W-Rpl-Prim</v>
          </cell>
          <cell r="D60" t="str">
            <v>RCFLBase</v>
          </cell>
          <cell r="E60" t="str">
            <v>v07</v>
          </cell>
          <cell r="F60" t="str">
            <v>vN5</v>
          </cell>
        </row>
        <row r="61">
          <cell r="B61" t="str">
            <v>Medium Refrigerator Replacement</v>
          </cell>
          <cell r="C61" t="str">
            <v>Appl-RefgFrzrRef-Refg-900kWh-500kWh</v>
          </cell>
          <cell r="D61" t="str">
            <v>RMedRFrBase</v>
          </cell>
          <cell r="E61" t="str">
            <v>v07</v>
          </cell>
          <cell r="F61" t="str">
            <v>vN5</v>
          </cell>
        </row>
        <row r="62">
          <cell r="B62" t="str">
            <v>Large Refrigerator Replacement</v>
          </cell>
          <cell r="C62" t="str">
            <v>Appl-RefgFrzrRef-Frzr-1400kWh-1000kWh</v>
          </cell>
          <cell r="D62" t="str">
            <v>RLgRFrBase</v>
          </cell>
          <cell r="E62" t="str">
            <v>v07</v>
          </cell>
          <cell r="F62" t="str">
            <v>vN5</v>
          </cell>
        </row>
        <row r="70">
          <cell r="B70" t="str">
            <v xml:space="preserve">Arcata Area (CZ01) </v>
          </cell>
          <cell r="C70" t="str">
            <v>w01</v>
          </cell>
          <cell r="D70">
            <v>1</v>
          </cell>
          <cell r="E70">
            <v>0</v>
          </cell>
          <cell r="F70">
            <v>0</v>
          </cell>
          <cell r="G70">
            <v>0</v>
          </cell>
        </row>
        <row r="71">
          <cell r="B71" t="str">
            <v xml:space="preserve">Santa Rosa Area (CZ02) </v>
          </cell>
          <cell r="C71" t="str">
            <v>w02</v>
          </cell>
          <cell r="D71">
            <v>1</v>
          </cell>
          <cell r="E71">
            <v>0</v>
          </cell>
          <cell r="F71">
            <v>0</v>
          </cell>
          <cell r="G71">
            <v>0</v>
          </cell>
        </row>
        <row r="72">
          <cell r="B72" t="str">
            <v xml:space="preserve">Oakland Area (CZ03) </v>
          </cell>
          <cell r="C72" t="str">
            <v>w03</v>
          </cell>
          <cell r="D72">
            <v>1</v>
          </cell>
          <cell r="E72">
            <v>0</v>
          </cell>
          <cell r="F72">
            <v>0</v>
          </cell>
          <cell r="G72">
            <v>0</v>
          </cell>
        </row>
        <row r="73">
          <cell r="B73" t="str">
            <v xml:space="preserve">Sunnyvale Area (CZ04) </v>
          </cell>
          <cell r="C73" t="str">
            <v>w04</v>
          </cell>
          <cell r="D73">
            <v>1</v>
          </cell>
          <cell r="E73">
            <v>0</v>
          </cell>
          <cell r="F73">
            <v>0</v>
          </cell>
          <cell r="G73">
            <v>0</v>
          </cell>
        </row>
        <row r="74">
          <cell r="B74" t="str">
            <v xml:space="preserve">Santa Maria Area (CZ05) </v>
          </cell>
          <cell r="C74" t="str">
            <v>w05</v>
          </cell>
          <cell r="D74">
            <v>1</v>
          </cell>
          <cell r="E74">
            <v>1</v>
          </cell>
          <cell r="F74">
            <v>1</v>
          </cell>
          <cell r="G74">
            <v>0</v>
          </cell>
        </row>
        <row r="75">
          <cell r="B75" t="str">
            <v xml:space="preserve">Los Angeles Area (CZ06) </v>
          </cell>
          <cell r="C75" t="str">
            <v>w06</v>
          </cell>
          <cell r="D75">
            <v>0</v>
          </cell>
          <cell r="E75">
            <v>1</v>
          </cell>
          <cell r="F75">
            <v>1</v>
          </cell>
          <cell r="G75">
            <v>1</v>
          </cell>
        </row>
        <row r="76">
          <cell r="B76" t="str">
            <v xml:space="preserve">San Diego Area (CZ07) </v>
          </cell>
          <cell r="C76" t="str">
            <v>w07</v>
          </cell>
          <cell r="D76">
            <v>0</v>
          </cell>
          <cell r="E76">
            <v>0</v>
          </cell>
          <cell r="F76">
            <v>0</v>
          </cell>
          <cell r="G76">
            <v>1</v>
          </cell>
        </row>
        <row r="77">
          <cell r="B77" t="str">
            <v xml:space="preserve">El Toro Area (CZ08) </v>
          </cell>
          <cell r="C77" t="str">
            <v>w08</v>
          </cell>
          <cell r="D77">
            <v>0</v>
          </cell>
          <cell r="E77">
            <v>1</v>
          </cell>
          <cell r="F77">
            <v>1</v>
          </cell>
          <cell r="G77">
            <v>1</v>
          </cell>
        </row>
        <row r="78">
          <cell r="B78" t="str">
            <v xml:space="preserve">Pasadena Area (CZ09) </v>
          </cell>
          <cell r="C78" t="str">
            <v>w09</v>
          </cell>
          <cell r="D78">
            <v>0</v>
          </cell>
          <cell r="E78">
            <v>1</v>
          </cell>
          <cell r="F78">
            <v>1</v>
          </cell>
          <cell r="G78">
            <v>0</v>
          </cell>
        </row>
        <row r="79">
          <cell r="B79" t="str">
            <v xml:space="preserve">San Bernardino Area (CZ10) </v>
          </cell>
          <cell r="C79" t="str">
            <v>w10</v>
          </cell>
          <cell r="D79">
            <v>0</v>
          </cell>
          <cell r="E79">
            <v>1</v>
          </cell>
          <cell r="F79">
            <v>1</v>
          </cell>
          <cell r="G79">
            <v>1</v>
          </cell>
        </row>
        <row r="80">
          <cell r="B80" t="str">
            <v xml:space="preserve">Red Bluff Area (CZ11) </v>
          </cell>
          <cell r="C80" t="str">
            <v>w11</v>
          </cell>
          <cell r="D80">
            <v>1</v>
          </cell>
          <cell r="E80">
            <v>0</v>
          </cell>
          <cell r="F80">
            <v>0</v>
          </cell>
          <cell r="G80">
            <v>0</v>
          </cell>
        </row>
        <row r="81">
          <cell r="B81" t="str">
            <v xml:space="preserve">Sacramento Area (CZ12) </v>
          </cell>
          <cell r="C81" t="str">
            <v>w12</v>
          </cell>
          <cell r="D81">
            <v>1</v>
          </cell>
          <cell r="E81">
            <v>0</v>
          </cell>
          <cell r="F81">
            <v>0</v>
          </cell>
          <cell r="G81">
            <v>0</v>
          </cell>
        </row>
        <row r="82">
          <cell r="B82" t="str">
            <v xml:space="preserve">Fresno Area (CZ13) </v>
          </cell>
          <cell r="C82" t="str">
            <v>w13</v>
          </cell>
          <cell r="D82">
            <v>1</v>
          </cell>
          <cell r="E82">
            <v>1</v>
          </cell>
          <cell r="F82">
            <v>1</v>
          </cell>
          <cell r="G82">
            <v>0</v>
          </cell>
        </row>
        <row r="83">
          <cell r="B83" t="str">
            <v xml:space="preserve">China Lake Area (CZ14) </v>
          </cell>
          <cell r="C83" t="str">
            <v>w14</v>
          </cell>
          <cell r="D83">
            <v>0</v>
          </cell>
          <cell r="E83">
            <v>1</v>
          </cell>
          <cell r="F83">
            <v>1</v>
          </cell>
          <cell r="G83">
            <v>1</v>
          </cell>
        </row>
        <row r="84">
          <cell r="B84" t="str">
            <v xml:space="preserve">Blythe Area (CZ15) </v>
          </cell>
          <cell r="C84" t="str">
            <v>w15</v>
          </cell>
          <cell r="D84">
            <v>0</v>
          </cell>
          <cell r="E84">
            <v>1</v>
          </cell>
          <cell r="F84">
            <v>1</v>
          </cell>
          <cell r="G84">
            <v>1</v>
          </cell>
        </row>
        <row r="85">
          <cell r="B85" t="str">
            <v xml:space="preserve">Mount Shasta Area (CZ16) </v>
          </cell>
          <cell r="C85" t="str">
            <v>w16</v>
          </cell>
          <cell r="D85">
            <v>1</v>
          </cell>
          <cell r="E85">
            <v>1</v>
          </cell>
          <cell r="F85">
            <v>1</v>
          </cell>
          <cell r="G85">
            <v>0</v>
          </cell>
        </row>
        <row r="86">
          <cell r="B86" t="str">
            <v>Whole Utility</v>
          </cell>
          <cell r="D86" t="str">
            <v>wPGE</v>
          </cell>
          <cell r="E86" t="str">
            <v>wSCE</v>
          </cell>
          <cell r="F86" t="str">
            <v>wSCG</v>
          </cell>
          <cell r="G86" t="str">
            <v>wSDGE</v>
          </cell>
        </row>
        <row r="91">
          <cell r="H91" t="str">
            <v>Customer Average</v>
          </cell>
          <cell r="I91" t="str">
            <v>CAv</v>
          </cell>
        </row>
        <row r="92">
          <cell r="H92" t="str">
            <v>2005 Code/Standard</v>
          </cell>
          <cell r="I92" t="str">
            <v>C05</v>
          </cell>
        </row>
        <row r="93">
          <cell r="H93" t="str">
            <v>2008 Code/Standard</v>
          </cell>
          <cell r="I93" t="str">
            <v>C08</v>
          </cell>
        </row>
        <row r="110">
          <cell r="A110" t="str">
            <v>(kWh/kWh)</v>
          </cell>
          <cell r="B110">
            <v>12</v>
          </cell>
        </row>
        <row r="111">
          <cell r="A111" t="str">
            <v>(therms/kWh)</v>
          </cell>
          <cell r="B111">
            <v>13</v>
          </cell>
        </row>
        <row r="112">
          <cell r="A112" t="str">
            <v>(kW/kW)</v>
          </cell>
          <cell r="B112">
            <v>17</v>
          </cell>
        </row>
        <row r="116">
          <cell r="A116" t="str">
            <v>GasPac</v>
          </cell>
          <cell r="B116">
            <v>1</v>
          </cell>
          <cell r="C116" t="str">
            <v>C</v>
          </cell>
        </row>
        <row r="117">
          <cell r="A117" t="str">
            <v>HP</v>
          </cell>
          <cell r="B117">
            <v>2</v>
          </cell>
          <cell r="C117" t="str">
            <v>C</v>
          </cell>
        </row>
        <row r="118">
          <cell r="A118" t="str">
            <v>PVAV</v>
          </cell>
          <cell r="B118">
            <v>7</v>
          </cell>
          <cell r="C118" t="str">
            <v>C</v>
          </cell>
        </row>
        <row r="119">
          <cell r="A119" t="str">
            <v>SVAV</v>
          </cell>
          <cell r="B119">
            <v>8</v>
          </cell>
          <cell r="C119" t="str">
            <v>C</v>
          </cell>
        </row>
        <row r="120">
          <cell r="A120" t="str">
            <v>WLHP</v>
          </cell>
          <cell r="B120">
            <v>3</v>
          </cell>
          <cell r="C120" t="str">
            <v>C</v>
          </cell>
        </row>
        <row r="121">
          <cell r="A121" t="str">
            <v>PSZElec</v>
          </cell>
          <cell r="B121">
            <v>4</v>
          </cell>
          <cell r="C121" t="str">
            <v>C</v>
          </cell>
        </row>
        <row r="122">
          <cell r="A122" t="str">
            <v>PVAVElec</v>
          </cell>
          <cell r="B122">
            <v>9</v>
          </cell>
          <cell r="C122" t="str">
            <v>C</v>
          </cell>
        </row>
        <row r="123">
          <cell r="A123" t="str">
            <v>SVAVElec</v>
          </cell>
          <cell r="B123">
            <v>10</v>
          </cell>
          <cell r="C123" t="str">
            <v>C</v>
          </cell>
        </row>
        <row r="124">
          <cell r="A124" t="str">
            <v>ElecHeat</v>
          </cell>
          <cell r="B124">
            <v>5</v>
          </cell>
          <cell r="C124" t="str">
            <v>H</v>
          </cell>
        </row>
        <row r="125">
          <cell r="A125" t="str">
            <v>GasFurn</v>
          </cell>
          <cell r="B125">
            <v>6</v>
          </cell>
          <cell r="C125" t="str">
            <v>H</v>
          </cell>
        </row>
        <row r="126">
          <cell r="A126" t="str">
            <v>DX/Other</v>
          </cell>
          <cell r="C126" t="str">
            <v>C</v>
          </cell>
        </row>
      </sheetData>
      <sheetData sheetId="5" refreshError="1">
        <row r="5">
          <cell r="B5" t="str">
            <v>PlcHldr</v>
          </cell>
          <cell r="C5" t="str">
            <v>w01</v>
          </cell>
          <cell r="D5" t="str">
            <v>w02</v>
          </cell>
          <cell r="E5" t="str">
            <v>w03</v>
          </cell>
          <cell r="F5" t="str">
            <v>w04</v>
          </cell>
          <cell r="G5" t="str">
            <v>w05</v>
          </cell>
          <cell r="H5" t="str">
            <v>w06</v>
          </cell>
          <cell r="I5" t="str">
            <v>w07</v>
          </cell>
          <cell r="J5" t="str">
            <v>w08</v>
          </cell>
          <cell r="K5" t="str">
            <v>w09</v>
          </cell>
          <cell r="L5" t="str">
            <v>w10</v>
          </cell>
          <cell r="M5" t="str">
            <v>w11</v>
          </cell>
          <cell r="N5" t="str">
            <v>w12</v>
          </cell>
          <cell r="O5" t="str">
            <v>w13</v>
          </cell>
          <cell r="P5" t="str">
            <v>w14</v>
          </cell>
          <cell r="Q5" t="str">
            <v>w15</v>
          </cell>
          <cell r="R5" t="str">
            <v>w16</v>
          </cell>
        </row>
        <row r="7">
          <cell r="B7" t="str">
            <v>Asm</v>
          </cell>
          <cell r="C7">
            <v>1</v>
          </cell>
          <cell r="D7">
            <v>1</v>
          </cell>
          <cell r="E7">
            <v>1</v>
          </cell>
          <cell r="F7">
            <v>1</v>
          </cell>
          <cell r="G7">
            <v>1</v>
          </cell>
          <cell r="H7">
            <v>1</v>
          </cell>
          <cell r="I7">
            <v>1</v>
          </cell>
          <cell r="J7">
            <v>1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1</v>
          </cell>
          <cell r="P7">
            <v>1</v>
          </cell>
          <cell r="Q7">
            <v>1</v>
          </cell>
          <cell r="R7">
            <v>1</v>
          </cell>
        </row>
        <row r="8">
          <cell r="B8" t="str">
            <v>EPr</v>
          </cell>
          <cell r="C8">
            <v>1</v>
          </cell>
          <cell r="D8">
            <v>0</v>
          </cell>
          <cell r="E8">
            <v>0</v>
          </cell>
          <cell r="F8">
            <v>0</v>
          </cell>
          <cell r="G8">
            <v>1</v>
          </cell>
          <cell r="H8">
            <v>0</v>
          </cell>
          <cell r="I8">
            <v>1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ESe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1</v>
          </cell>
          <cell r="H9">
            <v>0</v>
          </cell>
          <cell r="I9">
            <v>1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ECC</v>
          </cell>
          <cell r="C10">
            <v>1</v>
          </cell>
          <cell r="D10">
            <v>1</v>
          </cell>
          <cell r="E10">
            <v>1</v>
          </cell>
          <cell r="F10">
            <v>1</v>
          </cell>
          <cell r="G10">
            <v>1</v>
          </cell>
          <cell r="H10">
            <v>1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1</v>
          </cell>
          <cell r="O10">
            <v>0</v>
          </cell>
          <cell r="P10">
            <v>1</v>
          </cell>
          <cell r="Q10">
            <v>1</v>
          </cell>
          <cell r="R10">
            <v>1</v>
          </cell>
        </row>
        <row r="11">
          <cell r="B11" t="str">
            <v>EUn</v>
          </cell>
          <cell r="C11">
            <v>1</v>
          </cell>
          <cell r="D11">
            <v>1</v>
          </cell>
          <cell r="E11">
            <v>1</v>
          </cell>
          <cell r="F11">
            <v>1</v>
          </cell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  <cell r="L11">
            <v>1</v>
          </cell>
          <cell r="M11">
            <v>1</v>
          </cell>
          <cell r="N11">
            <v>1</v>
          </cell>
          <cell r="O11">
            <v>0</v>
          </cell>
          <cell r="P11">
            <v>1</v>
          </cell>
          <cell r="Q11">
            <v>1</v>
          </cell>
          <cell r="R11">
            <v>1</v>
          </cell>
        </row>
        <row r="12">
          <cell r="B12" t="str">
            <v>ERC</v>
          </cell>
          <cell r="C12">
            <v>1</v>
          </cell>
          <cell r="D12">
            <v>0</v>
          </cell>
          <cell r="E12">
            <v>0</v>
          </cell>
          <cell r="F12">
            <v>0</v>
          </cell>
          <cell r="G12">
            <v>1</v>
          </cell>
          <cell r="H12">
            <v>0</v>
          </cell>
          <cell r="I12">
            <v>1</v>
          </cell>
          <cell r="J12">
            <v>1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Gro</v>
          </cell>
          <cell r="C13">
            <v>1</v>
          </cell>
          <cell r="D13">
            <v>1</v>
          </cell>
          <cell r="E13">
            <v>1</v>
          </cell>
          <cell r="F13">
            <v>1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</row>
        <row r="14">
          <cell r="B14" t="str">
            <v>Hsp</v>
          </cell>
          <cell r="C14">
            <v>1</v>
          </cell>
          <cell r="D14">
            <v>1</v>
          </cell>
          <cell r="E14">
            <v>1</v>
          </cell>
          <cell r="F14">
            <v>1</v>
          </cell>
          <cell r="G14">
            <v>1</v>
          </cell>
          <cell r="H14">
            <v>1</v>
          </cell>
          <cell r="I14">
            <v>1</v>
          </cell>
          <cell r="J14">
            <v>1</v>
          </cell>
          <cell r="K14">
            <v>1</v>
          </cell>
          <cell r="L14">
            <v>1</v>
          </cell>
          <cell r="M14">
            <v>1</v>
          </cell>
          <cell r="N14">
            <v>1</v>
          </cell>
          <cell r="O14">
            <v>1</v>
          </cell>
          <cell r="P14">
            <v>1</v>
          </cell>
          <cell r="Q14">
            <v>1</v>
          </cell>
          <cell r="R14">
            <v>1</v>
          </cell>
        </row>
        <row r="15">
          <cell r="B15" t="str">
            <v>Nrs</v>
          </cell>
          <cell r="C15">
            <v>1</v>
          </cell>
          <cell r="D15">
            <v>1</v>
          </cell>
          <cell r="E15">
            <v>1</v>
          </cell>
          <cell r="F15">
            <v>1</v>
          </cell>
          <cell r="G15">
            <v>1</v>
          </cell>
          <cell r="H15">
            <v>1</v>
          </cell>
          <cell r="I15">
            <v>1</v>
          </cell>
          <cell r="J15">
            <v>1</v>
          </cell>
          <cell r="K15">
            <v>1</v>
          </cell>
          <cell r="L15">
            <v>1</v>
          </cell>
          <cell r="M15">
            <v>1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1</v>
          </cell>
        </row>
        <row r="16">
          <cell r="B16" t="str">
            <v>Htl</v>
          </cell>
          <cell r="C16">
            <v>1</v>
          </cell>
          <cell r="D16">
            <v>1</v>
          </cell>
          <cell r="E16">
            <v>1</v>
          </cell>
          <cell r="F16">
            <v>1</v>
          </cell>
          <cell r="G16">
            <v>1</v>
          </cell>
          <cell r="H16">
            <v>1</v>
          </cell>
          <cell r="I16">
            <v>1</v>
          </cell>
          <cell r="J16">
            <v>1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P16">
            <v>1</v>
          </cell>
          <cell r="Q16">
            <v>1</v>
          </cell>
          <cell r="R16">
            <v>1</v>
          </cell>
        </row>
        <row r="17">
          <cell r="B17" t="str">
            <v>Mtl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Q17">
            <v>1</v>
          </cell>
          <cell r="R17">
            <v>1</v>
          </cell>
        </row>
        <row r="18">
          <cell r="B18" t="str">
            <v>MBT</v>
          </cell>
          <cell r="C18">
            <v>1</v>
          </cell>
          <cell r="D18">
            <v>1</v>
          </cell>
          <cell r="E18">
            <v>1</v>
          </cell>
          <cell r="F18">
            <v>1</v>
          </cell>
          <cell r="G18">
            <v>1</v>
          </cell>
          <cell r="H18">
            <v>1</v>
          </cell>
          <cell r="I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  <cell r="R18">
            <v>1</v>
          </cell>
        </row>
        <row r="19">
          <cell r="B19" t="str">
            <v>MLI</v>
          </cell>
          <cell r="C19">
            <v>1</v>
          </cell>
          <cell r="D19">
            <v>1</v>
          </cell>
          <cell r="E19">
            <v>1</v>
          </cell>
          <cell r="F19">
            <v>1</v>
          </cell>
          <cell r="G19">
            <v>1</v>
          </cell>
          <cell r="H19">
            <v>1</v>
          </cell>
          <cell r="I19">
            <v>1</v>
          </cell>
          <cell r="J19">
            <v>1</v>
          </cell>
          <cell r="K19">
            <v>1</v>
          </cell>
          <cell r="L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</row>
        <row r="20">
          <cell r="B20" t="str">
            <v>OfL</v>
          </cell>
          <cell r="C20">
            <v>1</v>
          </cell>
          <cell r="D20">
            <v>1</v>
          </cell>
          <cell r="E20">
            <v>1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1</v>
          </cell>
          <cell r="K20">
            <v>1</v>
          </cell>
          <cell r="L20">
            <v>1</v>
          </cell>
          <cell r="M20">
            <v>1</v>
          </cell>
          <cell r="N20">
            <v>1</v>
          </cell>
          <cell r="O20">
            <v>1</v>
          </cell>
          <cell r="P20">
            <v>1</v>
          </cell>
          <cell r="Q20">
            <v>1</v>
          </cell>
          <cell r="R20">
            <v>1</v>
          </cell>
        </row>
        <row r="21">
          <cell r="B21" t="str">
            <v>OfS</v>
          </cell>
          <cell r="C21">
            <v>1</v>
          </cell>
          <cell r="D21">
            <v>1</v>
          </cell>
          <cell r="E21">
            <v>1</v>
          </cell>
          <cell r="F21">
            <v>1</v>
          </cell>
          <cell r="G21">
            <v>1</v>
          </cell>
          <cell r="H21">
            <v>1</v>
          </cell>
          <cell r="I21">
            <v>1</v>
          </cell>
          <cell r="J21">
            <v>1</v>
          </cell>
          <cell r="K21">
            <v>1</v>
          </cell>
          <cell r="L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</row>
        <row r="22">
          <cell r="B22" t="str">
            <v>RSD</v>
          </cell>
          <cell r="C22">
            <v>1</v>
          </cell>
          <cell r="D22">
            <v>1</v>
          </cell>
          <cell r="E22">
            <v>1</v>
          </cell>
          <cell r="F22">
            <v>1</v>
          </cell>
          <cell r="G22">
            <v>1</v>
          </cell>
          <cell r="H22">
            <v>1</v>
          </cell>
          <cell r="I22">
            <v>1</v>
          </cell>
          <cell r="J22">
            <v>1</v>
          </cell>
          <cell r="K22">
            <v>1</v>
          </cell>
          <cell r="L22">
            <v>1</v>
          </cell>
          <cell r="M22">
            <v>1</v>
          </cell>
          <cell r="N22">
            <v>1</v>
          </cell>
          <cell r="O22">
            <v>1</v>
          </cell>
          <cell r="P22">
            <v>1</v>
          </cell>
          <cell r="Q22">
            <v>1</v>
          </cell>
          <cell r="R22">
            <v>1</v>
          </cell>
        </row>
        <row r="23">
          <cell r="B23" t="str">
            <v>RFF</v>
          </cell>
          <cell r="C23">
            <v>1</v>
          </cell>
          <cell r="D23">
            <v>1</v>
          </cell>
          <cell r="E23">
            <v>1</v>
          </cell>
          <cell r="F23">
            <v>1</v>
          </cell>
          <cell r="G23">
            <v>1</v>
          </cell>
          <cell r="H23">
            <v>1</v>
          </cell>
          <cell r="I23">
            <v>1</v>
          </cell>
          <cell r="J23">
            <v>1</v>
          </cell>
          <cell r="K23">
            <v>1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</row>
        <row r="24">
          <cell r="B24" t="str">
            <v>Rt3</v>
          </cell>
          <cell r="C24">
            <v>1</v>
          </cell>
          <cell r="D24">
            <v>1</v>
          </cell>
          <cell r="E24">
            <v>1</v>
          </cell>
          <cell r="F24">
            <v>1</v>
          </cell>
          <cell r="G24">
            <v>1</v>
          </cell>
          <cell r="H24">
            <v>1</v>
          </cell>
          <cell r="I24">
            <v>1</v>
          </cell>
          <cell r="J24">
            <v>1</v>
          </cell>
          <cell r="K24">
            <v>1</v>
          </cell>
          <cell r="L24">
            <v>1</v>
          </cell>
          <cell r="M24">
            <v>1</v>
          </cell>
          <cell r="N24">
            <v>1</v>
          </cell>
          <cell r="O24">
            <v>1</v>
          </cell>
          <cell r="P24">
            <v>1</v>
          </cell>
          <cell r="Q24">
            <v>1</v>
          </cell>
          <cell r="R24">
            <v>1</v>
          </cell>
        </row>
        <row r="25">
          <cell r="B25" t="str">
            <v>RtL</v>
          </cell>
          <cell r="C25">
            <v>1</v>
          </cell>
          <cell r="D25">
            <v>1</v>
          </cell>
          <cell r="E25">
            <v>1</v>
          </cell>
          <cell r="F25">
            <v>1</v>
          </cell>
          <cell r="G25">
            <v>1</v>
          </cell>
          <cell r="H25">
            <v>1</v>
          </cell>
          <cell r="I25">
            <v>1</v>
          </cell>
          <cell r="J25">
            <v>1</v>
          </cell>
          <cell r="K25">
            <v>1</v>
          </cell>
          <cell r="L25">
            <v>1</v>
          </cell>
          <cell r="M25">
            <v>1</v>
          </cell>
          <cell r="N25">
            <v>1</v>
          </cell>
          <cell r="O25">
            <v>1</v>
          </cell>
          <cell r="P25">
            <v>1</v>
          </cell>
          <cell r="Q25">
            <v>1</v>
          </cell>
          <cell r="R25">
            <v>1</v>
          </cell>
        </row>
        <row r="26">
          <cell r="B26" t="str">
            <v>RtS</v>
          </cell>
          <cell r="C26">
            <v>1</v>
          </cell>
          <cell r="D26">
            <v>1</v>
          </cell>
          <cell r="E26">
            <v>1</v>
          </cell>
          <cell r="F26">
            <v>1</v>
          </cell>
          <cell r="G26">
            <v>1</v>
          </cell>
          <cell r="H26">
            <v>1</v>
          </cell>
          <cell r="I26">
            <v>1</v>
          </cell>
          <cell r="J26">
            <v>1</v>
          </cell>
          <cell r="K26">
            <v>1</v>
          </cell>
          <cell r="L26">
            <v>1</v>
          </cell>
          <cell r="M26">
            <v>1</v>
          </cell>
          <cell r="N26">
            <v>1</v>
          </cell>
          <cell r="O26">
            <v>1</v>
          </cell>
          <cell r="P26">
            <v>1</v>
          </cell>
          <cell r="Q26">
            <v>1</v>
          </cell>
          <cell r="R26">
            <v>1</v>
          </cell>
        </row>
        <row r="27">
          <cell r="B27" t="str">
            <v>SCn</v>
          </cell>
          <cell r="C27">
            <v>1</v>
          </cell>
          <cell r="D27">
            <v>1</v>
          </cell>
          <cell r="E27">
            <v>1</v>
          </cell>
          <cell r="F27">
            <v>1</v>
          </cell>
          <cell r="G27">
            <v>1</v>
          </cell>
          <cell r="H27">
            <v>1</v>
          </cell>
          <cell r="I27">
            <v>1</v>
          </cell>
          <cell r="J27">
            <v>1</v>
          </cell>
          <cell r="K27">
            <v>1</v>
          </cell>
          <cell r="L27">
            <v>1</v>
          </cell>
          <cell r="M27">
            <v>1</v>
          </cell>
          <cell r="N27">
            <v>1</v>
          </cell>
          <cell r="O27">
            <v>1</v>
          </cell>
          <cell r="P27">
            <v>1</v>
          </cell>
          <cell r="Q27">
            <v>1</v>
          </cell>
          <cell r="R27">
            <v>1</v>
          </cell>
        </row>
        <row r="28">
          <cell r="B28" t="str">
            <v>SUn</v>
          </cell>
          <cell r="C28">
            <v>1</v>
          </cell>
          <cell r="D28">
            <v>1</v>
          </cell>
          <cell r="E28">
            <v>1</v>
          </cell>
          <cell r="F28">
            <v>1</v>
          </cell>
          <cell r="G28">
            <v>1</v>
          </cell>
          <cell r="H28">
            <v>1</v>
          </cell>
          <cell r="I28">
            <v>1</v>
          </cell>
          <cell r="J28">
            <v>1</v>
          </cell>
          <cell r="K28">
            <v>1</v>
          </cell>
          <cell r="L28">
            <v>1</v>
          </cell>
          <cell r="M28">
            <v>1</v>
          </cell>
          <cell r="N28">
            <v>1</v>
          </cell>
          <cell r="O28">
            <v>1</v>
          </cell>
          <cell r="P28">
            <v>1</v>
          </cell>
          <cell r="Q28">
            <v>1</v>
          </cell>
          <cell r="R28">
            <v>1</v>
          </cell>
        </row>
        <row r="29">
          <cell r="B29" t="str">
            <v>WRf</v>
          </cell>
          <cell r="C29">
            <v>1</v>
          </cell>
          <cell r="D29">
            <v>1</v>
          </cell>
          <cell r="E29">
            <v>1</v>
          </cell>
          <cell r="F29">
            <v>1</v>
          </cell>
          <cell r="G29">
            <v>1</v>
          </cell>
          <cell r="H29">
            <v>1</v>
          </cell>
          <cell r="I29">
            <v>1</v>
          </cell>
          <cell r="J29">
            <v>1</v>
          </cell>
          <cell r="K29">
            <v>1</v>
          </cell>
          <cell r="L29">
            <v>1</v>
          </cell>
          <cell r="M29">
            <v>1</v>
          </cell>
          <cell r="N29">
            <v>1</v>
          </cell>
          <cell r="O29">
            <v>1</v>
          </cell>
          <cell r="P29">
            <v>1</v>
          </cell>
          <cell r="Q29">
            <v>1</v>
          </cell>
          <cell r="R29">
            <v>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Update"/>
      <sheetName val="change history"/>
      <sheetName val="Impacts Review"/>
      <sheetName val="Single Measure Impacts"/>
      <sheetName val="Refg Measure Desc"/>
      <sheetName val="Ltg Measure Desc"/>
      <sheetName val="DefineHVACWeights"/>
      <sheetName val="Weights Library"/>
      <sheetName val="NumHomes"/>
      <sheetName val="Results"/>
      <sheetName val="ARP Adjustments"/>
      <sheetName val="Lookups"/>
      <sheetName val="UES Calcs"/>
      <sheetName val="Engage Ltg Fixture Table"/>
      <sheetName val="GrossSavingsAd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0">
          <cell r="F20" t="str">
            <v>Statewide_Exist_HVAC</v>
          </cell>
          <cell r="G20" t="str">
            <v>NH_STExHVACWts</v>
          </cell>
        </row>
        <row r="21">
          <cell r="F21" t="str">
            <v>Statewide_New_HVAC</v>
          </cell>
          <cell r="G21" t="str">
            <v>NH_STNewHVACWts</v>
          </cell>
        </row>
        <row r="22">
          <cell r="F22" t="str">
            <v>PGE_Exist_HVAC</v>
          </cell>
          <cell r="G22" t="str">
            <v>NH_PGExHVACWts</v>
          </cell>
        </row>
        <row r="23">
          <cell r="F23" t="str">
            <v>PGE_New_HVAC</v>
          </cell>
          <cell r="G23" t="str">
            <v>NH_PGNewHVACWts</v>
          </cell>
        </row>
        <row r="24">
          <cell r="F24" t="str">
            <v>SCE_Exist_HVAC</v>
          </cell>
          <cell r="G24" t="str">
            <v>NH_SCExHVACWts</v>
          </cell>
        </row>
        <row r="25">
          <cell r="F25" t="str">
            <v>SCE_New_HVAC</v>
          </cell>
          <cell r="G25" t="str">
            <v>NH_SCNewHVACWts</v>
          </cell>
        </row>
        <row r="26">
          <cell r="F26" t="str">
            <v>SDGE_Exist_HVAC</v>
          </cell>
          <cell r="G26" t="str">
            <v>NH_SDExHVACWts</v>
          </cell>
        </row>
        <row r="27">
          <cell r="F27" t="str">
            <v>SDGE_New_HVAC</v>
          </cell>
          <cell r="G27" t="str">
            <v>NH_SDNewHVACWts</v>
          </cell>
        </row>
        <row r="28">
          <cell r="F28" t="str">
            <v>SCG_Exist_HVAC</v>
          </cell>
          <cell r="G28" t="str">
            <v>NH_SGExHVACWts</v>
          </cell>
        </row>
        <row r="29">
          <cell r="F29" t="str">
            <v>SCG_New_HVAC</v>
          </cell>
          <cell r="G29" t="str">
            <v>NH_SGNewHVACWts</v>
          </cell>
        </row>
      </sheetData>
      <sheetData sheetId="13" refreshError="1"/>
      <sheetData sheetId="14" refreshError="1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  <sheetName val="Drop down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temcoindustrialpower.com/products/Soft_Starters/S60008.html" TargetMode="External"/><Relationship Id="rId18" Type="http://schemas.openxmlformats.org/officeDocument/2006/relationships/hyperlink" Target="http://www.temcoindustrialpower.com/products/Soft_Starters/S60010.html" TargetMode="External"/><Relationship Id="rId26" Type="http://schemas.openxmlformats.org/officeDocument/2006/relationships/hyperlink" Target="http://www.temcoindustrialpower.com/products/Soft_Starters/S60014.html" TargetMode="External"/><Relationship Id="rId39" Type="http://schemas.openxmlformats.org/officeDocument/2006/relationships/hyperlink" Target="http://www.temcoindustrialpower.com/products/Soft_Starters/S60021.html" TargetMode="External"/><Relationship Id="rId21" Type="http://schemas.openxmlformats.org/officeDocument/2006/relationships/hyperlink" Target="http://www.temcoindustrialpower.com/products/Soft_Starters/S60012.html" TargetMode="External"/><Relationship Id="rId34" Type="http://schemas.openxmlformats.org/officeDocument/2006/relationships/hyperlink" Target="http://www.temcoindustrialpower.com/products/Soft_Starters/S60018.html" TargetMode="External"/><Relationship Id="rId42" Type="http://schemas.openxmlformats.org/officeDocument/2006/relationships/hyperlink" Target="http://www.temcoindustrialpower.com/products/Soft_Starters/S60020.html" TargetMode="External"/><Relationship Id="rId47" Type="http://schemas.openxmlformats.org/officeDocument/2006/relationships/hyperlink" Target="http://www.temcoindustrialpower.com/products/Soft_Starters/S70365.html" TargetMode="External"/><Relationship Id="rId50" Type="http://schemas.openxmlformats.org/officeDocument/2006/relationships/hyperlink" Target="http://www.temcoindustrialpower.com/products/Soft_Starters/S70312.html" TargetMode="External"/><Relationship Id="rId55" Type="http://schemas.openxmlformats.org/officeDocument/2006/relationships/hyperlink" Target="http://www.temcoindustrialpower.com/products/Soft_Starters/S70171.html" TargetMode="External"/><Relationship Id="rId63" Type="http://schemas.openxmlformats.org/officeDocument/2006/relationships/hyperlink" Target="http://www.temcoindustrialpower.com/products/Soft_Starters/S70045.html" TargetMode="External"/><Relationship Id="rId68" Type="http://schemas.openxmlformats.org/officeDocument/2006/relationships/hyperlink" Target="http://www.temcoindustrialpower.com/products/Soft_Starters/S70024.html" TargetMode="External"/><Relationship Id="rId7" Type="http://schemas.openxmlformats.org/officeDocument/2006/relationships/hyperlink" Target="http://www.temcoindustrialpower.com/products/Soft_Starters/S60005.html" TargetMode="External"/><Relationship Id="rId71" Type="http://schemas.openxmlformats.org/officeDocument/2006/relationships/printerSettings" Target="../printerSettings/printerSettings2.bin"/><Relationship Id="rId2" Type="http://schemas.openxmlformats.org/officeDocument/2006/relationships/hyperlink" Target="http://www.temcoindustrialpower.com/products/Soft_Starters/S60002.html" TargetMode="External"/><Relationship Id="rId16" Type="http://schemas.openxmlformats.org/officeDocument/2006/relationships/hyperlink" Target="http://www.temcoindustrialpower.com/products/Soft_Starters/S60009.html" TargetMode="External"/><Relationship Id="rId29" Type="http://schemas.openxmlformats.org/officeDocument/2006/relationships/hyperlink" Target="http://www.temcoindustrialpower.com/products/Soft_Starters/S60016.html" TargetMode="External"/><Relationship Id="rId1" Type="http://schemas.openxmlformats.org/officeDocument/2006/relationships/hyperlink" Target="http://www.temcoindustrialpower.com/products/Soft_Starters/S60002.html" TargetMode="External"/><Relationship Id="rId6" Type="http://schemas.openxmlformats.org/officeDocument/2006/relationships/hyperlink" Target="http://www.temcoindustrialpower.com/products/Soft_Starters/S60004.html" TargetMode="External"/><Relationship Id="rId11" Type="http://schemas.openxmlformats.org/officeDocument/2006/relationships/hyperlink" Target="http://www.temcoindustrialpower.com/products/Soft_Starters/S60007.html" TargetMode="External"/><Relationship Id="rId24" Type="http://schemas.openxmlformats.org/officeDocument/2006/relationships/hyperlink" Target="http://www.temcoindustrialpower.com/products/Soft_Starters/S60013.html" TargetMode="External"/><Relationship Id="rId32" Type="http://schemas.openxmlformats.org/officeDocument/2006/relationships/hyperlink" Target="http://www.temcoindustrialpower.com/products/Soft_Starters/S60017.html" TargetMode="External"/><Relationship Id="rId37" Type="http://schemas.openxmlformats.org/officeDocument/2006/relationships/hyperlink" Target="http://www.temcoindustrialpower.com/products/Soft_Starters/S60022.html" TargetMode="External"/><Relationship Id="rId40" Type="http://schemas.openxmlformats.org/officeDocument/2006/relationships/hyperlink" Target="http://www.temcoindustrialpower.com/products/Soft_Starters/S60021.html" TargetMode="External"/><Relationship Id="rId45" Type="http://schemas.openxmlformats.org/officeDocument/2006/relationships/hyperlink" Target="http://www.temcoindustrialpower.com/products/Soft_Starters/S70412.html" TargetMode="External"/><Relationship Id="rId53" Type="http://schemas.openxmlformats.org/officeDocument/2006/relationships/hyperlink" Target="http://www.temcoindustrialpower.com/products/Soft_Starters/S70200.html" TargetMode="External"/><Relationship Id="rId58" Type="http://schemas.openxmlformats.org/officeDocument/2006/relationships/hyperlink" Target="http://www.temcoindustrialpower.com/products/Soft_Starters/S70130.html" TargetMode="External"/><Relationship Id="rId66" Type="http://schemas.openxmlformats.org/officeDocument/2006/relationships/hyperlink" Target="http://www.temcoindustrialpower.com/products/Soft_Starters/S70030.html" TargetMode="External"/><Relationship Id="rId5" Type="http://schemas.openxmlformats.org/officeDocument/2006/relationships/hyperlink" Target="http://www.temcoindustrialpower.com/products/Soft_Starters/S60004.html" TargetMode="External"/><Relationship Id="rId15" Type="http://schemas.openxmlformats.org/officeDocument/2006/relationships/hyperlink" Target="http://www.temcoindustrialpower.com/products/Soft_Starters/S60009.html" TargetMode="External"/><Relationship Id="rId23" Type="http://schemas.openxmlformats.org/officeDocument/2006/relationships/hyperlink" Target="http://www.temcoindustrialpower.com/products/Soft_Starters/S60013.html" TargetMode="External"/><Relationship Id="rId28" Type="http://schemas.openxmlformats.org/officeDocument/2006/relationships/hyperlink" Target="http://www.temcoindustrialpower.com/products/Soft_Starters/S60015.html" TargetMode="External"/><Relationship Id="rId36" Type="http://schemas.openxmlformats.org/officeDocument/2006/relationships/hyperlink" Target="http://www.temcoindustrialpower.com/products/Soft_Starters/S60007.html" TargetMode="External"/><Relationship Id="rId49" Type="http://schemas.openxmlformats.org/officeDocument/2006/relationships/hyperlink" Target="http://www.temcoindustrialpower.com/products/Soft_Starters/S70312.html" TargetMode="External"/><Relationship Id="rId57" Type="http://schemas.openxmlformats.org/officeDocument/2006/relationships/hyperlink" Target="http://www.temcoindustrialpower.com/products/Soft_Starters/S70130.html" TargetMode="External"/><Relationship Id="rId61" Type="http://schemas.openxmlformats.org/officeDocument/2006/relationships/hyperlink" Target="http://www.temcoindustrialpower.com/products/Soft_Starters/S70061.html" TargetMode="External"/><Relationship Id="rId10" Type="http://schemas.openxmlformats.org/officeDocument/2006/relationships/hyperlink" Target="http://www.temcoindustrialpower.com/products/Soft_Starters/S60006.html" TargetMode="External"/><Relationship Id="rId19" Type="http://schemas.openxmlformats.org/officeDocument/2006/relationships/hyperlink" Target="http://www.temcoindustrialpower.com/products/Soft_Starters/S60011.html" TargetMode="External"/><Relationship Id="rId31" Type="http://schemas.openxmlformats.org/officeDocument/2006/relationships/hyperlink" Target="http://www.temcoindustrialpower.com/products/Soft_Starters/S60017.html" TargetMode="External"/><Relationship Id="rId44" Type="http://schemas.openxmlformats.org/officeDocument/2006/relationships/hyperlink" Target="http://www.temcoindustrialpower.com/products/Soft_Starters/S60019.html" TargetMode="External"/><Relationship Id="rId52" Type="http://schemas.openxmlformats.org/officeDocument/2006/relationships/hyperlink" Target="http://www.temcoindustrialpower.com/products/Soft_Starters/S70255.html" TargetMode="External"/><Relationship Id="rId60" Type="http://schemas.openxmlformats.org/officeDocument/2006/relationships/hyperlink" Target="http://www.temcoindustrialpower.com/products/Soft_Starters/S70085.html" TargetMode="External"/><Relationship Id="rId65" Type="http://schemas.openxmlformats.org/officeDocument/2006/relationships/hyperlink" Target="http://www.temcoindustrialpower.com/products/Soft_Starters/S70030.html" TargetMode="External"/><Relationship Id="rId4" Type="http://schemas.openxmlformats.org/officeDocument/2006/relationships/hyperlink" Target="http://www.temcoindustrialpower.com/products/Soft_Starters/S60003.html" TargetMode="External"/><Relationship Id="rId9" Type="http://schemas.openxmlformats.org/officeDocument/2006/relationships/hyperlink" Target="http://www.temcoindustrialpower.com/products/Soft_Starters/S60006.html" TargetMode="External"/><Relationship Id="rId14" Type="http://schemas.openxmlformats.org/officeDocument/2006/relationships/hyperlink" Target="http://www.temcoindustrialpower.com/products/Soft_Starters/S60008.html" TargetMode="External"/><Relationship Id="rId22" Type="http://schemas.openxmlformats.org/officeDocument/2006/relationships/hyperlink" Target="http://www.temcoindustrialpower.com/products/Soft_Starters/S60012.html" TargetMode="External"/><Relationship Id="rId27" Type="http://schemas.openxmlformats.org/officeDocument/2006/relationships/hyperlink" Target="http://www.temcoindustrialpower.com/products/Soft_Starters/S60015.html" TargetMode="External"/><Relationship Id="rId30" Type="http://schemas.openxmlformats.org/officeDocument/2006/relationships/hyperlink" Target="http://www.temcoindustrialpower.com/products/Soft_Starters/S60016.html" TargetMode="External"/><Relationship Id="rId35" Type="http://schemas.openxmlformats.org/officeDocument/2006/relationships/hyperlink" Target="http://www.temcoindustrialpower.com/products/Soft_Starters/S60007.html" TargetMode="External"/><Relationship Id="rId43" Type="http://schemas.openxmlformats.org/officeDocument/2006/relationships/hyperlink" Target="http://www.temcoindustrialpower.com/products/Soft_Starters/S60019.html" TargetMode="External"/><Relationship Id="rId48" Type="http://schemas.openxmlformats.org/officeDocument/2006/relationships/hyperlink" Target="http://www.temcoindustrialpower.com/products/Soft_Starters/S70365.html" TargetMode="External"/><Relationship Id="rId56" Type="http://schemas.openxmlformats.org/officeDocument/2006/relationships/hyperlink" Target="http://www.temcoindustrialpower.com/products/Soft_Starters/S70171.html" TargetMode="External"/><Relationship Id="rId64" Type="http://schemas.openxmlformats.org/officeDocument/2006/relationships/hyperlink" Target="http://www.temcoindustrialpower.com/products/Soft_Starters/S70045.html" TargetMode="External"/><Relationship Id="rId69" Type="http://schemas.openxmlformats.org/officeDocument/2006/relationships/hyperlink" Target="http://www.temcoindustrialpower.com/products/Soft_Starters/S70017.html" TargetMode="External"/><Relationship Id="rId8" Type="http://schemas.openxmlformats.org/officeDocument/2006/relationships/hyperlink" Target="http://www.temcoindustrialpower.com/products/Soft_Starters/S60005.html" TargetMode="External"/><Relationship Id="rId51" Type="http://schemas.openxmlformats.org/officeDocument/2006/relationships/hyperlink" Target="http://www.temcoindustrialpower.com/products/Soft_Starters/S70255.html" TargetMode="External"/><Relationship Id="rId3" Type="http://schemas.openxmlformats.org/officeDocument/2006/relationships/hyperlink" Target="http://www.temcoindustrialpower.com/products/Soft_Starters/S60003.html" TargetMode="External"/><Relationship Id="rId12" Type="http://schemas.openxmlformats.org/officeDocument/2006/relationships/hyperlink" Target="http://www.temcoindustrialpower.com/products/Soft_Starters/S60007.html" TargetMode="External"/><Relationship Id="rId17" Type="http://schemas.openxmlformats.org/officeDocument/2006/relationships/hyperlink" Target="http://www.temcoindustrialpower.com/products/Soft_Starters/S60010.html" TargetMode="External"/><Relationship Id="rId25" Type="http://schemas.openxmlformats.org/officeDocument/2006/relationships/hyperlink" Target="http://www.temcoindustrialpower.com/products/Soft_Starters/S60014.html" TargetMode="External"/><Relationship Id="rId33" Type="http://schemas.openxmlformats.org/officeDocument/2006/relationships/hyperlink" Target="http://www.temcoindustrialpower.com/products/Soft_Starters/S60018.html" TargetMode="External"/><Relationship Id="rId38" Type="http://schemas.openxmlformats.org/officeDocument/2006/relationships/hyperlink" Target="http://www.temcoindustrialpower.com/products/Soft_Starters/S60022.html" TargetMode="External"/><Relationship Id="rId46" Type="http://schemas.openxmlformats.org/officeDocument/2006/relationships/hyperlink" Target="http://www.temcoindustrialpower.com/products/Soft_Starters/S70412.html" TargetMode="External"/><Relationship Id="rId59" Type="http://schemas.openxmlformats.org/officeDocument/2006/relationships/hyperlink" Target="http://www.temcoindustrialpower.com/products/Soft_Starters/S70085.html" TargetMode="External"/><Relationship Id="rId67" Type="http://schemas.openxmlformats.org/officeDocument/2006/relationships/hyperlink" Target="http://www.temcoindustrialpower.com/products/Soft_Starters/S70024.html" TargetMode="External"/><Relationship Id="rId20" Type="http://schemas.openxmlformats.org/officeDocument/2006/relationships/hyperlink" Target="http://www.temcoindustrialpower.com/products/Soft_Starters/S60011.html" TargetMode="External"/><Relationship Id="rId41" Type="http://schemas.openxmlformats.org/officeDocument/2006/relationships/hyperlink" Target="http://www.temcoindustrialpower.com/products/Soft_Starters/S60020.html" TargetMode="External"/><Relationship Id="rId54" Type="http://schemas.openxmlformats.org/officeDocument/2006/relationships/hyperlink" Target="http://www.temcoindustrialpower.com/products/Soft_Starters/S70200.html" TargetMode="External"/><Relationship Id="rId62" Type="http://schemas.openxmlformats.org/officeDocument/2006/relationships/hyperlink" Target="http://www.temcoindustrialpower.com/products/Soft_Starters/S70061.html" TargetMode="External"/><Relationship Id="rId70" Type="http://schemas.openxmlformats.org/officeDocument/2006/relationships/hyperlink" Target="http://www.temcoindustrialpower.com/products/Soft_Starters/S7001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1"/>
  <sheetViews>
    <sheetView tabSelected="1" zoomScaleNormal="100" workbookViewId="0">
      <selection activeCell="H5" sqref="H5"/>
    </sheetView>
  </sheetViews>
  <sheetFormatPr defaultRowHeight="14.4" x14ac:dyDescent="0.3"/>
  <cols>
    <col min="1" max="1" width="9.109375" style="24"/>
    <col min="2" max="2" width="10.33203125" customWidth="1"/>
    <col min="3" max="3" width="11" customWidth="1"/>
    <col min="4" max="4" width="14" customWidth="1"/>
    <col min="5" max="5" width="16.88671875" customWidth="1"/>
    <col min="6" max="6" width="24.44140625" customWidth="1"/>
    <col min="7" max="7" width="14.44140625" customWidth="1"/>
    <col min="8" max="8" width="19.109375" customWidth="1"/>
    <col min="9" max="9" width="7.109375" customWidth="1"/>
    <col min="10" max="10" width="15.33203125" style="33" customWidth="1"/>
    <col min="11" max="11" width="15.88671875" customWidth="1"/>
    <col min="12" max="13" width="14.5546875" customWidth="1"/>
    <col min="14" max="14" width="15.44140625" customWidth="1"/>
    <col min="15" max="15" width="12.5546875" customWidth="1"/>
    <col min="16" max="16" width="13.5546875" customWidth="1"/>
    <col min="18" max="18" width="10.5546875" customWidth="1"/>
    <col min="19" max="19" width="11.5546875" customWidth="1"/>
  </cols>
  <sheetData>
    <row r="1" spans="1:19" ht="18" x14ac:dyDescent="0.35">
      <c r="B1" s="32" t="s">
        <v>86</v>
      </c>
    </row>
    <row r="2" spans="1:19" ht="18.75" customHeight="1" x14ac:dyDescent="0.3"/>
    <row r="3" spans="1:19" ht="34.5" customHeight="1" x14ac:dyDescent="0.3">
      <c r="B3" s="88" t="s">
        <v>87</v>
      </c>
      <c r="C3" s="88"/>
      <c r="D3" s="88"/>
      <c r="E3" s="88"/>
      <c r="F3" s="88"/>
      <c r="G3" s="88"/>
      <c r="H3" s="88"/>
      <c r="I3" s="34"/>
      <c r="J3" s="35"/>
      <c r="R3" s="89" t="s">
        <v>88</v>
      </c>
      <c r="S3" s="89"/>
    </row>
    <row r="4" spans="1:19" ht="96" customHeight="1" x14ac:dyDescent="0.3">
      <c r="A4" s="24" t="s">
        <v>89</v>
      </c>
      <c r="B4" s="36" t="s">
        <v>2</v>
      </c>
      <c r="C4" s="37" t="s">
        <v>90</v>
      </c>
      <c r="D4" s="37" t="s">
        <v>91</v>
      </c>
      <c r="E4" s="38" t="s">
        <v>92</v>
      </c>
      <c r="F4" s="37" t="s">
        <v>93</v>
      </c>
      <c r="G4" s="37" t="s">
        <v>94</v>
      </c>
      <c r="H4" s="39" t="s">
        <v>95</v>
      </c>
      <c r="I4" s="40"/>
      <c r="J4" s="41" t="s">
        <v>96</v>
      </c>
      <c r="K4" s="41" t="s">
        <v>97</v>
      </c>
      <c r="L4" s="41" t="s">
        <v>98</v>
      </c>
      <c r="N4" s="42" t="s">
        <v>99</v>
      </c>
      <c r="O4" s="42" t="s">
        <v>100</v>
      </c>
      <c r="P4" s="42" t="s">
        <v>101</v>
      </c>
      <c r="R4" s="43" t="s">
        <v>102</v>
      </c>
      <c r="S4" s="43" t="s">
        <v>103</v>
      </c>
    </row>
    <row r="5" spans="1:19" x14ac:dyDescent="0.3">
      <c r="A5" s="24">
        <f>B6</f>
        <v>15</v>
      </c>
      <c r="B5" s="44">
        <v>10</v>
      </c>
      <c r="C5" s="45">
        <v>4197.5808000000006</v>
      </c>
      <c r="D5" s="45">
        <f t="shared" ref="D5:D23" si="0">C5*0.08</f>
        <v>335.80646400000006</v>
      </c>
      <c r="E5" s="45">
        <f>SUM(C5:D5)</f>
        <v>4533.3872640000009</v>
      </c>
      <c r="F5" s="45">
        <f>E5*1.25</f>
        <v>5666.7340800000011</v>
      </c>
      <c r="G5" s="45">
        <v>1500</v>
      </c>
      <c r="H5" s="46">
        <f>SUM(F5:G5)</f>
        <v>7166.7340800000011</v>
      </c>
      <c r="I5" s="47"/>
      <c r="J5" s="48">
        <f>SUM(F5:F13)/SUM(B5:B13)</f>
        <v>226.7646424615385</v>
      </c>
      <c r="K5" s="48">
        <f>SUM(F14:F16)/SUM(B14:B16)</f>
        <v>132.76348415999999</v>
      </c>
      <c r="L5" s="48">
        <f>SUM(F14:F23)/SUM(B14:B23)</f>
        <v>128.12517761505882</v>
      </c>
      <c r="N5" s="49">
        <f t="shared" ref="N5:N15" si="1">H28-H5</f>
        <v>1133.3468159999984</v>
      </c>
      <c r="O5" s="49"/>
      <c r="P5" s="49">
        <f>H72-H5</f>
        <v>2266.6936319999977</v>
      </c>
      <c r="R5" s="50">
        <f>MIN(N5:P5)</f>
        <v>1133.3468159999984</v>
      </c>
      <c r="S5" s="50">
        <f>MAX(N5:P5)</f>
        <v>2266.6936319999977</v>
      </c>
    </row>
    <row r="6" spans="1:19" x14ac:dyDescent="0.3">
      <c r="A6" s="24">
        <f t="shared" ref="A6:A19" si="2">B7</f>
        <v>20</v>
      </c>
      <c r="B6" s="44">
        <v>15</v>
      </c>
      <c r="C6" s="45">
        <v>4310.6304</v>
      </c>
      <c r="D6" s="45">
        <f t="shared" si="0"/>
        <v>344.85043200000001</v>
      </c>
      <c r="E6" s="45">
        <f t="shared" ref="E6:E23" si="3">SUM(C6:D6)</f>
        <v>4655.4808320000002</v>
      </c>
      <c r="F6" s="45">
        <f t="shared" ref="F6:F23" si="4">E6*1.25</f>
        <v>5819.3510400000005</v>
      </c>
      <c r="G6" s="45">
        <v>1500</v>
      </c>
      <c r="H6" s="46">
        <f t="shared" ref="H6:H23" si="5">SUM(F6:G6)</f>
        <v>7319.3510400000005</v>
      </c>
      <c r="I6" s="47"/>
      <c r="J6" s="51"/>
      <c r="L6" s="52"/>
      <c r="N6" s="49">
        <f t="shared" si="1"/>
        <v>1163.8702079999994</v>
      </c>
      <c r="O6" s="49"/>
      <c r="P6" s="49">
        <f t="shared" ref="P6:P22" si="6">H73-H6</f>
        <v>2327.7404159999978</v>
      </c>
      <c r="R6" s="50">
        <f t="shared" ref="R6:R23" si="7">MIN(N6:P6)</f>
        <v>1163.8702079999994</v>
      </c>
      <c r="S6" s="50">
        <f t="shared" ref="S6:S23" si="8">MAX(N6:P6)</f>
        <v>2327.7404159999978</v>
      </c>
    </row>
    <row r="7" spans="1:19" x14ac:dyDescent="0.3">
      <c r="A7" s="24">
        <f t="shared" si="2"/>
        <v>25</v>
      </c>
      <c r="B7" s="44">
        <v>20</v>
      </c>
      <c r="C7" s="45">
        <v>4672.7168000000001</v>
      </c>
      <c r="D7" s="45">
        <f t="shared" si="0"/>
        <v>373.81734399999999</v>
      </c>
      <c r="E7" s="45">
        <f t="shared" si="3"/>
        <v>5046.5341440000002</v>
      </c>
      <c r="F7" s="45">
        <f t="shared" si="4"/>
        <v>6308.1676800000005</v>
      </c>
      <c r="G7" s="45">
        <v>1700</v>
      </c>
      <c r="H7" s="46">
        <f t="shared" si="5"/>
        <v>8008.1676800000005</v>
      </c>
      <c r="I7" s="47"/>
      <c r="J7" s="53" t="s">
        <v>104</v>
      </c>
      <c r="K7" s="53" t="s">
        <v>104</v>
      </c>
      <c r="L7" s="53" t="s">
        <v>104</v>
      </c>
      <c r="N7" s="49">
        <f t="shared" si="1"/>
        <v>1261.6335359999994</v>
      </c>
      <c r="O7" s="49"/>
      <c r="P7" s="49">
        <f t="shared" si="6"/>
        <v>2523.2670719999987</v>
      </c>
      <c r="R7" s="50">
        <f t="shared" si="7"/>
        <v>1261.6335359999994</v>
      </c>
      <c r="S7" s="50">
        <f t="shared" si="8"/>
        <v>2523.2670719999987</v>
      </c>
    </row>
    <row r="8" spans="1:19" x14ac:dyDescent="0.3">
      <c r="A8" s="24">
        <f t="shared" si="2"/>
        <v>30</v>
      </c>
      <c r="B8" s="44">
        <v>25</v>
      </c>
      <c r="C8" s="45">
        <v>5339.5456000000004</v>
      </c>
      <c r="D8" s="45">
        <f t="shared" si="0"/>
        <v>427.16364800000002</v>
      </c>
      <c r="E8" s="45">
        <f t="shared" si="3"/>
        <v>5766.7092480000001</v>
      </c>
      <c r="F8" s="45">
        <f t="shared" si="4"/>
        <v>7208.3865599999999</v>
      </c>
      <c r="G8" s="45">
        <v>1700</v>
      </c>
      <c r="H8" s="46">
        <f t="shared" si="5"/>
        <v>8908.386559999999</v>
      </c>
      <c r="I8" s="47"/>
      <c r="J8" s="48">
        <f>SUM(G5:G13)/SUM(B5:B13)</f>
        <v>55.692307692307693</v>
      </c>
      <c r="K8" s="48">
        <f>SUM(G14:G16)/SUM(B14:B16)</f>
        <v>30.933333333333334</v>
      </c>
      <c r="L8" s="48">
        <f>SUM(G14:G23)/SUM(B14:B23)</f>
        <v>20.705882352941178</v>
      </c>
      <c r="N8" s="49">
        <f t="shared" si="1"/>
        <v>1441.6773119999998</v>
      </c>
      <c r="O8" s="49"/>
      <c r="P8" s="49">
        <f t="shared" si="6"/>
        <v>2883.3546240000014</v>
      </c>
      <c r="R8" s="50">
        <f t="shared" si="7"/>
        <v>1441.6773119999998</v>
      </c>
      <c r="S8" s="50">
        <f t="shared" si="8"/>
        <v>2883.3546240000014</v>
      </c>
    </row>
    <row r="9" spans="1:19" x14ac:dyDescent="0.3">
      <c r="A9" s="24">
        <f t="shared" si="2"/>
        <v>40</v>
      </c>
      <c r="B9" s="44">
        <v>30</v>
      </c>
      <c r="C9" s="45">
        <v>5950.6688000000004</v>
      </c>
      <c r="D9" s="45">
        <f t="shared" si="0"/>
        <v>476.05350400000003</v>
      </c>
      <c r="E9" s="45">
        <f t="shared" si="3"/>
        <v>6426.7223040000008</v>
      </c>
      <c r="F9" s="45">
        <f t="shared" si="4"/>
        <v>8033.4028800000015</v>
      </c>
      <c r="G9" s="45">
        <v>1900</v>
      </c>
      <c r="H9" s="46">
        <f t="shared" si="5"/>
        <v>9933.4028800000015</v>
      </c>
      <c r="I9" s="47"/>
      <c r="J9" s="54"/>
      <c r="K9" s="55"/>
      <c r="L9" s="55"/>
      <c r="N9" s="49">
        <f t="shared" si="1"/>
        <v>1606.680575999997</v>
      </c>
      <c r="O9" s="49"/>
      <c r="P9" s="49">
        <f t="shared" si="6"/>
        <v>3213.3611519999977</v>
      </c>
      <c r="R9" s="50">
        <f t="shared" si="7"/>
        <v>1606.680575999997</v>
      </c>
      <c r="S9" s="50">
        <f t="shared" si="8"/>
        <v>3213.3611519999977</v>
      </c>
    </row>
    <row r="10" spans="1:19" x14ac:dyDescent="0.3">
      <c r="A10" s="24">
        <f t="shared" si="2"/>
        <v>50</v>
      </c>
      <c r="B10" s="44">
        <v>40</v>
      </c>
      <c r="C10" s="45">
        <v>6820.659200000001</v>
      </c>
      <c r="D10" s="45">
        <f t="shared" si="0"/>
        <v>545.65273600000012</v>
      </c>
      <c r="E10" s="45">
        <f t="shared" si="3"/>
        <v>7366.311936000001</v>
      </c>
      <c r="F10" s="45">
        <f t="shared" si="4"/>
        <v>9207.8899200000014</v>
      </c>
      <c r="G10" s="45">
        <v>2100</v>
      </c>
      <c r="H10" s="46">
        <f t="shared" si="5"/>
        <v>11307.889920000001</v>
      </c>
      <c r="I10" s="47"/>
      <c r="J10" s="53"/>
      <c r="K10" s="55"/>
      <c r="L10" s="55"/>
      <c r="N10" s="49">
        <f t="shared" si="1"/>
        <v>1841.5779839999959</v>
      </c>
      <c r="O10" s="49"/>
      <c r="P10" s="49">
        <f t="shared" si="6"/>
        <v>3683.1559679999991</v>
      </c>
      <c r="R10" s="50">
        <f t="shared" si="7"/>
        <v>1841.5779839999959</v>
      </c>
      <c r="S10" s="50">
        <f t="shared" si="8"/>
        <v>3683.1559679999991</v>
      </c>
    </row>
    <row r="11" spans="1:19" x14ac:dyDescent="0.3">
      <c r="A11" s="24">
        <f t="shared" si="2"/>
        <v>60</v>
      </c>
      <c r="B11" s="44">
        <v>50</v>
      </c>
      <c r="C11" s="45">
        <v>6950.0928000000004</v>
      </c>
      <c r="D11" s="45">
        <f t="shared" si="0"/>
        <v>556.00742400000001</v>
      </c>
      <c r="E11" s="45">
        <f t="shared" si="3"/>
        <v>7506.1002240000007</v>
      </c>
      <c r="F11" s="45">
        <f t="shared" si="4"/>
        <v>9382.6252800000002</v>
      </c>
      <c r="G11" s="45">
        <v>2200</v>
      </c>
      <c r="H11" s="46">
        <f t="shared" si="5"/>
        <v>11582.62528</v>
      </c>
      <c r="I11" s="47"/>
      <c r="J11" s="53"/>
      <c r="K11" s="55"/>
      <c r="L11" s="55"/>
      <c r="N11" s="49">
        <f t="shared" si="1"/>
        <v>1876.5250559999986</v>
      </c>
      <c r="O11" s="49">
        <f t="shared" ref="O11:O23" si="9">H56-H11</f>
        <v>7741.4399999999987</v>
      </c>
      <c r="P11" s="49">
        <f t="shared" si="6"/>
        <v>3753.0501119999972</v>
      </c>
      <c r="R11" s="50">
        <f t="shared" si="7"/>
        <v>1876.5250559999986</v>
      </c>
      <c r="S11" s="50">
        <f t="shared" si="8"/>
        <v>7741.4399999999987</v>
      </c>
    </row>
    <row r="12" spans="1:19" x14ac:dyDescent="0.3">
      <c r="A12" s="24">
        <f t="shared" si="2"/>
        <v>75</v>
      </c>
      <c r="B12" s="44">
        <v>60</v>
      </c>
      <c r="C12" s="45">
        <v>8113.3568000000005</v>
      </c>
      <c r="D12" s="45">
        <f t="shared" si="0"/>
        <v>649.06854400000009</v>
      </c>
      <c r="E12" s="45">
        <f t="shared" si="3"/>
        <v>8762.4253440000011</v>
      </c>
      <c r="F12" s="45">
        <f t="shared" si="4"/>
        <v>10953.031680000002</v>
      </c>
      <c r="G12" s="45">
        <v>2500</v>
      </c>
      <c r="H12" s="46">
        <f t="shared" si="5"/>
        <v>13453.031680000002</v>
      </c>
      <c r="I12" s="47"/>
      <c r="J12" s="54"/>
      <c r="K12" s="55"/>
      <c r="L12" s="55"/>
      <c r="N12" s="49">
        <f t="shared" si="1"/>
        <v>2190.6063359999989</v>
      </c>
      <c r="O12" s="49">
        <f t="shared" si="9"/>
        <v>6805.8316799999975</v>
      </c>
      <c r="P12" s="49">
        <f t="shared" si="6"/>
        <v>4381.212671999996</v>
      </c>
      <c r="R12" s="50">
        <f t="shared" si="7"/>
        <v>2190.6063359999989</v>
      </c>
      <c r="S12" s="50">
        <f t="shared" si="8"/>
        <v>6805.8316799999975</v>
      </c>
    </row>
    <row r="13" spans="1:19" x14ac:dyDescent="0.3">
      <c r="A13" s="24">
        <f t="shared" si="2"/>
        <v>100</v>
      </c>
      <c r="B13" s="44">
        <v>75</v>
      </c>
      <c r="C13" s="45">
        <v>8236.2368000000006</v>
      </c>
      <c r="D13" s="45">
        <f t="shared" si="0"/>
        <v>658.89894400000003</v>
      </c>
      <c r="E13" s="45">
        <f t="shared" si="3"/>
        <v>8895.1357440000011</v>
      </c>
      <c r="F13" s="45">
        <f t="shared" si="4"/>
        <v>11118.919680000001</v>
      </c>
      <c r="G13" s="45">
        <v>3000</v>
      </c>
      <c r="H13" s="46">
        <f t="shared" si="5"/>
        <v>14118.919680000001</v>
      </c>
      <c r="I13" s="47"/>
      <c r="J13" s="51"/>
      <c r="K13" s="52"/>
      <c r="L13" s="52"/>
      <c r="M13" s="50"/>
      <c r="N13" s="49">
        <f t="shared" si="1"/>
        <v>6602.2539263999988</v>
      </c>
      <c r="O13" s="49">
        <f t="shared" si="9"/>
        <v>11175.454310399995</v>
      </c>
      <c r="P13" s="49">
        <f t="shared" si="6"/>
        <v>8826.0378623999986</v>
      </c>
      <c r="R13" s="50">
        <f t="shared" si="7"/>
        <v>6602.2539263999988</v>
      </c>
      <c r="S13" s="50">
        <f t="shared" si="8"/>
        <v>11175.454310399995</v>
      </c>
    </row>
    <row r="14" spans="1:19" x14ac:dyDescent="0.3">
      <c r="A14" s="24">
        <f t="shared" si="2"/>
        <v>125</v>
      </c>
      <c r="B14" s="44">
        <v>100</v>
      </c>
      <c r="C14" s="45">
        <v>9358.5408000000007</v>
      </c>
      <c r="D14" s="45">
        <f t="shared" si="0"/>
        <v>748.68326400000012</v>
      </c>
      <c r="E14" s="45">
        <f t="shared" si="3"/>
        <v>10107.224064</v>
      </c>
      <c r="F14" s="45">
        <f t="shared" si="4"/>
        <v>12634.03008</v>
      </c>
      <c r="G14" s="45">
        <v>3800</v>
      </c>
      <c r="H14" s="46">
        <f t="shared" si="5"/>
        <v>16434.03008</v>
      </c>
      <c r="I14" s="47"/>
      <c r="J14" s="53"/>
      <c r="K14" s="52"/>
      <c r="L14" s="52"/>
      <c r="N14" s="49">
        <f t="shared" si="1"/>
        <v>8040.0384000000013</v>
      </c>
      <c r="O14" s="49">
        <f t="shared" si="9"/>
        <v>13097.631744000002</v>
      </c>
      <c r="P14" s="49">
        <f t="shared" si="6"/>
        <v>10566.844416</v>
      </c>
      <c r="R14" s="50">
        <f t="shared" si="7"/>
        <v>8040.0384000000013</v>
      </c>
      <c r="S14" s="50">
        <f t="shared" si="8"/>
        <v>13097.631744000002</v>
      </c>
    </row>
    <row r="15" spans="1:19" x14ac:dyDescent="0.3">
      <c r="A15" s="24">
        <f t="shared" si="2"/>
        <v>150</v>
      </c>
      <c r="B15" s="44">
        <v>125</v>
      </c>
      <c r="C15" s="45">
        <v>11835.801599999999</v>
      </c>
      <c r="D15" s="45">
        <f t="shared" si="0"/>
        <v>946.86412799999994</v>
      </c>
      <c r="E15" s="45">
        <f t="shared" si="3"/>
        <v>12782.665727999998</v>
      </c>
      <c r="F15" s="45">
        <f t="shared" si="4"/>
        <v>15978.332159999998</v>
      </c>
      <c r="G15" s="45">
        <v>3800</v>
      </c>
      <c r="H15" s="46">
        <f t="shared" si="5"/>
        <v>19778.332159999998</v>
      </c>
      <c r="I15" s="47"/>
      <c r="J15" s="53"/>
      <c r="K15" s="52"/>
      <c r="L15" s="52"/>
      <c r="N15" s="49">
        <f t="shared" si="1"/>
        <v>9294.7709952000041</v>
      </c>
      <c r="O15" s="49">
        <f t="shared" si="9"/>
        <v>13300.855603199998</v>
      </c>
      <c r="P15" s="49">
        <f t="shared" si="6"/>
        <v>12490.437427199999</v>
      </c>
      <c r="R15" s="50">
        <f t="shared" si="7"/>
        <v>9294.7709952000041</v>
      </c>
      <c r="S15" s="50">
        <f t="shared" si="8"/>
        <v>13300.855603199998</v>
      </c>
    </row>
    <row r="16" spans="1:19" x14ac:dyDescent="0.3">
      <c r="A16" s="24">
        <f t="shared" si="2"/>
        <v>200</v>
      </c>
      <c r="B16" s="44">
        <v>150</v>
      </c>
      <c r="C16" s="45">
        <v>15684.403200000001</v>
      </c>
      <c r="D16" s="45">
        <f t="shared" si="0"/>
        <v>1254.752256</v>
      </c>
      <c r="E16" s="45">
        <f t="shared" si="3"/>
        <v>16939.155456</v>
      </c>
      <c r="F16" s="45">
        <f t="shared" si="4"/>
        <v>21173.944320000002</v>
      </c>
      <c r="G16" s="45">
        <v>4000</v>
      </c>
      <c r="H16" s="46">
        <f t="shared" si="5"/>
        <v>25173.944320000002</v>
      </c>
      <c r="I16" s="47"/>
      <c r="J16" s="51"/>
      <c r="K16" s="52"/>
      <c r="L16" s="52"/>
      <c r="N16" s="49"/>
      <c r="O16" s="49">
        <f t="shared" si="9"/>
        <v>14477.996851199998</v>
      </c>
      <c r="P16" s="49">
        <f t="shared" si="6"/>
        <v>15060.153139199989</v>
      </c>
      <c r="R16" s="50">
        <f t="shared" si="7"/>
        <v>14477.996851199998</v>
      </c>
      <c r="S16" s="50">
        <f t="shared" si="8"/>
        <v>15060.153139199989</v>
      </c>
    </row>
    <row r="17" spans="1:19" x14ac:dyDescent="0.3">
      <c r="A17" s="24">
        <f t="shared" si="2"/>
        <v>250</v>
      </c>
      <c r="B17" s="44">
        <v>200</v>
      </c>
      <c r="C17" s="45">
        <v>18762.9568</v>
      </c>
      <c r="D17" s="45">
        <f t="shared" si="0"/>
        <v>1501.036544</v>
      </c>
      <c r="E17" s="45">
        <f t="shared" si="3"/>
        <v>20263.993343999999</v>
      </c>
      <c r="F17" s="45">
        <f t="shared" si="4"/>
        <v>25329.991679999999</v>
      </c>
      <c r="G17" s="45">
        <v>5000</v>
      </c>
      <c r="H17" s="46">
        <f t="shared" si="5"/>
        <v>30329.991679999999</v>
      </c>
      <c r="I17" s="47"/>
      <c r="J17" s="56"/>
      <c r="K17" s="52"/>
      <c r="L17" s="52"/>
      <c r="N17" s="49"/>
      <c r="O17" s="49">
        <f t="shared" si="9"/>
        <v>15286.645555200004</v>
      </c>
      <c r="P17" s="49">
        <f t="shared" si="6"/>
        <v>17199.444787200002</v>
      </c>
      <c r="R17" s="50">
        <f t="shared" si="7"/>
        <v>15286.645555200004</v>
      </c>
      <c r="S17" s="50">
        <f t="shared" si="8"/>
        <v>17199.444787200002</v>
      </c>
    </row>
    <row r="18" spans="1:19" x14ac:dyDescent="0.3">
      <c r="A18" s="24">
        <f t="shared" si="2"/>
        <v>300</v>
      </c>
      <c r="B18" s="44">
        <v>250</v>
      </c>
      <c r="C18" s="45">
        <v>22865.510399999999</v>
      </c>
      <c r="D18" s="45">
        <f t="shared" si="0"/>
        <v>1829.240832</v>
      </c>
      <c r="E18" s="45">
        <f t="shared" si="3"/>
        <v>24694.751231999999</v>
      </c>
      <c r="F18" s="45">
        <f t="shared" si="4"/>
        <v>30868.439039999997</v>
      </c>
      <c r="G18" s="45">
        <v>5000</v>
      </c>
      <c r="H18" s="46">
        <f t="shared" si="5"/>
        <v>35868.439039999997</v>
      </c>
      <c r="I18" s="47"/>
      <c r="J18" s="51"/>
      <c r="K18" s="52"/>
      <c r="L18" s="52"/>
      <c r="N18" s="49"/>
      <c r="O18" s="49">
        <f t="shared" si="9"/>
        <v>18405.163008000003</v>
      </c>
      <c r="P18" s="49">
        <f t="shared" si="6"/>
        <v>22668.263424000004</v>
      </c>
      <c r="R18" s="50">
        <f t="shared" si="7"/>
        <v>18405.163008000003</v>
      </c>
      <c r="S18" s="50">
        <f t="shared" si="8"/>
        <v>22668.263424000004</v>
      </c>
    </row>
    <row r="19" spans="1:19" x14ac:dyDescent="0.3">
      <c r="A19" s="24">
        <f t="shared" si="2"/>
        <v>350</v>
      </c>
      <c r="B19" s="44">
        <v>300</v>
      </c>
      <c r="C19" s="45">
        <v>23796.121600000002</v>
      </c>
      <c r="D19" s="45">
        <f t="shared" si="0"/>
        <v>1903.6897280000003</v>
      </c>
      <c r="E19" s="45">
        <f t="shared" si="3"/>
        <v>25699.811328000003</v>
      </c>
      <c r="F19" s="45">
        <f t="shared" si="4"/>
        <v>32124.764160000006</v>
      </c>
      <c r="G19" s="45">
        <v>6000</v>
      </c>
      <c r="H19" s="46">
        <f t="shared" si="5"/>
        <v>38124.764160000006</v>
      </c>
      <c r="I19" s="47"/>
      <c r="J19" s="51"/>
      <c r="K19" s="52"/>
      <c r="L19" s="52"/>
      <c r="N19" s="49"/>
      <c r="O19" s="49">
        <f t="shared" si="9"/>
        <v>21008.498688</v>
      </c>
      <c r="P19" s="49">
        <f t="shared" si="6"/>
        <v>24411.635711999996</v>
      </c>
      <c r="R19" s="50">
        <f t="shared" si="7"/>
        <v>21008.498688</v>
      </c>
      <c r="S19" s="50">
        <f t="shared" si="8"/>
        <v>24411.635711999996</v>
      </c>
    </row>
    <row r="20" spans="1:19" x14ac:dyDescent="0.3">
      <c r="A20" s="24">
        <f>B21</f>
        <v>400</v>
      </c>
      <c r="B20" s="44">
        <v>350</v>
      </c>
      <c r="C20" s="45">
        <v>34156.052479999998</v>
      </c>
      <c r="D20" s="45">
        <f t="shared" si="0"/>
        <v>2732.4841984</v>
      </c>
      <c r="E20" s="45">
        <f t="shared" si="3"/>
        <v>36888.5366784</v>
      </c>
      <c r="F20" s="45">
        <f t="shared" si="4"/>
        <v>46110.670848000002</v>
      </c>
      <c r="G20" s="45">
        <v>7000</v>
      </c>
      <c r="H20" s="46">
        <f t="shared" si="5"/>
        <v>53110.670848000002</v>
      </c>
      <c r="I20" s="47"/>
      <c r="J20" s="56"/>
      <c r="K20" s="52"/>
      <c r="L20" s="52"/>
      <c r="N20" s="49"/>
      <c r="O20" s="49">
        <f t="shared" si="9"/>
        <v>24029.429760000006</v>
      </c>
      <c r="P20" s="49">
        <f t="shared" si="6"/>
        <v>13819.57632</v>
      </c>
      <c r="R20" s="50">
        <f t="shared" si="7"/>
        <v>13819.57632</v>
      </c>
      <c r="S20" s="50">
        <f t="shared" si="8"/>
        <v>24029.429760000006</v>
      </c>
    </row>
    <row r="21" spans="1:19" x14ac:dyDescent="0.3">
      <c r="A21" s="24">
        <v>450</v>
      </c>
      <c r="B21" s="44">
        <v>400</v>
      </c>
      <c r="C21" s="45">
        <v>39890.124799999998</v>
      </c>
      <c r="D21" s="45">
        <f t="shared" si="0"/>
        <v>3191.2099840000001</v>
      </c>
      <c r="E21" s="45">
        <f t="shared" si="3"/>
        <v>43081.334783999999</v>
      </c>
      <c r="F21" s="45">
        <f t="shared" si="4"/>
        <v>53851.66848</v>
      </c>
      <c r="G21" s="45">
        <v>8000</v>
      </c>
      <c r="H21" s="46">
        <f t="shared" si="5"/>
        <v>61851.66848</v>
      </c>
      <c r="I21" s="47"/>
      <c r="J21" s="56"/>
      <c r="K21" s="52"/>
      <c r="L21" s="52"/>
      <c r="N21" s="49"/>
      <c r="O21" s="49">
        <f t="shared" si="9"/>
        <v>22598.369279999992</v>
      </c>
      <c r="P21" s="49">
        <f t="shared" si="6"/>
        <v>16353.460224000002</v>
      </c>
      <c r="R21" s="50">
        <f t="shared" si="7"/>
        <v>16353.460224000002</v>
      </c>
      <c r="S21" s="50">
        <f t="shared" si="8"/>
        <v>22598.369279999992</v>
      </c>
    </row>
    <row r="22" spans="1:19" x14ac:dyDescent="0.3">
      <c r="A22" s="24">
        <v>550</v>
      </c>
      <c r="B22" s="44">
        <v>500</v>
      </c>
      <c r="C22" s="45">
        <v>47962.849280000002</v>
      </c>
      <c r="D22" s="45">
        <f t="shared" si="0"/>
        <v>3837.0279424</v>
      </c>
      <c r="E22" s="45">
        <f t="shared" si="3"/>
        <v>51799.877222399999</v>
      </c>
      <c r="F22" s="45">
        <f t="shared" si="4"/>
        <v>64749.846527999995</v>
      </c>
      <c r="G22" s="45">
        <v>9000</v>
      </c>
      <c r="H22" s="46">
        <f t="shared" si="5"/>
        <v>73749.846527999995</v>
      </c>
      <c r="I22" s="47"/>
      <c r="J22" s="56"/>
      <c r="K22" s="52"/>
      <c r="L22" s="52"/>
      <c r="N22" s="49"/>
      <c r="O22" s="49">
        <f t="shared" si="9"/>
        <v>27068.497919999994</v>
      </c>
      <c r="P22" s="49">
        <f t="shared" si="6"/>
        <v>19007.668223999994</v>
      </c>
      <c r="R22" s="50">
        <f t="shared" si="7"/>
        <v>19007.668223999994</v>
      </c>
      <c r="S22" s="50">
        <f t="shared" si="8"/>
        <v>27068.497919999994</v>
      </c>
    </row>
    <row r="23" spans="1:19" x14ac:dyDescent="0.3">
      <c r="A23" s="24">
        <v>650</v>
      </c>
      <c r="B23" s="44">
        <v>600</v>
      </c>
      <c r="C23" s="45">
        <v>58037.567488000001</v>
      </c>
      <c r="D23" s="45">
        <f t="shared" si="0"/>
        <v>4643.0053990400002</v>
      </c>
      <c r="E23" s="45">
        <f t="shared" si="3"/>
        <v>62680.572887039998</v>
      </c>
      <c r="F23" s="45">
        <f t="shared" si="4"/>
        <v>78350.716108799999</v>
      </c>
      <c r="G23" s="45">
        <v>10000</v>
      </c>
      <c r="H23" s="46">
        <f t="shared" si="5"/>
        <v>88350.716108799999</v>
      </c>
      <c r="I23" s="47"/>
      <c r="J23" s="57"/>
      <c r="K23" s="58"/>
      <c r="L23" s="58"/>
      <c r="N23" s="49"/>
      <c r="O23" s="49">
        <f t="shared" si="9"/>
        <v>23242.014719999992</v>
      </c>
      <c r="P23" s="49"/>
      <c r="R23" s="50">
        <f t="shared" si="7"/>
        <v>23242.014719999992</v>
      </c>
      <c r="S23" s="50">
        <f t="shared" si="8"/>
        <v>23242.014719999992</v>
      </c>
    </row>
    <row r="24" spans="1:19" x14ac:dyDescent="0.3">
      <c r="C24" t="s">
        <v>105</v>
      </c>
      <c r="H24" t="s">
        <v>106</v>
      </c>
    </row>
    <row r="25" spans="1:19" ht="24" customHeight="1" x14ac:dyDescent="0.3"/>
    <row r="26" spans="1:19" ht="19.5" customHeight="1" x14ac:dyDescent="0.3">
      <c r="B26" s="90" t="s">
        <v>107</v>
      </c>
      <c r="C26" s="90"/>
      <c r="D26" s="90"/>
      <c r="E26" s="90"/>
      <c r="F26" s="90"/>
      <c r="G26" s="90"/>
      <c r="H26" s="90"/>
      <c r="I26" s="59"/>
      <c r="J26" s="35"/>
    </row>
    <row r="27" spans="1:19" ht="61.5" customHeight="1" x14ac:dyDescent="0.3">
      <c r="A27" s="24" t="s">
        <v>89</v>
      </c>
      <c r="B27" s="36" t="s">
        <v>2</v>
      </c>
      <c r="C27" s="37" t="s">
        <v>90</v>
      </c>
      <c r="D27" s="37" t="s">
        <v>91</v>
      </c>
      <c r="E27" s="38" t="s">
        <v>92</v>
      </c>
      <c r="F27" s="37" t="s">
        <v>93</v>
      </c>
      <c r="G27" s="37" t="s">
        <v>94</v>
      </c>
      <c r="H27" s="39" t="s">
        <v>108</v>
      </c>
      <c r="I27" s="40"/>
      <c r="J27" s="60" t="s">
        <v>96</v>
      </c>
      <c r="K27" s="60" t="s">
        <v>97</v>
      </c>
      <c r="L27" s="60" t="s">
        <v>98</v>
      </c>
    </row>
    <row r="28" spans="1:19" x14ac:dyDescent="0.3">
      <c r="A28" s="24">
        <f>B29</f>
        <v>15</v>
      </c>
      <c r="B28" s="44">
        <v>10</v>
      </c>
      <c r="C28" s="61">
        <v>5037.0969599999999</v>
      </c>
      <c r="D28" s="45">
        <f t="shared" ref="D28:D38" si="10">C28*0.08</f>
        <v>402.96775680000002</v>
      </c>
      <c r="E28" s="45">
        <f>SUM(C28:D28)</f>
        <v>5440.0647167999996</v>
      </c>
      <c r="F28" s="45">
        <f>E28*1.25</f>
        <v>6800.0808959999995</v>
      </c>
      <c r="G28" s="45">
        <v>1500</v>
      </c>
      <c r="H28" s="62">
        <f>SUM(F28:G28)</f>
        <v>8300.0808959999995</v>
      </c>
      <c r="I28" s="47"/>
      <c r="J28" s="48">
        <f>SUM(F28:F36,F72:F80)/SUM(B28:B36,B72:B80)</f>
        <v>308.26625055507691</v>
      </c>
      <c r="K28" s="48">
        <f>SUM(F37:F38,F59:F61,F81:F83)/SUM(B37:B38,B59:B61,B81:B83)</f>
        <v>230.27046557538463</v>
      </c>
      <c r="L28" s="48">
        <f>SUM(F59:F68,F81:F89)/SUM(B59:B68,B81:B89)</f>
        <v>192.16573411289718</v>
      </c>
      <c r="N28" s="50"/>
      <c r="O28" s="50"/>
    </row>
    <row r="29" spans="1:19" x14ac:dyDescent="0.3">
      <c r="A29" s="24">
        <f t="shared" ref="A29:A43" si="11">B30</f>
        <v>20</v>
      </c>
      <c r="B29" s="44">
        <v>15</v>
      </c>
      <c r="C29" s="61">
        <v>5172.75648</v>
      </c>
      <c r="D29" s="45">
        <f t="shared" si="10"/>
        <v>413.82051840000003</v>
      </c>
      <c r="E29" s="45">
        <f t="shared" ref="E29:E38" si="12">SUM(C29:D29)</f>
        <v>5586.5769983999999</v>
      </c>
      <c r="F29" s="45">
        <f t="shared" ref="F29:F38" si="13">E29*1.25</f>
        <v>6983.2212479999998</v>
      </c>
      <c r="G29" s="45">
        <v>1500</v>
      </c>
      <c r="H29" s="62">
        <f t="shared" ref="H29:H38" si="14">SUM(F29:G29)</f>
        <v>8483.2212479999998</v>
      </c>
      <c r="I29" s="47"/>
      <c r="J29" s="54"/>
      <c r="K29" s="54"/>
      <c r="L29" s="54"/>
      <c r="N29" s="50"/>
    </row>
    <row r="30" spans="1:19" x14ac:dyDescent="0.3">
      <c r="A30" s="24">
        <f t="shared" si="11"/>
        <v>25</v>
      </c>
      <c r="B30" s="44">
        <v>20</v>
      </c>
      <c r="C30" s="61">
        <v>5607.2601600000007</v>
      </c>
      <c r="D30" s="45">
        <f t="shared" si="10"/>
        <v>448.58081280000005</v>
      </c>
      <c r="E30" s="45">
        <f t="shared" si="12"/>
        <v>6055.8409728000006</v>
      </c>
      <c r="F30" s="45">
        <f t="shared" si="13"/>
        <v>7569.8012160000007</v>
      </c>
      <c r="G30" s="45">
        <v>1700</v>
      </c>
      <c r="H30" s="62">
        <f t="shared" si="14"/>
        <v>9269.8012159999998</v>
      </c>
      <c r="I30" s="47"/>
      <c r="J30" s="53" t="s">
        <v>104</v>
      </c>
      <c r="K30" s="53" t="s">
        <v>104</v>
      </c>
      <c r="L30" s="53" t="s">
        <v>104</v>
      </c>
      <c r="M30" s="63"/>
      <c r="N30" s="50"/>
    </row>
    <row r="31" spans="1:19" x14ac:dyDescent="0.3">
      <c r="A31" s="24">
        <f t="shared" si="11"/>
        <v>30</v>
      </c>
      <c r="B31" s="44">
        <v>25</v>
      </c>
      <c r="C31" s="61">
        <v>6407.4547199999997</v>
      </c>
      <c r="D31" s="45">
        <f t="shared" si="10"/>
        <v>512.59637759999998</v>
      </c>
      <c r="E31" s="45">
        <f t="shared" si="12"/>
        <v>6920.0510975999996</v>
      </c>
      <c r="F31" s="45">
        <f t="shared" si="13"/>
        <v>8650.0638719999988</v>
      </c>
      <c r="G31" s="45">
        <v>1700</v>
      </c>
      <c r="H31" s="62">
        <f t="shared" si="14"/>
        <v>10350.063871999999</v>
      </c>
      <c r="I31" s="47"/>
      <c r="J31" s="48">
        <f>SUM(G72:G80,G28:G36)/SUM(B72:B80,B28:B36)</f>
        <v>55.692307692307693</v>
      </c>
      <c r="K31" s="48">
        <f>SUM(G59:G61,G81:G83)/SUM(B59:B61,B81:B83)</f>
        <v>30.933333333333334</v>
      </c>
      <c r="L31" s="48">
        <f>SUM(G59:G68,G81:G89)/SUM(B59:B68,B81:B89)</f>
        <v>21.158878504672899</v>
      </c>
      <c r="M31" s="63"/>
      <c r="N31" s="50"/>
    </row>
    <row r="32" spans="1:19" x14ac:dyDescent="0.3">
      <c r="A32" s="24">
        <f t="shared" si="11"/>
        <v>40</v>
      </c>
      <c r="B32" s="44">
        <v>30</v>
      </c>
      <c r="C32" s="61">
        <v>7140.8025599999992</v>
      </c>
      <c r="D32" s="45">
        <f t="shared" si="10"/>
        <v>571.2642047999999</v>
      </c>
      <c r="E32" s="45">
        <f t="shared" si="12"/>
        <v>7712.066764799999</v>
      </c>
      <c r="F32" s="45">
        <f t="shared" si="13"/>
        <v>9640.0834559999985</v>
      </c>
      <c r="G32" s="45">
        <v>1900</v>
      </c>
      <c r="H32" s="62">
        <f t="shared" si="14"/>
        <v>11540.083455999998</v>
      </c>
      <c r="I32" s="47"/>
      <c r="J32" s="51"/>
      <c r="K32" s="64"/>
      <c r="L32" s="65">
        <f>L8</f>
        <v>20.705882352941178</v>
      </c>
      <c r="M32" s="63"/>
      <c r="N32" s="50"/>
    </row>
    <row r="33" spans="1:17" x14ac:dyDescent="0.3">
      <c r="A33" s="24">
        <f t="shared" si="11"/>
        <v>50</v>
      </c>
      <c r="B33" s="44">
        <v>40</v>
      </c>
      <c r="C33" s="61">
        <v>8184.7910399999992</v>
      </c>
      <c r="D33" s="45">
        <f t="shared" si="10"/>
        <v>654.78328319999991</v>
      </c>
      <c r="E33" s="45">
        <f t="shared" si="12"/>
        <v>8839.5743231999986</v>
      </c>
      <c r="F33" s="45">
        <f t="shared" si="13"/>
        <v>11049.467903999997</v>
      </c>
      <c r="G33" s="45">
        <v>2100</v>
      </c>
      <c r="H33" s="62">
        <f t="shared" si="14"/>
        <v>13149.467903999997</v>
      </c>
      <c r="I33" s="47"/>
      <c r="J33" s="56"/>
      <c r="K33" s="66"/>
      <c r="L33" s="66"/>
      <c r="M33" s="67"/>
      <c r="N33" s="50"/>
    </row>
    <row r="34" spans="1:17" x14ac:dyDescent="0.3">
      <c r="A34" s="24">
        <f t="shared" si="11"/>
        <v>60</v>
      </c>
      <c r="B34" s="44">
        <v>50</v>
      </c>
      <c r="C34" s="61">
        <v>8340.111359999999</v>
      </c>
      <c r="D34" s="45">
        <f t="shared" si="10"/>
        <v>667.2089087999999</v>
      </c>
      <c r="E34" s="45">
        <f t="shared" si="12"/>
        <v>9007.3202687999983</v>
      </c>
      <c r="F34" s="45">
        <f t="shared" si="13"/>
        <v>11259.150335999999</v>
      </c>
      <c r="G34" s="45">
        <v>2200</v>
      </c>
      <c r="H34" s="62">
        <f t="shared" si="14"/>
        <v>13459.150335999999</v>
      </c>
      <c r="I34" s="47"/>
      <c r="J34" s="68"/>
      <c r="K34" s="64"/>
      <c r="L34" s="69"/>
      <c r="M34" s="70"/>
      <c r="N34" s="50"/>
    </row>
    <row r="35" spans="1:17" x14ac:dyDescent="0.3">
      <c r="A35" s="24">
        <f t="shared" si="11"/>
        <v>75</v>
      </c>
      <c r="B35" s="44">
        <v>60</v>
      </c>
      <c r="C35" s="61">
        <v>9736.0281599999998</v>
      </c>
      <c r="D35" s="45">
        <f t="shared" si="10"/>
        <v>778.88225280000006</v>
      </c>
      <c r="E35" s="45">
        <f t="shared" si="12"/>
        <v>10514.9104128</v>
      </c>
      <c r="F35" s="45">
        <f t="shared" si="13"/>
        <v>13143.638016000001</v>
      </c>
      <c r="G35" s="45">
        <v>2500</v>
      </c>
      <c r="H35" s="62">
        <f t="shared" si="14"/>
        <v>15643.638016000001</v>
      </c>
      <c r="I35" s="47"/>
      <c r="J35" s="69"/>
      <c r="K35" s="64"/>
      <c r="L35" s="64"/>
      <c r="M35" s="71"/>
      <c r="N35" s="50"/>
    </row>
    <row r="36" spans="1:17" x14ac:dyDescent="0.3">
      <c r="A36" s="24">
        <f t="shared" si="11"/>
        <v>100</v>
      </c>
      <c r="B36" s="44">
        <v>75</v>
      </c>
      <c r="C36" s="61">
        <v>13126.795263999998</v>
      </c>
      <c r="D36" s="45">
        <f t="shared" si="10"/>
        <v>1050.1436211199998</v>
      </c>
      <c r="E36" s="45">
        <f t="shared" si="12"/>
        <v>14176.938885119998</v>
      </c>
      <c r="F36" s="45">
        <f t="shared" si="13"/>
        <v>17721.1736064</v>
      </c>
      <c r="G36" s="45">
        <v>3000</v>
      </c>
      <c r="H36" s="62">
        <f t="shared" si="14"/>
        <v>20721.1736064</v>
      </c>
      <c r="I36" s="47"/>
      <c r="J36" s="56"/>
      <c r="K36" s="64"/>
      <c r="L36" s="64"/>
      <c r="M36" s="63"/>
      <c r="N36" s="50"/>
      <c r="O36" s="72"/>
      <c r="P36" s="72"/>
      <c r="Q36" s="72"/>
    </row>
    <row r="37" spans="1:17" x14ac:dyDescent="0.3">
      <c r="A37" s="24">
        <f t="shared" si="11"/>
        <v>125</v>
      </c>
      <c r="B37" s="44">
        <v>100</v>
      </c>
      <c r="C37" s="61">
        <v>15314.1248</v>
      </c>
      <c r="D37" s="45">
        <f t="shared" si="10"/>
        <v>1225.1299839999999</v>
      </c>
      <c r="E37" s="45">
        <f t="shared" si="12"/>
        <v>16539.254784000001</v>
      </c>
      <c r="F37" s="45">
        <f t="shared" si="13"/>
        <v>20674.068480000002</v>
      </c>
      <c r="G37" s="45">
        <v>3800</v>
      </c>
      <c r="H37" s="73">
        <f t="shared" si="14"/>
        <v>24474.068480000002</v>
      </c>
      <c r="I37" s="47"/>
      <c r="J37" s="56"/>
      <c r="K37" s="64"/>
      <c r="L37" s="64"/>
      <c r="M37" s="63"/>
      <c r="N37" s="50"/>
    </row>
    <row r="38" spans="1:17" x14ac:dyDescent="0.3">
      <c r="A38" s="24">
        <f t="shared" si="11"/>
        <v>150</v>
      </c>
      <c r="B38" s="44">
        <v>125</v>
      </c>
      <c r="C38" s="61">
        <v>18720.817152</v>
      </c>
      <c r="D38" s="45">
        <f t="shared" si="10"/>
        <v>1497.6653721600001</v>
      </c>
      <c r="E38" s="45">
        <f t="shared" si="12"/>
        <v>20218.482524160001</v>
      </c>
      <c r="F38" s="45">
        <f t="shared" si="13"/>
        <v>25273.103155200002</v>
      </c>
      <c r="G38" s="45">
        <v>3800</v>
      </c>
      <c r="H38" s="73">
        <f t="shared" si="14"/>
        <v>29073.103155200002</v>
      </c>
      <c r="I38" s="47"/>
      <c r="J38" s="56"/>
      <c r="K38" s="64"/>
      <c r="L38" s="64"/>
      <c r="M38" s="63"/>
      <c r="N38" s="50"/>
    </row>
    <row r="39" spans="1:17" x14ac:dyDescent="0.3">
      <c r="A39" s="24">
        <f t="shared" si="11"/>
        <v>200</v>
      </c>
      <c r="B39" s="44">
        <v>150</v>
      </c>
      <c r="D39" s="45"/>
      <c r="E39" s="45"/>
      <c r="F39" s="45"/>
      <c r="G39" s="45"/>
      <c r="H39" s="73"/>
      <c r="I39" s="47"/>
      <c r="J39" s="56"/>
      <c r="K39" s="64"/>
      <c r="L39" s="64"/>
      <c r="M39" s="63"/>
      <c r="N39" s="50"/>
    </row>
    <row r="40" spans="1:17" x14ac:dyDescent="0.3">
      <c r="A40" s="24">
        <f t="shared" si="11"/>
        <v>250</v>
      </c>
      <c r="B40" s="44">
        <v>200</v>
      </c>
      <c r="D40" s="45"/>
      <c r="E40" s="45"/>
      <c r="F40" s="45"/>
      <c r="G40" s="45"/>
      <c r="H40" s="73"/>
      <c r="I40" s="47"/>
      <c r="J40" s="56"/>
      <c r="K40" s="64"/>
      <c r="L40" s="64"/>
      <c r="M40" s="63"/>
      <c r="N40" s="50"/>
    </row>
    <row r="41" spans="1:17" x14ac:dyDescent="0.3">
      <c r="A41" s="24">
        <f t="shared" si="11"/>
        <v>300</v>
      </c>
      <c r="B41" s="44">
        <v>250</v>
      </c>
      <c r="D41" s="45"/>
      <c r="E41" s="45"/>
      <c r="F41" s="45"/>
      <c r="G41" s="45"/>
      <c r="H41" s="73"/>
      <c r="I41" s="47"/>
      <c r="J41" s="56"/>
      <c r="K41" s="52"/>
      <c r="L41" s="52"/>
      <c r="N41" s="50"/>
    </row>
    <row r="42" spans="1:17" x14ac:dyDescent="0.3">
      <c r="A42" s="24">
        <f t="shared" si="11"/>
        <v>350</v>
      </c>
      <c r="B42" s="44">
        <v>300</v>
      </c>
      <c r="D42" s="45"/>
      <c r="E42" s="45"/>
      <c r="F42" s="45"/>
      <c r="G42" s="45"/>
      <c r="H42" s="73"/>
      <c r="I42" s="47"/>
      <c r="J42" s="56"/>
      <c r="K42" s="52"/>
      <c r="L42" s="52"/>
      <c r="N42" s="50"/>
    </row>
    <row r="43" spans="1:17" x14ac:dyDescent="0.3">
      <c r="A43" s="24">
        <f t="shared" si="11"/>
        <v>400</v>
      </c>
      <c r="B43" s="44">
        <v>350</v>
      </c>
      <c r="D43" s="45"/>
      <c r="E43" s="45"/>
      <c r="F43" s="45"/>
      <c r="G43" s="45"/>
      <c r="H43" s="73"/>
      <c r="I43" s="47"/>
      <c r="J43" s="56"/>
      <c r="K43" s="52"/>
      <c r="L43" s="52"/>
      <c r="N43" s="50"/>
    </row>
    <row r="44" spans="1:17" x14ac:dyDescent="0.3">
      <c r="A44" s="24">
        <v>450</v>
      </c>
      <c r="B44" s="44">
        <v>400</v>
      </c>
      <c r="D44" s="45"/>
      <c r="E44" s="45"/>
      <c r="F44" s="45"/>
      <c r="G44" s="45"/>
      <c r="H44" s="73"/>
      <c r="I44" s="47"/>
      <c r="J44" s="56"/>
      <c r="K44" s="52"/>
      <c r="L44" s="52"/>
      <c r="N44" s="50"/>
      <c r="P44" s="50"/>
    </row>
    <row r="45" spans="1:17" x14ac:dyDescent="0.3">
      <c r="A45" s="24">
        <v>550</v>
      </c>
      <c r="B45" s="44">
        <v>500</v>
      </c>
      <c r="D45" s="45"/>
      <c r="E45" s="45"/>
      <c r="F45" s="45"/>
      <c r="G45" s="45"/>
      <c r="H45" s="73"/>
      <c r="I45" s="47"/>
      <c r="J45" s="56"/>
      <c r="K45" s="52"/>
      <c r="L45" s="52"/>
      <c r="N45" s="50"/>
    </row>
    <row r="46" spans="1:17" x14ac:dyDescent="0.3">
      <c r="A46" s="24">
        <v>650</v>
      </c>
      <c r="B46" s="44">
        <v>600</v>
      </c>
      <c r="D46" s="45"/>
      <c r="E46" s="45"/>
      <c r="F46" s="45"/>
      <c r="G46" s="45"/>
      <c r="H46" s="73"/>
      <c r="I46" s="47"/>
      <c r="J46" s="57"/>
      <c r="K46" s="58"/>
      <c r="L46" s="58"/>
      <c r="N46" s="50"/>
    </row>
    <row r="47" spans="1:17" ht="19.5" customHeight="1" x14ac:dyDescent="0.3">
      <c r="N47" s="50"/>
    </row>
    <row r="48" spans="1:17" ht="15.6" x14ac:dyDescent="0.3">
      <c r="B48" s="90" t="s">
        <v>109</v>
      </c>
      <c r="C48" s="90"/>
      <c r="D48" s="90"/>
      <c r="E48" s="90"/>
      <c r="F48" s="90"/>
      <c r="G48" s="90"/>
      <c r="H48" s="90"/>
      <c r="I48" s="59"/>
      <c r="J48" s="35"/>
      <c r="N48" s="50"/>
    </row>
    <row r="49" spans="1:14" ht="57.6" x14ac:dyDescent="0.3">
      <c r="A49" s="24" t="s">
        <v>89</v>
      </c>
      <c r="B49" s="36" t="s">
        <v>2</v>
      </c>
      <c r="C49" s="37" t="s">
        <v>90</v>
      </c>
      <c r="D49" s="37" t="s">
        <v>91</v>
      </c>
      <c r="E49" s="38" t="s">
        <v>92</v>
      </c>
      <c r="F49" s="37" t="s">
        <v>93</v>
      </c>
      <c r="G49" s="37" t="s">
        <v>94</v>
      </c>
      <c r="H49" s="39" t="s">
        <v>110</v>
      </c>
      <c r="I49" s="40"/>
      <c r="J49" s="74"/>
      <c r="K49" s="67"/>
      <c r="L49" s="67"/>
      <c r="M49" s="67"/>
      <c r="N49" s="50"/>
    </row>
    <row r="50" spans="1:14" x14ac:dyDescent="0.3">
      <c r="A50" s="24">
        <f>B51</f>
        <v>15</v>
      </c>
      <c r="B50" s="44">
        <v>10</v>
      </c>
      <c r="C50" s="75"/>
      <c r="D50" s="45"/>
      <c r="E50" s="45"/>
      <c r="F50" s="45"/>
      <c r="G50" s="45"/>
      <c r="H50" s="73"/>
      <c r="I50" s="47"/>
      <c r="J50" s="76"/>
      <c r="K50" s="70"/>
      <c r="L50" s="70"/>
      <c r="M50" s="70"/>
      <c r="N50" s="50"/>
    </row>
    <row r="51" spans="1:14" x14ac:dyDescent="0.3">
      <c r="A51" s="24">
        <f t="shared" ref="A51:A65" si="15">B52</f>
        <v>20</v>
      </c>
      <c r="B51" s="44">
        <v>15</v>
      </c>
      <c r="C51" s="75"/>
      <c r="D51" s="45"/>
      <c r="E51" s="45"/>
      <c r="F51" s="45"/>
      <c r="G51" s="45"/>
      <c r="H51" s="73"/>
      <c r="I51" s="47"/>
      <c r="J51" s="76"/>
      <c r="K51" s="71"/>
      <c r="L51" s="71"/>
      <c r="M51" s="71"/>
      <c r="N51" s="50"/>
    </row>
    <row r="52" spans="1:14" x14ac:dyDescent="0.3">
      <c r="A52" s="24">
        <f t="shared" si="15"/>
        <v>25</v>
      </c>
      <c r="B52" s="44">
        <v>20</v>
      </c>
      <c r="C52" s="75"/>
      <c r="D52" s="45"/>
      <c r="E52" s="45"/>
      <c r="F52" s="45"/>
      <c r="G52" s="45"/>
      <c r="H52" s="73"/>
      <c r="I52" s="47"/>
      <c r="J52" s="76"/>
      <c r="K52" s="71"/>
      <c r="N52" s="50"/>
    </row>
    <row r="53" spans="1:14" x14ac:dyDescent="0.3">
      <c r="A53" s="24">
        <f t="shared" si="15"/>
        <v>30</v>
      </c>
      <c r="B53" s="44">
        <v>25</v>
      </c>
      <c r="C53" s="75"/>
      <c r="D53" s="45"/>
      <c r="E53" s="45"/>
      <c r="F53" s="45"/>
      <c r="G53" s="45"/>
      <c r="H53" s="73"/>
      <c r="I53" s="47"/>
      <c r="J53" s="76"/>
      <c r="N53" s="50"/>
    </row>
    <row r="54" spans="1:14" x14ac:dyDescent="0.3">
      <c r="A54" s="24">
        <f t="shared" si="15"/>
        <v>40</v>
      </c>
      <c r="B54" s="44">
        <v>30</v>
      </c>
      <c r="C54" s="75"/>
      <c r="D54" s="45"/>
      <c r="E54" s="45"/>
      <c r="F54" s="45"/>
      <c r="G54" s="45"/>
      <c r="H54" s="73"/>
      <c r="I54" s="47"/>
      <c r="J54" s="76"/>
      <c r="N54" s="50"/>
    </row>
    <row r="55" spans="1:14" x14ac:dyDescent="0.3">
      <c r="A55" s="24">
        <f t="shared" si="15"/>
        <v>50</v>
      </c>
      <c r="B55" s="44">
        <v>40</v>
      </c>
      <c r="C55" s="75"/>
      <c r="D55" s="45"/>
      <c r="E55" s="45"/>
      <c r="F55" s="45"/>
      <c r="G55" s="45"/>
      <c r="H55" s="73"/>
      <c r="I55" s="47"/>
      <c r="J55" s="76"/>
      <c r="N55" s="50"/>
    </row>
    <row r="56" spans="1:14" x14ac:dyDescent="0.3">
      <c r="A56" s="24">
        <f t="shared" si="15"/>
        <v>60</v>
      </c>
      <c r="B56" s="44">
        <v>50</v>
      </c>
      <c r="C56" s="61">
        <v>12684.4928</v>
      </c>
      <c r="D56" s="45">
        <f t="shared" ref="D56:D68" si="16">C56*0.08</f>
        <v>1014.759424</v>
      </c>
      <c r="E56" s="45">
        <f t="shared" ref="E56:E68" si="17">SUM(C56:D56)</f>
        <v>13699.252224</v>
      </c>
      <c r="F56" s="45">
        <f t="shared" ref="F56:F68" si="18">E56*1.25</f>
        <v>17124.065279999999</v>
      </c>
      <c r="G56" s="45">
        <v>2200</v>
      </c>
      <c r="H56" s="73">
        <f t="shared" ref="H56:H68" si="19">SUM(F56:G56)</f>
        <v>19324.065279999999</v>
      </c>
      <c r="I56" s="47"/>
      <c r="J56" s="76"/>
      <c r="N56" s="50"/>
    </row>
    <row r="57" spans="1:14" x14ac:dyDescent="0.3">
      <c r="A57" s="24">
        <f t="shared" si="15"/>
        <v>75</v>
      </c>
      <c r="B57" s="44">
        <v>60</v>
      </c>
      <c r="C57" s="61">
        <v>13154.713600000001</v>
      </c>
      <c r="D57" s="45">
        <f t="shared" si="16"/>
        <v>1052.3770880000002</v>
      </c>
      <c r="E57" s="45">
        <f t="shared" si="17"/>
        <v>14207.090688</v>
      </c>
      <c r="F57" s="45">
        <f t="shared" si="18"/>
        <v>17758.863359999999</v>
      </c>
      <c r="G57" s="45">
        <v>2500</v>
      </c>
      <c r="H57" s="73">
        <f t="shared" si="19"/>
        <v>20258.863359999999</v>
      </c>
      <c r="I57" s="47"/>
      <c r="J57" s="76"/>
      <c r="N57" s="50"/>
    </row>
    <row r="58" spans="1:14" x14ac:dyDescent="0.3">
      <c r="A58" s="24">
        <f t="shared" si="15"/>
        <v>100</v>
      </c>
      <c r="B58" s="44">
        <v>75</v>
      </c>
      <c r="C58" s="61">
        <v>16514.351103999998</v>
      </c>
      <c r="D58" s="45">
        <f t="shared" si="16"/>
        <v>1321.1480883199999</v>
      </c>
      <c r="E58" s="45">
        <f t="shared" si="17"/>
        <v>17835.499192319996</v>
      </c>
      <c r="F58" s="45">
        <f t="shared" si="18"/>
        <v>22294.373990399996</v>
      </c>
      <c r="G58" s="45">
        <v>3000</v>
      </c>
      <c r="H58" s="77">
        <f t="shared" si="19"/>
        <v>25294.373990399996</v>
      </c>
      <c r="I58" s="78"/>
      <c r="J58" s="76"/>
      <c r="N58" s="50"/>
    </row>
    <row r="59" spans="1:14" x14ac:dyDescent="0.3">
      <c r="A59" s="24">
        <f t="shared" si="15"/>
        <v>125</v>
      </c>
      <c r="B59" s="44">
        <v>100</v>
      </c>
      <c r="C59" s="61">
        <v>19060.490240000003</v>
      </c>
      <c r="D59" s="45">
        <f t="shared" si="16"/>
        <v>1524.8392192000003</v>
      </c>
      <c r="E59" s="45">
        <f t="shared" si="17"/>
        <v>20585.329459200002</v>
      </c>
      <c r="F59" s="45">
        <f t="shared" si="18"/>
        <v>25731.661824000003</v>
      </c>
      <c r="G59" s="45">
        <v>3800</v>
      </c>
      <c r="H59" s="77">
        <f t="shared" si="19"/>
        <v>29531.661824000003</v>
      </c>
      <c r="I59" s="78"/>
      <c r="J59" s="79"/>
      <c r="N59" s="50"/>
    </row>
    <row r="60" spans="1:14" x14ac:dyDescent="0.3">
      <c r="A60" s="24">
        <f t="shared" si="15"/>
        <v>150</v>
      </c>
      <c r="B60" s="44">
        <v>125</v>
      </c>
      <c r="C60" s="61">
        <v>21688.287231999999</v>
      </c>
      <c r="D60" s="45">
        <f t="shared" si="16"/>
        <v>1735.0629785599999</v>
      </c>
      <c r="E60" s="45">
        <f t="shared" si="17"/>
        <v>23423.350210559998</v>
      </c>
      <c r="F60" s="45">
        <f t="shared" si="18"/>
        <v>29279.187763199996</v>
      </c>
      <c r="G60" s="45">
        <v>3800</v>
      </c>
      <c r="H60" s="77">
        <f t="shared" si="19"/>
        <v>33079.187763199996</v>
      </c>
      <c r="I60" s="78"/>
      <c r="J60" s="79"/>
      <c r="N60" s="50"/>
    </row>
    <row r="61" spans="1:14" x14ac:dyDescent="0.3">
      <c r="A61" s="24">
        <f t="shared" si="15"/>
        <v>200</v>
      </c>
      <c r="B61" s="44">
        <v>150</v>
      </c>
      <c r="C61" s="61">
        <v>26408.845312000001</v>
      </c>
      <c r="D61" s="45">
        <f t="shared" si="16"/>
        <v>2112.70762496</v>
      </c>
      <c r="E61" s="45">
        <f t="shared" si="17"/>
        <v>28521.552936960001</v>
      </c>
      <c r="F61" s="45">
        <f t="shared" si="18"/>
        <v>35651.9411712</v>
      </c>
      <c r="G61" s="45">
        <v>4000</v>
      </c>
      <c r="H61" s="77">
        <f t="shared" si="19"/>
        <v>39651.9411712</v>
      </c>
      <c r="I61" s="78"/>
      <c r="J61" s="70"/>
      <c r="N61" s="50"/>
    </row>
    <row r="62" spans="1:14" x14ac:dyDescent="0.3">
      <c r="A62" s="24">
        <f t="shared" si="15"/>
        <v>250</v>
      </c>
      <c r="B62" s="44">
        <v>200</v>
      </c>
      <c r="C62" s="61">
        <v>30086.397951999999</v>
      </c>
      <c r="D62" s="45">
        <f t="shared" si="16"/>
        <v>2406.9118361599999</v>
      </c>
      <c r="E62" s="45">
        <f t="shared" si="17"/>
        <v>32493.309788160001</v>
      </c>
      <c r="F62" s="45">
        <f t="shared" si="18"/>
        <v>40616.637235200003</v>
      </c>
      <c r="G62" s="45">
        <v>5000</v>
      </c>
      <c r="H62" s="77">
        <f t="shared" si="19"/>
        <v>45616.637235200003</v>
      </c>
      <c r="I62" s="78"/>
      <c r="J62" s="76"/>
      <c r="N62" s="50"/>
    </row>
    <row r="63" spans="1:14" x14ac:dyDescent="0.3">
      <c r="A63" s="24">
        <f t="shared" si="15"/>
        <v>300</v>
      </c>
      <c r="B63" s="44">
        <v>250</v>
      </c>
      <c r="C63" s="61">
        <v>36498.964480000002</v>
      </c>
      <c r="D63" s="45">
        <f t="shared" si="16"/>
        <v>2919.9171584000001</v>
      </c>
      <c r="E63" s="45">
        <f t="shared" si="17"/>
        <v>39418.881638400002</v>
      </c>
      <c r="F63" s="45">
        <f t="shared" si="18"/>
        <v>49273.602048000001</v>
      </c>
      <c r="G63" s="45">
        <v>5000</v>
      </c>
      <c r="H63" s="77">
        <f t="shared" si="19"/>
        <v>54273.602048000001</v>
      </c>
      <c r="I63" s="78"/>
      <c r="J63" s="79"/>
      <c r="N63" s="50"/>
    </row>
    <row r="64" spans="1:14" x14ac:dyDescent="0.3">
      <c r="A64" s="24">
        <f t="shared" si="15"/>
        <v>350</v>
      </c>
      <c r="B64" s="44">
        <v>300</v>
      </c>
      <c r="C64" s="61">
        <v>39357.972480000004</v>
      </c>
      <c r="D64" s="45">
        <f t="shared" si="16"/>
        <v>3148.6377984000005</v>
      </c>
      <c r="E64" s="45">
        <f t="shared" si="17"/>
        <v>42506.610278400003</v>
      </c>
      <c r="F64" s="45">
        <f t="shared" si="18"/>
        <v>53133.262848000006</v>
      </c>
      <c r="G64" s="45">
        <v>6000</v>
      </c>
      <c r="H64" s="77">
        <f t="shared" si="19"/>
        <v>59133.262848000006</v>
      </c>
      <c r="I64" s="78"/>
      <c r="J64" s="70"/>
      <c r="N64" s="50"/>
    </row>
    <row r="65" spans="1:14" x14ac:dyDescent="0.3">
      <c r="A65" s="24">
        <f t="shared" si="15"/>
        <v>400</v>
      </c>
      <c r="B65" s="44">
        <v>350</v>
      </c>
      <c r="C65" s="61">
        <v>51955.630080000003</v>
      </c>
      <c r="D65" s="45">
        <f t="shared" si="16"/>
        <v>4156.4504064000002</v>
      </c>
      <c r="E65" s="45">
        <f t="shared" si="17"/>
        <v>56112.080486400002</v>
      </c>
      <c r="F65" s="45">
        <f t="shared" si="18"/>
        <v>70140.100608000008</v>
      </c>
      <c r="G65" s="45">
        <v>7000</v>
      </c>
      <c r="H65" s="77">
        <f t="shared" si="19"/>
        <v>77140.100608000008</v>
      </c>
      <c r="I65" s="78"/>
      <c r="J65" s="76"/>
      <c r="N65" s="50"/>
    </row>
    <row r="66" spans="1:14" x14ac:dyDescent="0.3">
      <c r="A66" s="24">
        <v>450</v>
      </c>
      <c r="B66" s="44">
        <v>400</v>
      </c>
      <c r="C66" s="61">
        <v>56629.657599999999</v>
      </c>
      <c r="D66" s="45">
        <f t="shared" si="16"/>
        <v>4530.3726079999997</v>
      </c>
      <c r="E66" s="45">
        <f t="shared" si="17"/>
        <v>61160.030207999996</v>
      </c>
      <c r="F66" s="45">
        <f t="shared" si="18"/>
        <v>76450.037759999992</v>
      </c>
      <c r="G66" s="45">
        <v>8000</v>
      </c>
      <c r="H66" s="77">
        <f t="shared" si="19"/>
        <v>84450.037759999992</v>
      </c>
      <c r="I66" s="78"/>
      <c r="J66" s="76"/>
      <c r="N66" s="50"/>
    </row>
    <row r="67" spans="1:14" x14ac:dyDescent="0.3">
      <c r="A67" s="24">
        <v>550</v>
      </c>
      <c r="B67" s="44">
        <v>500</v>
      </c>
      <c r="C67" s="61">
        <v>68013.588479999991</v>
      </c>
      <c r="D67" s="45">
        <f t="shared" si="16"/>
        <v>5441.087078399999</v>
      </c>
      <c r="E67" s="45">
        <f t="shared" si="17"/>
        <v>73454.675558399991</v>
      </c>
      <c r="F67" s="45">
        <f t="shared" si="18"/>
        <v>91818.344447999989</v>
      </c>
      <c r="G67" s="45">
        <v>9000</v>
      </c>
      <c r="H67" s="77">
        <f t="shared" si="19"/>
        <v>100818.34444799999</v>
      </c>
      <c r="I67" s="78"/>
      <c r="J67" s="76"/>
      <c r="N67" s="50"/>
    </row>
    <row r="68" spans="1:14" ht="15" thickBot="1" x14ac:dyDescent="0.35">
      <c r="A68" s="24">
        <v>650</v>
      </c>
      <c r="B68" s="44">
        <v>600</v>
      </c>
      <c r="C68" s="80">
        <v>75253.874687999996</v>
      </c>
      <c r="D68" s="45">
        <f t="shared" si="16"/>
        <v>6020.3099750399997</v>
      </c>
      <c r="E68" s="45">
        <f t="shared" si="17"/>
        <v>81274.184663039996</v>
      </c>
      <c r="F68" s="45">
        <f t="shared" si="18"/>
        <v>101592.73082879999</v>
      </c>
      <c r="G68" s="45">
        <v>10000</v>
      </c>
      <c r="H68" s="77">
        <f t="shared" si="19"/>
        <v>111592.73082879999</v>
      </c>
      <c r="I68" s="78"/>
      <c r="J68" s="76"/>
      <c r="N68" s="50"/>
    </row>
    <row r="69" spans="1:14" ht="17.25" customHeight="1" x14ac:dyDescent="0.3">
      <c r="I69" s="71"/>
      <c r="J69" s="81"/>
      <c r="N69" s="50"/>
    </row>
    <row r="70" spans="1:14" ht="15.6" x14ac:dyDescent="0.3">
      <c r="B70" s="90" t="s">
        <v>111</v>
      </c>
      <c r="C70" s="90"/>
      <c r="D70" s="90"/>
      <c r="E70" s="90"/>
      <c r="F70" s="90"/>
      <c r="G70" s="90"/>
      <c r="H70" s="90"/>
      <c r="I70" s="82"/>
      <c r="J70" s="35"/>
    </row>
    <row r="71" spans="1:14" ht="57.6" x14ac:dyDescent="0.3">
      <c r="A71" s="24" t="s">
        <v>89</v>
      </c>
      <c r="B71" s="36" t="s">
        <v>2</v>
      </c>
      <c r="C71" s="37" t="s">
        <v>90</v>
      </c>
      <c r="D71" s="37" t="s">
        <v>91</v>
      </c>
      <c r="E71" s="38" t="s">
        <v>92</v>
      </c>
      <c r="F71" s="37" t="s">
        <v>93</v>
      </c>
      <c r="G71" s="37" t="s">
        <v>94</v>
      </c>
      <c r="H71" s="83" t="s">
        <v>112</v>
      </c>
      <c r="I71" s="84"/>
      <c r="J71" s="74"/>
    </row>
    <row r="72" spans="1:14" x14ac:dyDescent="0.3">
      <c r="A72" s="24">
        <f>B73</f>
        <v>15</v>
      </c>
      <c r="B72" s="44">
        <v>10</v>
      </c>
      <c r="C72" s="61">
        <v>5876.6131199999991</v>
      </c>
      <c r="D72" s="45">
        <f t="shared" ref="D72:D89" si="20">C72*0.08</f>
        <v>470.12904959999992</v>
      </c>
      <c r="E72" s="45">
        <f t="shared" ref="E72:E89" si="21">SUM(C72:D72)</f>
        <v>6346.7421695999992</v>
      </c>
      <c r="F72" s="45">
        <f t="shared" ref="F72:F89" si="22">E72*1.25</f>
        <v>7933.4277119999988</v>
      </c>
      <c r="G72" s="45">
        <v>1500</v>
      </c>
      <c r="H72" s="85">
        <f t="shared" ref="H72:H89" si="23">SUM(F72:G72)</f>
        <v>9433.4277119999988</v>
      </c>
      <c r="I72" s="78"/>
      <c r="J72" s="79"/>
    </row>
    <row r="73" spans="1:14" x14ac:dyDescent="0.3">
      <c r="A73" s="24">
        <f t="shared" ref="A73:A87" si="24">B74</f>
        <v>20</v>
      </c>
      <c r="B73" s="44">
        <v>15</v>
      </c>
      <c r="C73" s="61">
        <v>6034.8825599999991</v>
      </c>
      <c r="D73" s="45">
        <f t="shared" si="20"/>
        <v>482.79060479999993</v>
      </c>
      <c r="E73" s="45">
        <f t="shared" si="21"/>
        <v>6517.6731647999986</v>
      </c>
      <c r="F73" s="45">
        <f t="shared" si="22"/>
        <v>8147.0914559999983</v>
      </c>
      <c r="G73" s="45">
        <v>1500</v>
      </c>
      <c r="H73" s="85">
        <f t="shared" si="23"/>
        <v>9647.0914559999983</v>
      </c>
      <c r="I73" s="78"/>
      <c r="J73" s="79"/>
    </row>
    <row r="74" spans="1:14" x14ac:dyDescent="0.3">
      <c r="A74" s="24">
        <f t="shared" si="24"/>
        <v>25</v>
      </c>
      <c r="B74" s="44">
        <v>20</v>
      </c>
      <c r="C74" s="61">
        <v>6541.8035199999995</v>
      </c>
      <c r="D74" s="45">
        <f t="shared" si="20"/>
        <v>523.34428159999993</v>
      </c>
      <c r="E74" s="45">
        <f t="shared" si="21"/>
        <v>7065.1478015999992</v>
      </c>
      <c r="F74" s="45">
        <f t="shared" si="22"/>
        <v>8831.4347519999992</v>
      </c>
      <c r="G74" s="45">
        <v>1700</v>
      </c>
      <c r="H74" s="85">
        <f t="shared" si="23"/>
        <v>10531.434751999999</v>
      </c>
      <c r="I74" s="78"/>
      <c r="J74" s="81"/>
    </row>
    <row r="75" spans="1:14" x14ac:dyDescent="0.3">
      <c r="A75" s="24">
        <f t="shared" si="24"/>
        <v>30</v>
      </c>
      <c r="B75" s="44">
        <v>25</v>
      </c>
      <c r="C75" s="61">
        <v>7475.36384</v>
      </c>
      <c r="D75" s="45">
        <f t="shared" si="20"/>
        <v>598.0291072</v>
      </c>
      <c r="E75" s="45">
        <f t="shared" si="21"/>
        <v>8073.3929472</v>
      </c>
      <c r="F75" s="45">
        <f t="shared" si="22"/>
        <v>10091.741184</v>
      </c>
      <c r="G75" s="45">
        <v>1700</v>
      </c>
      <c r="H75" s="85">
        <f t="shared" si="23"/>
        <v>11791.741184</v>
      </c>
      <c r="I75" s="78"/>
      <c r="J75" s="76"/>
    </row>
    <row r="76" spans="1:14" x14ac:dyDescent="0.3">
      <c r="A76" s="24">
        <f t="shared" si="24"/>
        <v>40</v>
      </c>
      <c r="B76" s="44">
        <v>30</v>
      </c>
      <c r="C76" s="61">
        <v>8330.9363199999989</v>
      </c>
      <c r="D76" s="45">
        <f t="shared" si="20"/>
        <v>666.47490559999994</v>
      </c>
      <c r="E76" s="45">
        <f t="shared" si="21"/>
        <v>8997.4112255999989</v>
      </c>
      <c r="F76" s="45">
        <f t="shared" si="22"/>
        <v>11246.764031999999</v>
      </c>
      <c r="G76" s="45">
        <v>1900</v>
      </c>
      <c r="H76" s="85">
        <f t="shared" si="23"/>
        <v>13146.764031999999</v>
      </c>
      <c r="I76" s="78"/>
      <c r="J76" s="79"/>
    </row>
    <row r="77" spans="1:14" x14ac:dyDescent="0.3">
      <c r="A77" s="24">
        <f t="shared" si="24"/>
        <v>50</v>
      </c>
      <c r="B77" s="44">
        <v>40</v>
      </c>
      <c r="C77" s="61">
        <v>9548.9228800000001</v>
      </c>
      <c r="D77" s="45">
        <f t="shared" si="20"/>
        <v>763.91383040000005</v>
      </c>
      <c r="E77" s="45">
        <f t="shared" si="21"/>
        <v>10312.836710400001</v>
      </c>
      <c r="F77" s="45">
        <f t="shared" si="22"/>
        <v>12891.045888000001</v>
      </c>
      <c r="G77" s="45">
        <v>2100</v>
      </c>
      <c r="H77" s="85">
        <f t="shared" si="23"/>
        <v>14991.045888000001</v>
      </c>
      <c r="I77" s="78"/>
      <c r="J77" s="81"/>
    </row>
    <row r="78" spans="1:14" x14ac:dyDescent="0.3">
      <c r="A78" s="24">
        <f t="shared" si="24"/>
        <v>60</v>
      </c>
      <c r="B78" s="44">
        <v>50</v>
      </c>
      <c r="C78" s="61">
        <v>9730.1299199999994</v>
      </c>
      <c r="D78" s="45">
        <f t="shared" si="20"/>
        <v>778.41039360000002</v>
      </c>
      <c r="E78" s="45">
        <f t="shared" si="21"/>
        <v>10508.540313599999</v>
      </c>
      <c r="F78" s="45">
        <f t="shared" si="22"/>
        <v>13135.675391999997</v>
      </c>
      <c r="G78" s="45">
        <v>2200</v>
      </c>
      <c r="H78" s="85">
        <f t="shared" si="23"/>
        <v>15335.675391999997</v>
      </c>
      <c r="I78" s="78"/>
      <c r="J78" s="76"/>
    </row>
    <row r="79" spans="1:14" x14ac:dyDescent="0.3">
      <c r="A79" s="24">
        <f t="shared" si="24"/>
        <v>75</v>
      </c>
      <c r="B79" s="44">
        <v>60</v>
      </c>
      <c r="C79" s="61">
        <v>11358.699519999998</v>
      </c>
      <c r="D79" s="45">
        <f t="shared" si="20"/>
        <v>908.69596159999992</v>
      </c>
      <c r="E79" s="45">
        <f t="shared" si="21"/>
        <v>12267.395481599999</v>
      </c>
      <c r="F79" s="45">
        <f t="shared" si="22"/>
        <v>15334.244351999998</v>
      </c>
      <c r="G79" s="45">
        <v>2500</v>
      </c>
      <c r="H79" s="85">
        <f t="shared" si="23"/>
        <v>17834.244351999998</v>
      </c>
      <c r="I79" s="78"/>
      <c r="J79" s="76"/>
    </row>
    <row r="80" spans="1:14" x14ac:dyDescent="0.3">
      <c r="A80" s="24">
        <f t="shared" si="24"/>
        <v>100</v>
      </c>
      <c r="B80" s="44">
        <v>75</v>
      </c>
      <c r="C80" s="61">
        <v>14774.042624</v>
      </c>
      <c r="D80" s="45">
        <f t="shared" si="20"/>
        <v>1181.92340992</v>
      </c>
      <c r="E80" s="45">
        <f t="shared" si="21"/>
        <v>15955.96603392</v>
      </c>
      <c r="F80" s="45">
        <f t="shared" si="22"/>
        <v>19944.9575424</v>
      </c>
      <c r="G80" s="45">
        <v>3000</v>
      </c>
      <c r="H80" s="85">
        <f t="shared" si="23"/>
        <v>22944.9575424</v>
      </c>
      <c r="I80" s="78"/>
      <c r="J80" s="76"/>
    </row>
    <row r="81" spans="1:10" x14ac:dyDescent="0.3">
      <c r="A81" s="24">
        <f t="shared" si="24"/>
        <v>125</v>
      </c>
      <c r="B81" s="44">
        <v>100</v>
      </c>
      <c r="C81" s="61">
        <v>17185.83296</v>
      </c>
      <c r="D81" s="45">
        <f t="shared" si="20"/>
        <v>1374.8666367999999</v>
      </c>
      <c r="E81" s="45">
        <f t="shared" si="21"/>
        <v>18560.699596800001</v>
      </c>
      <c r="F81" s="45">
        <f t="shared" si="22"/>
        <v>23200.874496</v>
      </c>
      <c r="G81" s="45">
        <v>3800</v>
      </c>
      <c r="H81" s="77">
        <f t="shared" si="23"/>
        <v>27000.874496</v>
      </c>
      <c r="I81" s="78"/>
      <c r="J81" s="79"/>
    </row>
    <row r="82" spans="1:10" x14ac:dyDescent="0.3">
      <c r="A82" s="24">
        <f t="shared" si="24"/>
        <v>150</v>
      </c>
      <c r="B82" s="44">
        <v>125</v>
      </c>
      <c r="C82" s="61">
        <v>21087.977471999995</v>
      </c>
      <c r="D82" s="45">
        <f t="shared" si="20"/>
        <v>1687.0381977599995</v>
      </c>
      <c r="E82" s="45">
        <f t="shared" si="21"/>
        <v>22775.015669759996</v>
      </c>
      <c r="F82" s="45">
        <f t="shared" si="22"/>
        <v>28468.769587199997</v>
      </c>
      <c r="G82" s="45">
        <v>3800</v>
      </c>
      <c r="H82" s="77">
        <f t="shared" si="23"/>
        <v>32268.769587199997</v>
      </c>
      <c r="I82" s="78"/>
      <c r="J82" s="79"/>
    </row>
    <row r="83" spans="1:10" x14ac:dyDescent="0.3">
      <c r="A83" s="24">
        <f t="shared" si="24"/>
        <v>200</v>
      </c>
      <c r="B83" s="44">
        <v>150</v>
      </c>
      <c r="C83" s="61">
        <v>26840.072191999996</v>
      </c>
      <c r="D83" s="45">
        <f t="shared" si="20"/>
        <v>2147.2057753599997</v>
      </c>
      <c r="E83" s="45">
        <f t="shared" si="21"/>
        <v>28987.277967359994</v>
      </c>
      <c r="F83" s="45">
        <f t="shared" si="22"/>
        <v>36234.097459199991</v>
      </c>
      <c r="G83" s="45">
        <v>4000</v>
      </c>
      <c r="H83" s="77">
        <f t="shared" si="23"/>
        <v>40234.097459199991</v>
      </c>
      <c r="I83" s="78"/>
      <c r="J83" s="70"/>
    </row>
    <row r="84" spans="1:10" x14ac:dyDescent="0.3">
      <c r="A84" s="24">
        <f t="shared" si="24"/>
        <v>250</v>
      </c>
      <c r="B84" s="44">
        <v>200</v>
      </c>
      <c r="C84" s="61">
        <v>31503.286272000001</v>
      </c>
      <c r="D84" s="45">
        <f t="shared" si="20"/>
        <v>2520.2629017600002</v>
      </c>
      <c r="E84" s="45">
        <f t="shared" si="21"/>
        <v>34023.549173760002</v>
      </c>
      <c r="F84" s="45">
        <f t="shared" si="22"/>
        <v>42529.436467200001</v>
      </c>
      <c r="G84" s="45">
        <v>5000</v>
      </c>
      <c r="H84" s="77">
        <f t="shared" si="23"/>
        <v>47529.436467200001</v>
      </c>
      <c r="I84" s="78"/>
      <c r="J84" s="76"/>
    </row>
    <row r="85" spans="1:10" x14ac:dyDescent="0.3">
      <c r="A85" s="24">
        <f t="shared" si="24"/>
        <v>300</v>
      </c>
      <c r="B85" s="44">
        <v>250</v>
      </c>
      <c r="C85" s="61">
        <v>39656.816639999997</v>
      </c>
      <c r="D85" s="45">
        <f t="shared" si="20"/>
        <v>3172.5453312</v>
      </c>
      <c r="E85" s="45">
        <f t="shared" si="21"/>
        <v>42829.3619712</v>
      </c>
      <c r="F85" s="45">
        <f t="shared" si="22"/>
        <v>53536.702464000002</v>
      </c>
      <c r="G85" s="45">
        <v>5000</v>
      </c>
      <c r="H85" s="77">
        <f t="shared" si="23"/>
        <v>58536.702464000002</v>
      </c>
      <c r="I85" s="78"/>
      <c r="J85" s="79"/>
    </row>
    <row r="86" spans="1:10" x14ac:dyDescent="0.3">
      <c r="A86" s="24">
        <f t="shared" si="24"/>
        <v>350</v>
      </c>
      <c r="B86" s="44">
        <v>300</v>
      </c>
      <c r="C86" s="61">
        <v>41878.814720000002</v>
      </c>
      <c r="D86" s="45">
        <f t="shared" si="20"/>
        <v>3350.3051776000002</v>
      </c>
      <c r="E86" s="45">
        <f t="shared" si="21"/>
        <v>45229.119897600001</v>
      </c>
      <c r="F86" s="45">
        <f t="shared" si="22"/>
        <v>56536.399872000002</v>
      </c>
      <c r="G86" s="45">
        <v>6000</v>
      </c>
      <c r="H86" s="77">
        <f t="shared" si="23"/>
        <v>62536.399872000002</v>
      </c>
      <c r="I86" s="78"/>
      <c r="J86" s="70"/>
    </row>
    <row r="87" spans="1:10" x14ac:dyDescent="0.3">
      <c r="A87" s="24">
        <f t="shared" si="24"/>
        <v>400</v>
      </c>
      <c r="B87" s="44">
        <v>350</v>
      </c>
      <c r="C87" s="61">
        <v>44392.775679999999</v>
      </c>
      <c r="D87" s="45">
        <f t="shared" si="20"/>
        <v>3551.4220544</v>
      </c>
      <c r="E87" s="45">
        <f t="shared" si="21"/>
        <v>47944.197734399997</v>
      </c>
      <c r="F87" s="45">
        <f t="shared" si="22"/>
        <v>59930.247167999994</v>
      </c>
      <c r="G87" s="45">
        <v>7000</v>
      </c>
      <c r="H87" s="77">
        <f t="shared" si="23"/>
        <v>66930.247168000002</v>
      </c>
      <c r="I87" s="78"/>
      <c r="J87" s="76"/>
    </row>
    <row r="88" spans="1:10" x14ac:dyDescent="0.3">
      <c r="A88" s="24">
        <v>450</v>
      </c>
      <c r="B88" s="44">
        <v>400</v>
      </c>
      <c r="C88" s="61">
        <v>52003.799040000005</v>
      </c>
      <c r="D88" s="45">
        <f t="shared" si="20"/>
        <v>4160.3039232000001</v>
      </c>
      <c r="E88" s="45">
        <f t="shared" si="21"/>
        <v>56164.102963200006</v>
      </c>
      <c r="F88" s="45">
        <f t="shared" si="22"/>
        <v>70205.128704000002</v>
      </c>
      <c r="G88" s="45">
        <v>8000</v>
      </c>
      <c r="H88" s="77">
        <f t="shared" si="23"/>
        <v>78205.128704000002</v>
      </c>
      <c r="I88" s="78"/>
      <c r="J88" s="76"/>
    </row>
    <row r="89" spans="1:10" x14ac:dyDescent="0.3">
      <c r="A89" s="24">
        <v>550</v>
      </c>
      <c r="B89" s="44">
        <v>500</v>
      </c>
      <c r="C89" s="61">
        <v>62042.60351999999</v>
      </c>
      <c r="D89" s="45">
        <f t="shared" si="20"/>
        <v>4963.4082815999991</v>
      </c>
      <c r="E89" s="45">
        <f t="shared" si="21"/>
        <v>67006.011801599991</v>
      </c>
      <c r="F89" s="45">
        <f t="shared" si="22"/>
        <v>83757.514751999988</v>
      </c>
      <c r="G89" s="45">
        <v>9000</v>
      </c>
      <c r="H89" s="77">
        <f t="shared" si="23"/>
        <v>92757.514751999988</v>
      </c>
      <c r="I89" s="78"/>
      <c r="J89" s="76"/>
    </row>
    <row r="90" spans="1:10" ht="15" thickBot="1" x14ac:dyDescent="0.35">
      <c r="A90" s="24">
        <v>650</v>
      </c>
      <c r="B90" s="44">
        <v>600</v>
      </c>
      <c r="C90" s="86"/>
      <c r="D90" s="45"/>
      <c r="E90" s="45"/>
      <c r="F90" s="45"/>
      <c r="G90" s="45"/>
      <c r="H90" s="77"/>
      <c r="I90" s="78"/>
      <c r="J90" s="76"/>
    </row>
    <row r="91" spans="1:10" x14ac:dyDescent="0.3">
      <c r="I91" s="87"/>
      <c r="J91" s="81"/>
    </row>
  </sheetData>
  <mergeCells count="5">
    <mergeCell ref="B3:H3"/>
    <mergeCell ref="R3:S3"/>
    <mergeCell ref="B26:H26"/>
    <mergeCell ref="B48:H48"/>
    <mergeCell ref="B70:H7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4"/>
  <sheetViews>
    <sheetView zoomScale="90" zoomScaleNormal="90" workbookViewId="0">
      <selection activeCell="F29" sqref="F29"/>
    </sheetView>
  </sheetViews>
  <sheetFormatPr defaultRowHeight="14.4" x14ac:dyDescent="0.3"/>
  <cols>
    <col min="1" max="1" width="24.33203125" customWidth="1"/>
    <col min="2" max="2" width="10.5546875" customWidth="1"/>
    <col min="3" max="3" width="10.88671875" customWidth="1"/>
    <col min="4" max="4" width="19.6640625" customWidth="1"/>
    <col min="5" max="5" width="12.33203125" customWidth="1"/>
    <col min="6" max="6" width="16" customWidth="1"/>
    <col min="7" max="7" width="10.88671875" customWidth="1"/>
    <col min="8" max="8" width="14.6640625" customWidth="1"/>
    <col min="9" max="9" width="12.44140625" customWidth="1"/>
    <col min="10" max="10" width="19.109375" customWidth="1"/>
    <col min="11" max="11" width="16.88671875" customWidth="1"/>
    <col min="12" max="12" width="11.33203125" customWidth="1"/>
  </cols>
  <sheetData>
    <row r="1" spans="1:11" ht="39.75" customHeight="1" x14ac:dyDescent="0.3">
      <c r="A1" s="1" t="s">
        <v>0</v>
      </c>
      <c r="B1" s="1"/>
      <c r="C1" s="1"/>
      <c r="D1" s="1"/>
    </row>
    <row r="2" spans="1:11" ht="15" thickBot="1" x14ac:dyDescent="0.35"/>
    <row r="3" spans="1:11" ht="20.25" customHeight="1" thickBot="1" x14ac:dyDescent="0.35">
      <c r="A3" s="91" t="s">
        <v>1</v>
      </c>
      <c r="B3" s="2" t="s">
        <v>2</v>
      </c>
      <c r="C3" s="93" t="s">
        <v>3</v>
      </c>
      <c r="D3" s="95" t="s">
        <v>4</v>
      </c>
      <c r="F3" s="3" t="s">
        <v>5</v>
      </c>
      <c r="I3" s="2" t="s">
        <v>2</v>
      </c>
      <c r="J3" s="2" t="s">
        <v>6</v>
      </c>
      <c r="K3" s="4" t="s">
        <v>7</v>
      </c>
    </row>
    <row r="4" spans="1:11" ht="15" thickBot="1" x14ac:dyDescent="0.35">
      <c r="A4" s="92"/>
      <c r="B4" s="5" t="s">
        <v>8</v>
      </c>
      <c r="C4" s="94"/>
      <c r="D4" s="96"/>
      <c r="E4" s="6"/>
      <c r="F4" s="7" t="s">
        <v>9</v>
      </c>
      <c r="G4" s="8">
        <f>E50</f>
        <v>12.674493333333334</v>
      </c>
      <c r="I4" s="9">
        <v>10</v>
      </c>
      <c r="J4" s="10">
        <v>615</v>
      </c>
      <c r="K4" s="11">
        <f>SUM(J4:J20)/SUM(I4:I20)</f>
        <v>4.1153238546603479</v>
      </c>
    </row>
    <row r="5" spans="1:11" s="17" customFormat="1" ht="17.100000000000001" customHeight="1" thickBot="1" x14ac:dyDescent="0.35">
      <c r="A5" s="12" t="s">
        <v>10</v>
      </c>
      <c r="B5" s="9">
        <v>10</v>
      </c>
      <c r="C5" s="13">
        <v>17</v>
      </c>
      <c r="D5" s="14" t="s">
        <v>11</v>
      </c>
      <c r="E5" s="15">
        <v>653.04999999999995</v>
      </c>
      <c r="F5" s="7" t="s">
        <v>12</v>
      </c>
      <c r="G5" s="16">
        <f>E54</f>
        <v>10.552102622048384</v>
      </c>
      <c r="I5" s="9">
        <v>15</v>
      </c>
      <c r="J5" s="10">
        <v>615</v>
      </c>
    </row>
    <row r="6" spans="1:11" s="17" customFormat="1" ht="17.100000000000001" customHeight="1" thickBot="1" x14ac:dyDescent="0.35">
      <c r="A6" s="12" t="s">
        <v>13</v>
      </c>
      <c r="B6" s="9">
        <v>15</v>
      </c>
      <c r="C6" s="13">
        <v>23</v>
      </c>
      <c r="D6" s="14" t="s">
        <v>14</v>
      </c>
      <c r="E6" s="15">
        <v>716.83</v>
      </c>
      <c r="F6" s="18"/>
      <c r="I6" s="9">
        <v>20</v>
      </c>
      <c r="J6" s="10">
        <v>615</v>
      </c>
    </row>
    <row r="7" spans="1:11" s="17" customFormat="1" ht="17.100000000000001" customHeight="1" thickBot="1" x14ac:dyDescent="0.35">
      <c r="A7" s="12" t="s">
        <v>15</v>
      </c>
      <c r="B7" s="9">
        <v>20</v>
      </c>
      <c r="C7" s="13">
        <v>30</v>
      </c>
      <c r="D7" s="14" t="s">
        <v>16</v>
      </c>
      <c r="E7" s="15">
        <v>722.07</v>
      </c>
      <c r="F7" s="19"/>
      <c r="H7" s="15"/>
      <c r="I7" s="9">
        <v>30</v>
      </c>
      <c r="J7" s="10">
        <v>615</v>
      </c>
    </row>
    <row r="8" spans="1:11" s="17" customFormat="1" ht="17.100000000000001" customHeight="1" thickBot="1" x14ac:dyDescent="0.35">
      <c r="A8" s="12" t="s">
        <v>17</v>
      </c>
      <c r="B8" s="9">
        <v>30</v>
      </c>
      <c r="C8" s="13">
        <v>45</v>
      </c>
      <c r="D8" s="14" t="s">
        <v>18</v>
      </c>
      <c r="E8" s="15">
        <v>851.66</v>
      </c>
      <c r="F8" s="20"/>
      <c r="I8" s="9">
        <v>40</v>
      </c>
      <c r="J8" s="10">
        <v>615</v>
      </c>
    </row>
    <row r="9" spans="1:11" s="17" customFormat="1" ht="17.100000000000001" customHeight="1" thickBot="1" x14ac:dyDescent="0.35">
      <c r="A9" s="12" t="s">
        <v>19</v>
      </c>
      <c r="B9" s="9">
        <v>40</v>
      </c>
      <c r="C9" s="13">
        <v>60</v>
      </c>
      <c r="D9" s="14" t="s">
        <v>20</v>
      </c>
      <c r="E9" s="15">
        <v>909.48</v>
      </c>
      <c r="F9" s="21"/>
      <c r="G9" s="22"/>
      <c r="I9" s="9">
        <v>50</v>
      </c>
      <c r="J9" s="10">
        <v>615</v>
      </c>
    </row>
    <row r="10" spans="1:11" s="17" customFormat="1" ht="17.100000000000001" customHeight="1" thickBot="1" x14ac:dyDescent="0.35">
      <c r="A10" s="12" t="s">
        <v>21</v>
      </c>
      <c r="B10" s="9">
        <v>50</v>
      </c>
      <c r="C10" s="13">
        <v>70</v>
      </c>
      <c r="D10" s="14" t="s">
        <v>22</v>
      </c>
      <c r="E10" s="15">
        <v>1246.95</v>
      </c>
      <c r="G10" s="23"/>
      <c r="I10" s="9">
        <v>75</v>
      </c>
      <c r="J10" s="10">
        <v>615</v>
      </c>
    </row>
    <row r="11" spans="1:11" s="17" customFormat="1" ht="17.100000000000001" customHeight="1" thickBot="1" x14ac:dyDescent="0.35">
      <c r="A11" s="12" t="s">
        <v>21</v>
      </c>
      <c r="B11" s="9">
        <v>75</v>
      </c>
      <c r="C11" s="13">
        <v>85</v>
      </c>
      <c r="D11" s="14" t="s">
        <v>22</v>
      </c>
      <c r="E11" s="15">
        <v>1246.95</v>
      </c>
      <c r="I11" s="9">
        <v>100</v>
      </c>
      <c r="J11" s="10">
        <v>770</v>
      </c>
    </row>
    <row r="12" spans="1:11" s="17" customFormat="1" ht="17.100000000000001" customHeight="1" thickBot="1" x14ac:dyDescent="0.35">
      <c r="A12" s="12" t="s">
        <v>23</v>
      </c>
      <c r="B12" s="9">
        <v>100</v>
      </c>
      <c r="C12" s="13">
        <v>130</v>
      </c>
      <c r="D12" s="14" t="s">
        <v>24</v>
      </c>
      <c r="E12" s="15">
        <v>1592.6</v>
      </c>
      <c r="I12" s="9">
        <v>125</v>
      </c>
      <c r="J12" s="10">
        <v>770</v>
      </c>
    </row>
    <row r="13" spans="1:11" s="17" customFormat="1" ht="17.100000000000001" customHeight="1" thickBot="1" x14ac:dyDescent="0.35">
      <c r="A13" s="12" t="s">
        <v>25</v>
      </c>
      <c r="B13" s="9">
        <v>125</v>
      </c>
      <c r="C13" s="13">
        <v>170</v>
      </c>
      <c r="D13" s="14" t="s">
        <v>26</v>
      </c>
      <c r="E13" s="15">
        <v>1900.15</v>
      </c>
      <c r="I13" s="9">
        <v>150</v>
      </c>
      <c r="J13" s="10">
        <v>770</v>
      </c>
    </row>
    <row r="14" spans="1:11" s="17" customFormat="1" ht="17.100000000000001" customHeight="1" thickBot="1" x14ac:dyDescent="0.35">
      <c r="A14" s="12" t="s">
        <v>27</v>
      </c>
      <c r="B14" s="9">
        <v>150</v>
      </c>
      <c r="C14" s="13">
        <v>205</v>
      </c>
      <c r="D14" s="14" t="s">
        <v>28</v>
      </c>
      <c r="E14" s="15">
        <v>2393.2399999999998</v>
      </c>
      <c r="I14" s="9">
        <v>200</v>
      </c>
      <c r="J14" s="10">
        <v>770</v>
      </c>
    </row>
    <row r="15" spans="1:11" s="17" customFormat="1" ht="17.100000000000001" customHeight="1" thickBot="1" x14ac:dyDescent="0.35">
      <c r="A15" s="12" t="s">
        <v>29</v>
      </c>
      <c r="B15" s="9">
        <v>200</v>
      </c>
      <c r="C15" s="13">
        <v>255</v>
      </c>
      <c r="D15" s="14" t="s">
        <v>30</v>
      </c>
      <c r="E15" s="15">
        <v>2990.21</v>
      </c>
      <c r="I15" s="9">
        <v>250</v>
      </c>
      <c r="J15" s="10">
        <v>770</v>
      </c>
    </row>
    <row r="16" spans="1:11" s="17" customFormat="1" ht="17.100000000000001" customHeight="1" thickBot="1" x14ac:dyDescent="0.35">
      <c r="A16" s="12" t="s">
        <v>31</v>
      </c>
      <c r="B16" s="9">
        <v>250</v>
      </c>
      <c r="C16" s="13">
        <v>312</v>
      </c>
      <c r="D16" s="14" t="s">
        <v>32</v>
      </c>
      <c r="E16" s="15">
        <v>3284.74</v>
      </c>
      <c r="H16" s="15"/>
      <c r="I16" s="9">
        <v>300</v>
      </c>
      <c r="J16" s="10">
        <v>770</v>
      </c>
    </row>
    <row r="17" spans="1:11" s="17" customFormat="1" ht="17.100000000000001" customHeight="1" thickBot="1" x14ac:dyDescent="0.35">
      <c r="A17" s="12" t="s">
        <v>33</v>
      </c>
      <c r="B17" s="9">
        <v>300</v>
      </c>
      <c r="C17" s="13">
        <v>365</v>
      </c>
      <c r="D17" s="14" t="s">
        <v>34</v>
      </c>
      <c r="E17" s="15">
        <v>3584.33</v>
      </c>
      <c r="I17" s="9">
        <v>350</v>
      </c>
      <c r="J17" s="10">
        <v>1025</v>
      </c>
    </row>
    <row r="18" spans="1:11" s="17" customFormat="1" ht="17.100000000000001" customHeight="1" thickBot="1" x14ac:dyDescent="0.35">
      <c r="A18" s="12" t="s">
        <v>35</v>
      </c>
      <c r="B18" s="9">
        <v>350</v>
      </c>
      <c r="C18" s="13">
        <v>412</v>
      </c>
      <c r="D18" s="14" t="s">
        <v>36</v>
      </c>
      <c r="E18" s="15">
        <v>3776.54</v>
      </c>
      <c r="I18" s="9">
        <v>400</v>
      </c>
      <c r="J18" s="10">
        <v>1025</v>
      </c>
    </row>
    <row r="19" spans="1:11" s="17" customFormat="1" ht="17.100000000000001" customHeight="1" thickBot="1" x14ac:dyDescent="0.35">
      <c r="A19" s="12" t="s">
        <v>37</v>
      </c>
      <c r="B19" s="9">
        <v>400</v>
      </c>
      <c r="C19" s="13">
        <v>480</v>
      </c>
      <c r="D19" s="14" t="s">
        <v>38</v>
      </c>
      <c r="E19" s="15">
        <v>4668.54</v>
      </c>
      <c r="I19" s="9">
        <v>500</v>
      </c>
      <c r="J19" s="10">
        <v>1025</v>
      </c>
    </row>
    <row r="20" spans="1:11" s="17" customFormat="1" ht="17.100000000000001" customHeight="1" thickBot="1" x14ac:dyDescent="0.35">
      <c r="A20" s="12" t="s">
        <v>39</v>
      </c>
      <c r="B20" s="9">
        <v>500</v>
      </c>
      <c r="C20" s="13">
        <v>604</v>
      </c>
      <c r="D20" s="14" t="s">
        <v>40</v>
      </c>
      <c r="E20" s="15">
        <v>5272.05</v>
      </c>
      <c r="I20" s="9">
        <v>550</v>
      </c>
      <c r="J20" s="10">
        <v>1025</v>
      </c>
    </row>
    <row r="21" spans="1:11" s="17" customFormat="1" ht="17.100000000000001" customHeight="1" thickBot="1" x14ac:dyDescent="0.35">
      <c r="A21" s="12" t="s">
        <v>41</v>
      </c>
      <c r="B21" s="9">
        <v>550</v>
      </c>
      <c r="C21" s="13">
        <v>670</v>
      </c>
      <c r="D21" s="14" t="s">
        <v>42</v>
      </c>
      <c r="E21" s="15">
        <v>6605.83</v>
      </c>
      <c r="I21" s="24"/>
      <c r="J21"/>
    </row>
    <row r="22" spans="1:11" s="17" customFormat="1" ht="17.100000000000001" customHeight="1" thickBot="1" x14ac:dyDescent="0.35">
      <c r="A22" s="12" t="s">
        <v>43</v>
      </c>
      <c r="B22" s="9">
        <v>700</v>
      </c>
      <c r="C22" s="13">
        <v>820</v>
      </c>
      <c r="D22" s="14" t="s">
        <v>44</v>
      </c>
      <c r="E22" s="15">
        <v>7802.41</v>
      </c>
      <c r="I22" s="25" t="s">
        <v>6</v>
      </c>
      <c r="J22"/>
    </row>
    <row r="23" spans="1:11" s="17" customFormat="1" ht="17.100000000000001" customHeight="1" thickBot="1" x14ac:dyDescent="0.35">
      <c r="A23" s="12" t="s">
        <v>45</v>
      </c>
      <c r="B23" s="9">
        <v>800</v>
      </c>
      <c r="C23" s="13">
        <v>950</v>
      </c>
      <c r="D23" s="14" t="s">
        <v>46</v>
      </c>
      <c r="E23" s="15">
        <v>9918.82</v>
      </c>
      <c r="I23" s="24" t="s">
        <v>47</v>
      </c>
      <c r="J23" s="26">
        <v>615</v>
      </c>
    </row>
    <row r="24" spans="1:11" s="17" customFormat="1" ht="17.100000000000001" customHeight="1" thickBot="1" x14ac:dyDescent="0.35">
      <c r="A24" s="12" t="s">
        <v>48</v>
      </c>
      <c r="B24" s="9">
        <v>800</v>
      </c>
      <c r="C24" s="13">
        <v>950</v>
      </c>
      <c r="D24" s="14" t="s">
        <v>49</v>
      </c>
      <c r="E24" s="15">
        <v>11806.85</v>
      </c>
      <c r="I24" s="24" t="s">
        <v>50</v>
      </c>
      <c r="J24" s="26">
        <v>770</v>
      </c>
    </row>
    <row r="25" spans="1:11" s="17" customFormat="1" ht="17.100000000000001" customHeight="1" thickBot="1" x14ac:dyDescent="0.35">
      <c r="A25" s="12" t="s">
        <v>51</v>
      </c>
      <c r="B25" s="9">
        <v>900</v>
      </c>
      <c r="C25" s="13">
        <v>1100</v>
      </c>
      <c r="D25" s="14" t="s">
        <v>52</v>
      </c>
      <c r="E25" s="15">
        <v>11906.31</v>
      </c>
      <c r="I25" s="24" t="s">
        <v>53</v>
      </c>
      <c r="J25" s="26">
        <v>1025</v>
      </c>
    </row>
    <row r="26" spans="1:11" s="17" customFormat="1" ht="17.100000000000001" customHeight="1" thickBot="1" x14ac:dyDescent="0.35">
      <c r="A26" s="12" t="s">
        <v>54</v>
      </c>
      <c r="B26" s="9">
        <v>1200</v>
      </c>
      <c r="C26" s="13">
        <v>1400</v>
      </c>
      <c r="D26" s="14" t="s">
        <v>55</v>
      </c>
      <c r="E26" s="15">
        <v>15344.95</v>
      </c>
      <c r="H26" s="27" t="s">
        <v>56</v>
      </c>
      <c r="I26" t="s">
        <v>113</v>
      </c>
      <c r="K26"/>
    </row>
    <row r="28" spans="1:11" ht="36" customHeight="1" x14ac:dyDescent="0.3">
      <c r="A28" s="1" t="s">
        <v>57</v>
      </c>
      <c r="B28" s="28"/>
      <c r="C28" s="28"/>
      <c r="D28" s="28"/>
    </row>
    <row r="29" spans="1:11" ht="15" thickBot="1" x14ac:dyDescent="0.35"/>
    <row r="30" spans="1:11" ht="20.25" customHeight="1" thickBot="1" x14ac:dyDescent="0.35">
      <c r="A30" s="91" t="s">
        <v>1</v>
      </c>
      <c r="B30" s="29" t="s">
        <v>2</v>
      </c>
      <c r="C30" s="93" t="s">
        <v>3</v>
      </c>
      <c r="D30" s="95" t="s">
        <v>4</v>
      </c>
    </row>
    <row r="31" spans="1:11" ht="15" thickBot="1" x14ac:dyDescent="0.35">
      <c r="A31" s="92"/>
      <c r="B31" s="5" t="s">
        <v>58</v>
      </c>
      <c r="C31" s="94"/>
      <c r="D31" s="96"/>
    </row>
    <row r="32" spans="1:11" s="17" customFormat="1" ht="17.100000000000001" customHeight="1" thickBot="1" x14ac:dyDescent="0.35">
      <c r="A32" s="12" t="s">
        <v>59</v>
      </c>
      <c r="B32" s="13">
        <v>10</v>
      </c>
      <c r="C32" s="13">
        <v>17</v>
      </c>
      <c r="D32" s="14" t="s">
        <v>60</v>
      </c>
      <c r="E32" s="15">
        <v>532.67999999999995</v>
      </c>
    </row>
    <row r="33" spans="1:5" s="17" customFormat="1" ht="17.100000000000001" customHeight="1" thickBot="1" x14ac:dyDescent="0.35">
      <c r="A33" s="12" t="s">
        <v>61</v>
      </c>
      <c r="B33" s="13">
        <v>15</v>
      </c>
      <c r="C33" s="13">
        <v>24</v>
      </c>
      <c r="D33" s="14" t="s">
        <v>62</v>
      </c>
      <c r="E33" s="15">
        <v>569.62</v>
      </c>
    </row>
    <row r="34" spans="1:5" s="17" customFormat="1" ht="17.100000000000001" customHeight="1" thickBot="1" x14ac:dyDescent="0.35">
      <c r="A34" s="12" t="s">
        <v>63</v>
      </c>
      <c r="B34" s="13">
        <v>20</v>
      </c>
      <c r="C34" s="13">
        <v>30</v>
      </c>
      <c r="D34" s="14" t="s">
        <v>64</v>
      </c>
      <c r="E34" s="15">
        <v>587.98</v>
      </c>
    </row>
    <row r="35" spans="1:5" s="17" customFormat="1" ht="17.100000000000001" customHeight="1" thickBot="1" x14ac:dyDescent="0.35">
      <c r="A35" s="12" t="s">
        <v>65</v>
      </c>
      <c r="B35" s="13">
        <v>30</v>
      </c>
      <c r="C35" s="13">
        <v>45</v>
      </c>
      <c r="D35" s="14" t="s">
        <v>66</v>
      </c>
      <c r="E35" s="15">
        <v>667.68</v>
      </c>
    </row>
    <row r="36" spans="1:5" s="17" customFormat="1" ht="17.100000000000001" customHeight="1" thickBot="1" x14ac:dyDescent="0.35">
      <c r="A36" s="12" t="s">
        <v>67</v>
      </c>
      <c r="B36" s="13">
        <v>50</v>
      </c>
      <c r="C36" s="13">
        <v>61</v>
      </c>
      <c r="D36" s="14" t="s">
        <v>68</v>
      </c>
      <c r="E36" s="15">
        <v>712.72</v>
      </c>
    </row>
    <row r="37" spans="1:5" s="17" customFormat="1" ht="17.100000000000001" customHeight="1" thickBot="1" x14ac:dyDescent="0.35">
      <c r="A37" s="12" t="s">
        <v>69</v>
      </c>
      <c r="B37" s="13">
        <v>75</v>
      </c>
      <c r="C37" s="13">
        <v>85</v>
      </c>
      <c r="D37" s="14" t="s">
        <v>70</v>
      </c>
      <c r="E37" s="15">
        <v>902.38</v>
      </c>
    </row>
    <row r="38" spans="1:5" s="17" customFormat="1" ht="17.100000000000001" customHeight="1" thickBot="1" x14ac:dyDescent="0.35">
      <c r="A38" s="12" t="s">
        <v>71</v>
      </c>
      <c r="B38" s="13">
        <v>100</v>
      </c>
      <c r="C38" s="13">
        <v>130</v>
      </c>
      <c r="D38" s="14" t="s">
        <v>72</v>
      </c>
      <c r="E38" s="15">
        <v>1007.9</v>
      </c>
    </row>
    <row r="39" spans="1:5" s="17" customFormat="1" ht="17.100000000000001" customHeight="1" thickBot="1" x14ac:dyDescent="0.35">
      <c r="A39" s="12" t="s">
        <v>73</v>
      </c>
      <c r="B39" s="13">
        <v>125</v>
      </c>
      <c r="C39" s="13">
        <v>171</v>
      </c>
      <c r="D39" s="14" t="s">
        <v>74</v>
      </c>
      <c r="E39" s="15">
        <v>1207.26</v>
      </c>
    </row>
    <row r="40" spans="1:5" s="17" customFormat="1" ht="17.100000000000001" customHeight="1" thickBot="1" x14ac:dyDescent="0.35">
      <c r="A40" s="12" t="s">
        <v>75</v>
      </c>
      <c r="B40" s="13">
        <v>150</v>
      </c>
      <c r="C40" s="13">
        <v>200</v>
      </c>
      <c r="D40" s="14" t="s">
        <v>76</v>
      </c>
      <c r="E40" s="15">
        <v>1404.72</v>
      </c>
    </row>
    <row r="41" spans="1:5" s="17" customFormat="1" ht="17.100000000000001" customHeight="1" thickBot="1" x14ac:dyDescent="0.35">
      <c r="A41" s="12" t="s">
        <v>77</v>
      </c>
      <c r="B41" s="13">
        <v>200</v>
      </c>
      <c r="C41" s="13">
        <v>255</v>
      </c>
      <c r="D41" s="14" t="s">
        <v>78</v>
      </c>
      <c r="E41" s="15">
        <v>2055.31</v>
      </c>
    </row>
    <row r="42" spans="1:5" s="17" customFormat="1" ht="17.100000000000001" customHeight="1" thickBot="1" x14ac:dyDescent="0.35">
      <c r="A42" s="12" t="s">
        <v>79</v>
      </c>
      <c r="B42" s="13">
        <v>250</v>
      </c>
      <c r="C42" s="13">
        <v>312</v>
      </c>
      <c r="D42" s="14" t="s">
        <v>80</v>
      </c>
      <c r="E42" s="15">
        <v>2231.42</v>
      </c>
    </row>
    <row r="43" spans="1:5" s="17" customFormat="1" ht="17.100000000000001" customHeight="1" thickBot="1" x14ac:dyDescent="0.35">
      <c r="A43" s="12" t="s">
        <v>81</v>
      </c>
      <c r="B43" s="13">
        <v>300</v>
      </c>
      <c r="C43" s="13">
        <v>365</v>
      </c>
      <c r="D43" s="14" t="s">
        <v>82</v>
      </c>
      <c r="E43" s="15">
        <v>2318.59</v>
      </c>
    </row>
    <row r="44" spans="1:5" s="17" customFormat="1" ht="17.100000000000001" customHeight="1" thickBot="1" x14ac:dyDescent="0.35">
      <c r="A44" s="12" t="s">
        <v>83</v>
      </c>
      <c r="B44" s="13">
        <v>350</v>
      </c>
      <c r="C44" s="13">
        <v>412</v>
      </c>
      <c r="D44" s="14" t="s">
        <v>84</v>
      </c>
      <c r="E44" s="15">
        <v>2715.25</v>
      </c>
    </row>
    <row r="47" spans="1:5" x14ac:dyDescent="0.3">
      <c r="E47" s="15" t="s">
        <v>85</v>
      </c>
    </row>
    <row r="48" spans="1:5" x14ac:dyDescent="0.3">
      <c r="E48" s="15">
        <f>SUM(E12:E14)/SUM(B12:B14)</f>
        <v>15.695973333333333</v>
      </c>
    </row>
    <row r="49" spans="5:5" x14ac:dyDescent="0.3">
      <c r="E49" s="30">
        <f>SUM(E38:E40)/SUM(B38:B40)</f>
        <v>9.6530133333333339</v>
      </c>
    </row>
    <row r="50" spans="5:5" x14ac:dyDescent="0.3">
      <c r="E50" s="15">
        <f>AVERAGE(E48:E49)</f>
        <v>12.674493333333334</v>
      </c>
    </row>
    <row r="51" spans="5:5" x14ac:dyDescent="0.3">
      <c r="E51" s="15"/>
    </row>
    <row r="52" spans="5:5" x14ac:dyDescent="0.3">
      <c r="E52" s="23">
        <f>SUM(E12:E21)/SUM(B12:B21)</f>
        <v>12.331018803418804</v>
      </c>
    </row>
    <row r="53" spans="5:5" x14ac:dyDescent="0.3">
      <c r="E53" s="31">
        <f>SUM(E38:E44)/SUM(B38:B44)</f>
        <v>8.773186440677966</v>
      </c>
    </row>
    <row r="54" spans="5:5" x14ac:dyDescent="0.3">
      <c r="E54" s="23">
        <f>AVERAGE(E52:E53)</f>
        <v>10.552102622048384</v>
      </c>
    </row>
  </sheetData>
  <mergeCells count="6">
    <mergeCell ref="A3:A4"/>
    <mergeCell ref="C3:C4"/>
    <mergeCell ref="D3:D4"/>
    <mergeCell ref="A30:A31"/>
    <mergeCell ref="C30:C31"/>
    <mergeCell ref="D30:D31"/>
  </mergeCells>
  <hyperlinks>
    <hyperlink ref="A5" r:id="rId1" display="http://www.temcoindustrialpower.com/products/Soft_Starters/S60002.html" xr:uid="{00000000-0004-0000-0100-000000000000}"/>
    <hyperlink ref="D5" r:id="rId2" display="http://www.temcoindustrialpower.com/products/Soft_Starters/S60002.html" xr:uid="{00000000-0004-0000-0100-000001000000}"/>
    <hyperlink ref="A6" r:id="rId3" display="http://www.temcoindustrialpower.com/products/Soft_Starters/S60003.html" xr:uid="{00000000-0004-0000-0100-000002000000}"/>
    <hyperlink ref="D6" r:id="rId4" display="http://www.temcoindustrialpower.com/products/Soft_Starters/S60003.html" xr:uid="{00000000-0004-0000-0100-000003000000}"/>
    <hyperlink ref="A7" r:id="rId5" display="http://www.temcoindustrialpower.com/products/Soft_Starters/S60004.html" xr:uid="{00000000-0004-0000-0100-000004000000}"/>
    <hyperlink ref="D7" r:id="rId6" display="http://www.temcoindustrialpower.com/products/Soft_Starters/S60004.html" xr:uid="{00000000-0004-0000-0100-000005000000}"/>
    <hyperlink ref="A8" r:id="rId7" display="http://www.temcoindustrialpower.com/products/Soft_Starters/S60005.html" xr:uid="{00000000-0004-0000-0100-000006000000}"/>
    <hyperlink ref="D8" r:id="rId8" display="http://www.temcoindustrialpower.com/products/Soft_Starters/S60005.html" xr:uid="{00000000-0004-0000-0100-000007000000}"/>
    <hyperlink ref="A9" r:id="rId9" display="http://www.temcoindustrialpower.com/products/Soft_Starters/S60006.html" xr:uid="{00000000-0004-0000-0100-000008000000}"/>
    <hyperlink ref="D9" r:id="rId10" display="http://www.temcoindustrialpower.com/products/Soft_Starters/S60006.html" xr:uid="{00000000-0004-0000-0100-000009000000}"/>
    <hyperlink ref="A10" r:id="rId11" display="http://www.temcoindustrialpower.com/products/Soft_Starters/S60007.html" xr:uid="{00000000-0004-0000-0100-00000A000000}"/>
    <hyperlink ref="D10" r:id="rId12" display="http://www.temcoindustrialpower.com/products/Soft_Starters/S60007.html" xr:uid="{00000000-0004-0000-0100-00000B000000}"/>
    <hyperlink ref="A12" r:id="rId13" display="http://www.temcoindustrialpower.com/products/Soft_Starters/S60008.html" xr:uid="{00000000-0004-0000-0100-00000C000000}"/>
    <hyperlink ref="D12" r:id="rId14" display="http://www.temcoindustrialpower.com/products/Soft_Starters/S60008.html" xr:uid="{00000000-0004-0000-0100-00000D000000}"/>
    <hyperlink ref="A13" r:id="rId15" display="http://www.temcoindustrialpower.com/products/Soft_Starters/S60009.html" xr:uid="{00000000-0004-0000-0100-00000E000000}"/>
    <hyperlink ref="D13" r:id="rId16" display="http://www.temcoindustrialpower.com/products/Soft_Starters/S60009.html" xr:uid="{00000000-0004-0000-0100-00000F000000}"/>
    <hyperlink ref="A14" r:id="rId17" display="http://www.temcoindustrialpower.com/products/Soft_Starters/S60010.html" xr:uid="{00000000-0004-0000-0100-000010000000}"/>
    <hyperlink ref="D14" r:id="rId18" display="http://www.temcoindustrialpower.com/products/Soft_Starters/S60010.html" xr:uid="{00000000-0004-0000-0100-000011000000}"/>
    <hyperlink ref="A15" r:id="rId19" display="http://www.temcoindustrialpower.com/products/Soft_Starters/S60011.html" xr:uid="{00000000-0004-0000-0100-000012000000}"/>
    <hyperlink ref="D15" r:id="rId20" display="http://www.temcoindustrialpower.com/products/Soft_Starters/S60011.html" xr:uid="{00000000-0004-0000-0100-000013000000}"/>
    <hyperlink ref="A16" r:id="rId21" display="http://www.temcoindustrialpower.com/products/Soft_Starters/S60012.html" xr:uid="{00000000-0004-0000-0100-000014000000}"/>
    <hyperlink ref="D16" r:id="rId22" display="http://www.temcoindustrialpower.com/products/Soft_Starters/S60012.html" xr:uid="{00000000-0004-0000-0100-000015000000}"/>
    <hyperlink ref="A17" r:id="rId23" display="http://www.temcoindustrialpower.com/products/Soft_Starters/S60013.html" xr:uid="{00000000-0004-0000-0100-000016000000}"/>
    <hyperlink ref="D17" r:id="rId24" display="http://www.temcoindustrialpower.com/products/Soft_Starters/S60013.html" xr:uid="{00000000-0004-0000-0100-000017000000}"/>
    <hyperlink ref="A18" r:id="rId25" display="http://www.temcoindustrialpower.com/products/Soft_Starters/S60014.html" xr:uid="{00000000-0004-0000-0100-000018000000}"/>
    <hyperlink ref="D18" r:id="rId26" display="http://www.temcoindustrialpower.com/products/Soft_Starters/S60014.html" xr:uid="{00000000-0004-0000-0100-000019000000}"/>
    <hyperlink ref="A19" r:id="rId27" display="http://www.temcoindustrialpower.com/products/Soft_Starters/S60015.html" xr:uid="{00000000-0004-0000-0100-00001A000000}"/>
    <hyperlink ref="D19" r:id="rId28" display="http://www.temcoindustrialpower.com/products/Soft_Starters/S60015.html" xr:uid="{00000000-0004-0000-0100-00001B000000}"/>
    <hyperlink ref="A20" r:id="rId29" display="http://www.temcoindustrialpower.com/products/Soft_Starters/S60016.html" xr:uid="{00000000-0004-0000-0100-00001C000000}"/>
    <hyperlink ref="D20" r:id="rId30" display="http://www.temcoindustrialpower.com/products/Soft_Starters/S60016.html" xr:uid="{00000000-0004-0000-0100-00001D000000}"/>
    <hyperlink ref="A21" r:id="rId31" display="http://www.temcoindustrialpower.com/products/Soft_Starters/S60017.html" xr:uid="{00000000-0004-0000-0100-00001E000000}"/>
    <hyperlink ref="D21" r:id="rId32" display="http://www.temcoindustrialpower.com/products/Soft_Starters/S60017.html" xr:uid="{00000000-0004-0000-0100-00001F000000}"/>
    <hyperlink ref="A22" r:id="rId33" display="http://www.temcoindustrialpower.com/products/Soft_Starters/S60018.html" xr:uid="{00000000-0004-0000-0100-000020000000}"/>
    <hyperlink ref="D22" r:id="rId34" display="http://www.temcoindustrialpower.com/products/Soft_Starters/S60018.html" xr:uid="{00000000-0004-0000-0100-000021000000}"/>
    <hyperlink ref="A11" r:id="rId35" display="http://www.temcoindustrialpower.com/products/Soft_Starters/S60007.html" xr:uid="{00000000-0004-0000-0100-000022000000}"/>
    <hyperlink ref="D11" r:id="rId36" display="http://www.temcoindustrialpower.com/products/Soft_Starters/S60007.html" xr:uid="{00000000-0004-0000-0100-000023000000}"/>
    <hyperlink ref="D26" r:id="rId37" display="http://www.temcoindustrialpower.com/products/Soft_Starters/S60022.html" xr:uid="{00000000-0004-0000-0100-000024000000}"/>
    <hyperlink ref="A26" r:id="rId38" display="http://www.temcoindustrialpower.com/products/Soft_Starters/S60022.html" xr:uid="{00000000-0004-0000-0100-000025000000}"/>
    <hyperlink ref="D25" r:id="rId39" display="http://www.temcoindustrialpower.com/products/Soft_Starters/S60021.html" xr:uid="{00000000-0004-0000-0100-000026000000}"/>
    <hyperlink ref="A25" r:id="rId40" display="http://www.temcoindustrialpower.com/products/Soft_Starters/S60021.html" xr:uid="{00000000-0004-0000-0100-000027000000}"/>
    <hyperlink ref="D24" r:id="rId41" display="http://www.temcoindustrialpower.com/products/Soft_Starters/S60020.html" xr:uid="{00000000-0004-0000-0100-000028000000}"/>
    <hyperlink ref="A24" r:id="rId42" display="http://www.temcoindustrialpower.com/products/Soft_Starters/S60020.html" xr:uid="{00000000-0004-0000-0100-000029000000}"/>
    <hyperlink ref="D23" r:id="rId43" display="http://www.temcoindustrialpower.com/products/Soft_Starters/S60019.html" xr:uid="{00000000-0004-0000-0100-00002A000000}"/>
    <hyperlink ref="A23" r:id="rId44" display="http://www.temcoindustrialpower.com/products/Soft_Starters/S60019.html" xr:uid="{00000000-0004-0000-0100-00002B000000}"/>
    <hyperlink ref="A44" r:id="rId45" display="http://www.temcoindustrialpower.com/products/Soft_Starters/S70412.html" xr:uid="{00000000-0004-0000-0100-00002C000000}"/>
    <hyperlink ref="D44" r:id="rId46" display="http://www.temcoindustrialpower.com/products/Soft_Starters/S70412.html" xr:uid="{00000000-0004-0000-0100-00002D000000}"/>
    <hyperlink ref="D43" r:id="rId47" display="http://www.temcoindustrialpower.com/products/Soft_Starters/S70365.html" xr:uid="{00000000-0004-0000-0100-00002E000000}"/>
    <hyperlink ref="A43" r:id="rId48" display="http://www.temcoindustrialpower.com/products/Soft_Starters/S70365.html" xr:uid="{00000000-0004-0000-0100-00002F000000}"/>
    <hyperlink ref="D42" r:id="rId49" display="http://www.temcoindustrialpower.com/products/Soft_Starters/S70312.html" xr:uid="{00000000-0004-0000-0100-000030000000}"/>
    <hyperlink ref="A42" r:id="rId50" display="http://www.temcoindustrialpower.com/products/Soft_Starters/S70312.html" xr:uid="{00000000-0004-0000-0100-000031000000}"/>
    <hyperlink ref="D41" r:id="rId51" display="http://www.temcoindustrialpower.com/products/Soft_Starters/S70255.html" xr:uid="{00000000-0004-0000-0100-000032000000}"/>
    <hyperlink ref="A41" r:id="rId52" display="http://www.temcoindustrialpower.com/products/Soft_Starters/S70255.html" xr:uid="{00000000-0004-0000-0100-000033000000}"/>
    <hyperlink ref="D40" r:id="rId53" display="http://www.temcoindustrialpower.com/products/Soft_Starters/S70200.html" xr:uid="{00000000-0004-0000-0100-000034000000}"/>
    <hyperlink ref="A40" r:id="rId54" display="http://www.temcoindustrialpower.com/products/Soft_Starters/S70200.html" xr:uid="{00000000-0004-0000-0100-000035000000}"/>
    <hyperlink ref="D39" r:id="rId55" display="http://www.temcoindustrialpower.com/products/Soft_Starters/S70171.html" xr:uid="{00000000-0004-0000-0100-000036000000}"/>
    <hyperlink ref="A39" r:id="rId56" display="http://www.temcoindustrialpower.com/products/Soft_Starters/S70171.html" xr:uid="{00000000-0004-0000-0100-000037000000}"/>
    <hyperlink ref="D38" r:id="rId57" display="http://www.temcoindustrialpower.com/products/Soft_Starters/S70130.html" xr:uid="{00000000-0004-0000-0100-000038000000}"/>
    <hyperlink ref="A38" r:id="rId58" display="http://www.temcoindustrialpower.com/products/Soft_Starters/S70130.html" xr:uid="{00000000-0004-0000-0100-000039000000}"/>
    <hyperlink ref="D37" r:id="rId59" display="http://www.temcoindustrialpower.com/products/Soft_Starters/S70085.html" xr:uid="{00000000-0004-0000-0100-00003A000000}"/>
    <hyperlink ref="A37" r:id="rId60" display="http://www.temcoindustrialpower.com/products/Soft_Starters/S70085.html" xr:uid="{00000000-0004-0000-0100-00003B000000}"/>
    <hyperlink ref="D36" r:id="rId61" display="http://www.temcoindustrialpower.com/products/Soft_Starters/S70061.html" xr:uid="{00000000-0004-0000-0100-00003C000000}"/>
    <hyperlink ref="A36" r:id="rId62" display="http://www.temcoindustrialpower.com/products/Soft_Starters/S70061.html" xr:uid="{00000000-0004-0000-0100-00003D000000}"/>
    <hyperlink ref="D35" r:id="rId63" display="http://www.temcoindustrialpower.com/products/Soft_Starters/S70045.html" xr:uid="{00000000-0004-0000-0100-00003E000000}"/>
    <hyperlink ref="A35" r:id="rId64" display="http://www.temcoindustrialpower.com/products/Soft_Starters/S70045.html" xr:uid="{00000000-0004-0000-0100-00003F000000}"/>
    <hyperlink ref="D34" r:id="rId65" display="http://www.temcoindustrialpower.com/products/Soft_Starters/S70030.html" xr:uid="{00000000-0004-0000-0100-000040000000}"/>
    <hyperlink ref="A34" r:id="rId66" display="http://www.temcoindustrialpower.com/products/Soft_Starters/S70030.html" xr:uid="{00000000-0004-0000-0100-000041000000}"/>
    <hyperlink ref="D33" r:id="rId67" display="http://www.temcoindustrialpower.com/products/Soft_Starters/S70024.html" xr:uid="{00000000-0004-0000-0100-000042000000}"/>
    <hyperlink ref="A33" r:id="rId68" display="http://www.temcoindustrialpower.com/products/Soft_Starters/S70024.html" xr:uid="{00000000-0004-0000-0100-000043000000}"/>
    <hyperlink ref="D32" r:id="rId69" display="http://www.temcoindustrialpower.com/products/Soft_Starters/S70017.html" xr:uid="{00000000-0004-0000-0100-000044000000}"/>
    <hyperlink ref="A32" r:id="rId70" display="http://www.temcoindustrialpower.com/products/Soft_Starters/S70017.html" xr:uid="{00000000-0004-0000-0100-000045000000}"/>
  </hyperlinks>
  <pageMargins left="0.7" right="0.7" top="0.75" bottom="0.75" header="0.3" footer="0.3"/>
  <pageSetup orientation="portrait" r:id="rId7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VFD cooling cost</vt:lpstr>
      <vt:lpstr>Soft starter cost</vt:lpstr>
    </vt:vector>
  </TitlesOfParts>
  <Company>Pacific Gas and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Kwok, Randy</dc:creator>
  <cp:lastModifiedBy>Rosillo, Adan</cp:lastModifiedBy>
  <dcterms:created xsi:type="dcterms:W3CDTF">2019-06-07T19:12:04Z</dcterms:created>
  <dcterms:modified xsi:type="dcterms:W3CDTF">2020-12-10T00:29:15Z</dcterms:modified>
</cp:coreProperties>
</file>