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xl/drawings/drawing1.xml" ContentType="application/vnd.openxmlformats-officedocument.drawing+xml"/>
  <Override PartName="/xl/charts/colors1.xml" ContentType="application/vnd.ms-office.chartcolorstyle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6rz\Documents\_CAL TF - 2020\SW_WORK PAPERS\JUN 14\5.02 SWSV005 Economizer Repair, Commercial\"/>
    </mc:Choice>
  </mc:AlternateContent>
  <xr:revisionPtr revIDLastSave="0" documentId="13_ncr:1_{95E13ECD-075C-4D30-91FF-5C6F6440260D}" xr6:coauthVersionLast="36" xr6:coauthVersionMax="36" xr10:uidLastSave="{00000000-0000-0000-0000-000000000000}"/>
  <bookViews>
    <workbookView xWindow="120" yWindow="15" windowWidth="18960" windowHeight="7530" tabRatio="841" activeTab="1" xr2:uid="{00000000-000D-0000-FFFF-FFFF00000000}"/>
  </bookViews>
  <sheets>
    <sheet name="Table 1" sheetId="1" r:id="rId1"/>
    <sheet name="5.02SWSV005EconRep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5" i="7" l="1"/>
  <c r="C14" i="7"/>
  <c r="H10" i="7"/>
  <c r="H9" i="7"/>
  <c r="H5" i="7"/>
  <c r="H4" i="7"/>
  <c r="C16" i="7" l="1"/>
  <c r="F26" i="7"/>
  <c r="E26" i="7"/>
  <c r="H26" i="7" s="1"/>
  <c r="F20" i="7"/>
  <c r="F21" i="7"/>
  <c r="E20" i="7"/>
  <c r="F25" i="7"/>
  <c r="E21" i="7"/>
  <c r="E25" i="7"/>
  <c r="H25" i="7" l="1"/>
  <c r="H21" i="7"/>
  <c r="H20" i="7"/>
  <c r="G3" i="1" l="1"/>
</calcChain>
</file>

<file path=xl/sharedStrings.xml><?xml version="1.0" encoding="utf-8"?>
<sst xmlns="http://schemas.openxmlformats.org/spreadsheetml/2006/main" count="79" uniqueCount="31">
  <si>
    <t>Year</t>
  </si>
  <si>
    <t>Riverside</t>
  </si>
  <si>
    <t>Sacramento</t>
  </si>
  <si>
    <t>San Diego</t>
  </si>
  <si>
    <t>San Francisco</t>
  </si>
  <si>
    <t>Santa Barbara</t>
  </si>
  <si>
    <t>Stockton</t>
  </si>
  <si>
    <t>Vallejo</t>
  </si>
  <si>
    <t>30 Cty Ave</t>
  </si>
  <si>
    <t>Base Case</t>
  </si>
  <si>
    <t>Measure Case</t>
  </si>
  <si>
    <t>Measure Code</t>
  </si>
  <si>
    <t>Baseline</t>
  </si>
  <si>
    <t>Equipment Cost</t>
  </si>
  <si>
    <t>Maintenance / Other Cost</t>
  </si>
  <si>
    <t>Total Base Case Cost</t>
  </si>
  <si>
    <t>Upated Costs (Using Index RSMeans for 2019)</t>
  </si>
  <si>
    <t>Multiplier</t>
  </si>
  <si>
    <t>Transaction</t>
  </si>
  <si>
    <t>Labor / Install Cost</t>
  </si>
  <si>
    <t xml:space="preserve"> </t>
  </si>
  <si>
    <t>Index Year</t>
  </si>
  <si>
    <t>*Index Value</t>
  </si>
  <si>
    <t>WPs last revision</t>
  </si>
  <si>
    <t>NOTES</t>
  </si>
  <si>
    <t>*</t>
  </si>
  <si>
    <t>Index year was estimated base on WP last revision for costs</t>
  </si>
  <si>
    <t>Economizer Repair w/o ADEC</t>
  </si>
  <si>
    <t>Economizer Repair w/ADEC</t>
  </si>
  <si>
    <t>BRO-RCx</t>
  </si>
  <si>
    <t>PGE3PHVC151 R5 (Date base on WP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</si>
</sst>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5" x14ac:knownFonts="1">
    <font>
      <sz val="10"/>
      <color rgb="FF000000"/>
      <name val="Times New Roman"/>
      <charset val="204"/>
    </font>
    <font>
      <sz val="11"/>
      <color rgb="FF000000"/>
      <name val="Arial Narrow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1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2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 wrapText="1"/>
    </xf>
    <xf numFmtId="8" fontId="3" fillId="0" borderId="1" xfId="0" applyNumberFormat="1" applyFont="1" applyFill="1" applyBorder="1" applyAlignment="1">
      <alignment horizontal="center" vertical="center" wrapText="1"/>
    </xf>
    <xf numFmtId="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2" fontId="1" fillId="0" borderId="0" xfId="0" applyNumberFormat="1" applyFont="1" applyFill="1" applyBorder="1" applyAlignment="1">
      <alignment horizontal="center" vertical="top"/>
    </xf>
    <xf numFmtId="8" fontId="2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San Francisco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406430446194228"/>
                  <c:y val="-1.43055555555555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1'!$B$4:$B$24</c:f>
              <c:numCache>
                <c:formatCode>General</c:formatCode>
                <c:ptCount val="21"/>
                <c:pt idx="0">
                  <c:v>2018</c:v>
                </c:pt>
                <c:pt idx="1">
                  <c:v>2017</c:v>
                </c:pt>
                <c:pt idx="2">
                  <c:v>2016</c:v>
                </c:pt>
                <c:pt idx="3">
                  <c:v>2015</c:v>
                </c:pt>
                <c:pt idx="4">
                  <c:v>2014</c:v>
                </c:pt>
                <c:pt idx="5">
                  <c:v>2013</c:v>
                </c:pt>
                <c:pt idx="6">
                  <c:v>2012</c:v>
                </c:pt>
                <c:pt idx="7">
                  <c:v>2011</c:v>
                </c:pt>
                <c:pt idx="8">
                  <c:v>2010</c:v>
                </c:pt>
                <c:pt idx="9">
                  <c:v>2009</c:v>
                </c:pt>
                <c:pt idx="10">
                  <c:v>2008</c:v>
                </c:pt>
                <c:pt idx="11">
                  <c:v>2007</c:v>
                </c:pt>
                <c:pt idx="12">
                  <c:v>2006</c:v>
                </c:pt>
                <c:pt idx="13">
                  <c:v>2005</c:v>
                </c:pt>
                <c:pt idx="14">
                  <c:v>2004</c:v>
                </c:pt>
                <c:pt idx="15">
                  <c:v>2003</c:v>
                </c:pt>
                <c:pt idx="16">
                  <c:v>2002</c:v>
                </c:pt>
                <c:pt idx="17">
                  <c:v>2001</c:v>
                </c:pt>
                <c:pt idx="18">
                  <c:v>2000</c:v>
                </c:pt>
                <c:pt idx="19">
                  <c:v>1999</c:v>
                </c:pt>
                <c:pt idx="20">
                  <c:v>1998</c:v>
                </c:pt>
              </c:numCache>
            </c:numRef>
          </c:xVal>
          <c:yVal>
            <c:numRef>
              <c:f>'Table 1'!$G$4:$G$24</c:f>
              <c:numCache>
                <c:formatCode>0.00</c:formatCode>
                <c:ptCount val="21"/>
                <c:pt idx="0">
                  <c:v>273.5</c:v>
                </c:pt>
                <c:pt idx="1">
                  <c:v>270.8</c:v>
                </c:pt>
                <c:pt idx="2">
                  <c:v>256.60000000000002</c:v>
                </c:pt>
                <c:pt idx="3">
                  <c:v>250.2</c:v>
                </c:pt>
                <c:pt idx="4">
                  <c:v>248</c:v>
                </c:pt>
                <c:pt idx="5">
                  <c:v>241</c:v>
                </c:pt>
                <c:pt idx="6">
                  <c:v>237.6</c:v>
                </c:pt>
                <c:pt idx="7">
                  <c:v>227.9</c:v>
                </c:pt>
                <c:pt idx="8">
                  <c:v>223</c:v>
                </c:pt>
                <c:pt idx="9">
                  <c:v>224.9</c:v>
                </c:pt>
                <c:pt idx="10">
                  <c:v>210.6</c:v>
                </c:pt>
                <c:pt idx="11">
                  <c:v>201.1</c:v>
                </c:pt>
                <c:pt idx="12">
                  <c:v>191.2</c:v>
                </c:pt>
                <c:pt idx="13">
                  <c:v>179.7</c:v>
                </c:pt>
                <c:pt idx="14">
                  <c:v>163.6</c:v>
                </c:pt>
                <c:pt idx="15">
                  <c:v>162.1</c:v>
                </c:pt>
                <c:pt idx="16">
                  <c:v>157.9</c:v>
                </c:pt>
                <c:pt idx="17">
                  <c:v>151.80000000000001</c:v>
                </c:pt>
                <c:pt idx="18">
                  <c:v>146.9</c:v>
                </c:pt>
                <c:pt idx="19">
                  <c:v>145.1</c:v>
                </c:pt>
                <c:pt idx="20">
                  <c:v>141.9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BA-401B-97A6-08436A9B2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295680"/>
        <c:axId val="486301912"/>
      </c:scatterChart>
      <c:valAx>
        <c:axId val="48629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301912"/>
        <c:crosses val="autoZero"/>
        <c:crossBetween val="midCat"/>
      </c:valAx>
      <c:valAx>
        <c:axId val="486301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29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</xdr:colOff>
      <xdr:row>1</xdr:row>
      <xdr:rowOff>9525</xdr:rowOff>
    </xdr:from>
    <xdr:to>
      <xdr:col>19</xdr:col>
      <xdr:colOff>309562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0F9203-6CF6-400F-8CF2-56F84A014E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4"/>
  <sheetViews>
    <sheetView workbookViewId="0">
      <selection activeCell="G13" sqref="G13"/>
    </sheetView>
  </sheetViews>
  <sheetFormatPr defaultRowHeight="16.5" x14ac:dyDescent="0.2"/>
  <cols>
    <col min="1" max="1" width="2.1640625" customWidth="1"/>
    <col min="2" max="2" width="10" style="5" customWidth="1"/>
    <col min="3" max="3" width="9.5" style="5" bestFit="1" customWidth="1"/>
    <col min="4" max="4" width="12.83203125" style="5" bestFit="1" customWidth="1"/>
    <col min="5" max="5" width="14.5" style="5" bestFit="1" customWidth="1"/>
    <col min="6" max="6" width="12.5" style="5" bestFit="1" customWidth="1"/>
    <col min="7" max="7" width="14.83203125" style="5" bestFit="1" customWidth="1"/>
    <col min="8" max="8" width="15" style="5" bestFit="1" customWidth="1"/>
    <col min="9" max="9" width="9.5" style="5" bestFit="1" customWidth="1"/>
    <col min="10" max="10" width="8" style="5" customWidth="1"/>
  </cols>
  <sheetData>
    <row r="2" spans="2:10" ht="33" x14ac:dyDescent="0.2">
      <c r="B2" s="1" t="s">
        <v>0</v>
      </c>
      <c r="C2" s="1" t="s">
        <v>8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</row>
    <row r="3" spans="2:10" x14ac:dyDescent="0.2">
      <c r="B3" s="2">
        <v>2019</v>
      </c>
      <c r="C3" s="1"/>
      <c r="D3" s="1"/>
      <c r="E3" s="1"/>
      <c r="F3" s="1"/>
      <c r="G3" s="6">
        <f>B3*7.1127-14077</f>
        <v>283.54130000000077</v>
      </c>
      <c r="H3" s="1"/>
      <c r="I3" s="1"/>
      <c r="J3" s="1"/>
    </row>
    <row r="4" spans="2:10" x14ac:dyDescent="0.2">
      <c r="B4" s="3">
        <v>2018</v>
      </c>
      <c r="C4" s="4">
        <v>215.8</v>
      </c>
      <c r="D4" s="4">
        <v>235.6</v>
      </c>
      <c r="E4" s="4">
        <v>240.3</v>
      </c>
      <c r="F4" s="4">
        <v>231.6</v>
      </c>
      <c r="G4" s="4">
        <v>273.5</v>
      </c>
      <c r="H4" s="4">
        <v>233.4</v>
      </c>
      <c r="I4" s="4">
        <v>238.6</v>
      </c>
      <c r="J4" s="4">
        <v>249.3</v>
      </c>
    </row>
    <row r="5" spans="2:10" x14ac:dyDescent="0.2">
      <c r="B5" s="3">
        <v>2017</v>
      </c>
      <c r="C5" s="4">
        <v>209.4</v>
      </c>
      <c r="D5" s="4">
        <v>233.2</v>
      </c>
      <c r="E5" s="4">
        <v>237.9</v>
      </c>
      <c r="F5" s="4">
        <v>229.3</v>
      </c>
      <c r="G5" s="4">
        <v>270.8</v>
      </c>
      <c r="H5" s="4">
        <v>231.1</v>
      </c>
      <c r="I5" s="4">
        <v>236.2</v>
      </c>
      <c r="J5" s="4">
        <v>246.8</v>
      </c>
    </row>
    <row r="6" spans="2:10" x14ac:dyDescent="0.2">
      <c r="B6" s="3">
        <v>2016</v>
      </c>
      <c r="C6" s="4">
        <v>207.7</v>
      </c>
      <c r="D6" s="4">
        <v>223.3</v>
      </c>
      <c r="E6" s="4">
        <v>227.3</v>
      </c>
      <c r="F6" s="4">
        <v>218.3</v>
      </c>
      <c r="G6" s="4">
        <v>256.60000000000002</v>
      </c>
      <c r="H6" s="4">
        <v>221.9</v>
      </c>
      <c r="I6" s="4">
        <v>227.9</v>
      </c>
      <c r="J6" s="4">
        <v>236</v>
      </c>
    </row>
    <row r="7" spans="2:10" x14ac:dyDescent="0.2">
      <c r="B7" s="3">
        <v>2015</v>
      </c>
      <c r="C7" s="4">
        <v>204</v>
      </c>
      <c r="D7" s="4">
        <v>217.1</v>
      </c>
      <c r="E7" s="4">
        <v>221</v>
      </c>
      <c r="F7" s="4">
        <v>213.1</v>
      </c>
      <c r="G7" s="4">
        <v>250.2</v>
      </c>
      <c r="H7" s="4">
        <v>215.7</v>
      </c>
      <c r="I7" s="4">
        <v>222.8</v>
      </c>
      <c r="J7" s="4">
        <v>230.2</v>
      </c>
    </row>
    <row r="8" spans="2:10" x14ac:dyDescent="0.2">
      <c r="B8" s="3">
        <v>2014</v>
      </c>
      <c r="C8" s="4">
        <v>203</v>
      </c>
      <c r="D8" s="4">
        <v>214.1</v>
      </c>
      <c r="E8" s="4">
        <v>221.5</v>
      </c>
      <c r="F8" s="4">
        <v>211.4</v>
      </c>
      <c r="G8" s="4">
        <v>248</v>
      </c>
      <c r="H8" s="4">
        <v>214.7</v>
      </c>
      <c r="I8" s="4">
        <v>218.4</v>
      </c>
      <c r="J8" s="4">
        <v>227.9</v>
      </c>
    </row>
    <row r="9" spans="2:10" x14ac:dyDescent="0.2">
      <c r="B9" s="3">
        <v>2013</v>
      </c>
      <c r="C9" s="4">
        <v>196.9</v>
      </c>
      <c r="D9" s="4">
        <v>207</v>
      </c>
      <c r="E9" s="4">
        <v>215</v>
      </c>
      <c r="F9" s="4">
        <v>203.2</v>
      </c>
      <c r="G9" s="4">
        <v>241</v>
      </c>
      <c r="H9" s="4">
        <v>207.9</v>
      </c>
      <c r="I9" s="4">
        <v>211.8</v>
      </c>
      <c r="J9" s="4">
        <v>222.2</v>
      </c>
    </row>
    <row r="10" spans="2:10" x14ac:dyDescent="0.2">
      <c r="B10" s="3">
        <v>2012</v>
      </c>
      <c r="C10" s="4">
        <v>194</v>
      </c>
      <c r="D10" s="4">
        <v>204.1</v>
      </c>
      <c r="E10" s="4">
        <v>211.9</v>
      </c>
      <c r="F10" s="4">
        <v>198.9</v>
      </c>
      <c r="G10" s="4">
        <v>237.6</v>
      </c>
      <c r="H10" s="4">
        <v>204.8</v>
      </c>
      <c r="I10" s="4">
        <v>208.8</v>
      </c>
      <c r="J10" s="4">
        <v>218.9</v>
      </c>
    </row>
    <row r="11" spans="2:10" x14ac:dyDescent="0.2">
      <c r="B11" s="3">
        <v>2011</v>
      </c>
      <c r="C11" s="4">
        <v>185.7</v>
      </c>
      <c r="D11" s="4">
        <v>195.8</v>
      </c>
      <c r="E11" s="4">
        <v>203.1</v>
      </c>
      <c r="F11" s="4">
        <v>192.3</v>
      </c>
      <c r="G11" s="4">
        <v>227.9</v>
      </c>
      <c r="H11" s="4">
        <v>196.2</v>
      </c>
      <c r="I11" s="4">
        <v>201.3</v>
      </c>
      <c r="J11" s="4">
        <v>210.3</v>
      </c>
    </row>
    <row r="12" spans="2:10" x14ac:dyDescent="0.2">
      <c r="B12" s="3">
        <v>2010</v>
      </c>
      <c r="C12" s="4">
        <v>181.6</v>
      </c>
      <c r="D12" s="4">
        <v>192.7</v>
      </c>
      <c r="E12" s="4">
        <v>196.7</v>
      </c>
      <c r="F12" s="4">
        <v>188.2</v>
      </c>
      <c r="G12" s="4">
        <v>223</v>
      </c>
      <c r="H12" s="4">
        <v>192.9</v>
      </c>
      <c r="I12" s="4">
        <v>195.9</v>
      </c>
      <c r="J12" s="4">
        <v>204.6</v>
      </c>
    </row>
    <row r="13" spans="2:10" x14ac:dyDescent="0.2">
      <c r="B13" s="3">
        <v>2009</v>
      </c>
      <c r="C13" s="4">
        <v>182.5</v>
      </c>
      <c r="D13" s="4">
        <v>193.1</v>
      </c>
      <c r="E13" s="4">
        <v>198.1</v>
      </c>
      <c r="F13" s="4">
        <v>191.6</v>
      </c>
      <c r="G13" s="4">
        <v>224.9</v>
      </c>
      <c r="H13" s="4">
        <v>193.6</v>
      </c>
      <c r="I13" s="4">
        <v>194.5</v>
      </c>
      <c r="J13" s="4">
        <v>202.7</v>
      </c>
    </row>
    <row r="14" spans="2:10" x14ac:dyDescent="0.2">
      <c r="B14" s="3">
        <v>2008</v>
      </c>
      <c r="C14" s="4">
        <v>171</v>
      </c>
      <c r="D14" s="4">
        <v>181.3</v>
      </c>
      <c r="E14" s="4">
        <v>186</v>
      </c>
      <c r="F14" s="4">
        <v>179.9</v>
      </c>
      <c r="G14" s="4">
        <v>210.6</v>
      </c>
      <c r="H14" s="4">
        <v>181.5</v>
      </c>
      <c r="I14" s="4">
        <v>183.2</v>
      </c>
      <c r="J14" s="4">
        <v>191.6</v>
      </c>
    </row>
    <row r="15" spans="2:10" x14ac:dyDescent="0.2">
      <c r="B15" s="3">
        <v>2007</v>
      </c>
      <c r="C15" s="4">
        <v>165</v>
      </c>
      <c r="D15" s="4">
        <v>174.7</v>
      </c>
      <c r="E15" s="4">
        <v>179.1</v>
      </c>
      <c r="F15" s="4">
        <v>173.6</v>
      </c>
      <c r="G15" s="4">
        <v>201.1</v>
      </c>
      <c r="H15" s="4">
        <v>175.2</v>
      </c>
      <c r="I15" s="4">
        <v>178.2</v>
      </c>
      <c r="J15" s="4">
        <v>185.9</v>
      </c>
    </row>
    <row r="16" spans="2:10" x14ac:dyDescent="0.2">
      <c r="B16" s="3">
        <v>2006</v>
      </c>
      <c r="C16" s="4">
        <v>156.19999999999999</v>
      </c>
      <c r="D16" s="4">
        <v>166</v>
      </c>
      <c r="E16" s="4">
        <v>172.2</v>
      </c>
      <c r="F16" s="4">
        <v>164</v>
      </c>
      <c r="G16" s="4">
        <v>191.2</v>
      </c>
      <c r="H16" s="4">
        <v>166.4</v>
      </c>
      <c r="I16" s="4">
        <v>171</v>
      </c>
      <c r="J16" s="4">
        <v>177.9</v>
      </c>
    </row>
    <row r="17" spans="2:10" x14ac:dyDescent="0.2">
      <c r="B17" s="3">
        <v>2005</v>
      </c>
      <c r="C17" s="4">
        <v>146.69999999999999</v>
      </c>
      <c r="D17" s="4">
        <v>155.4</v>
      </c>
      <c r="E17" s="4">
        <v>161.1</v>
      </c>
      <c r="F17" s="4">
        <v>153.80000000000001</v>
      </c>
      <c r="G17" s="4">
        <v>179.7</v>
      </c>
      <c r="H17" s="4">
        <v>155.69999999999999</v>
      </c>
      <c r="I17" s="4">
        <v>160</v>
      </c>
      <c r="J17" s="4">
        <v>167.2</v>
      </c>
    </row>
    <row r="18" spans="2:10" x14ac:dyDescent="0.2">
      <c r="B18" s="3">
        <v>2004</v>
      </c>
      <c r="C18" s="4">
        <v>132.80000000000001</v>
      </c>
      <c r="D18" s="4">
        <v>141</v>
      </c>
      <c r="E18" s="4">
        <v>147.19999999999999</v>
      </c>
      <c r="F18" s="4">
        <v>139</v>
      </c>
      <c r="G18" s="4">
        <v>163.6</v>
      </c>
      <c r="H18" s="4">
        <v>141.4</v>
      </c>
      <c r="I18" s="4">
        <v>144.19999999999999</v>
      </c>
      <c r="J18" s="4">
        <v>148.6</v>
      </c>
    </row>
    <row r="19" spans="2:10" x14ac:dyDescent="0.2">
      <c r="B19" s="3">
        <v>2003</v>
      </c>
      <c r="C19" s="4">
        <v>129.69999999999999</v>
      </c>
      <c r="D19" s="4">
        <v>138.69999999999999</v>
      </c>
      <c r="E19" s="4">
        <v>144.9</v>
      </c>
      <c r="F19" s="4">
        <v>136.6</v>
      </c>
      <c r="G19" s="4">
        <v>162.1</v>
      </c>
      <c r="H19" s="4">
        <v>139.19999999999999</v>
      </c>
      <c r="I19" s="4">
        <v>141.80000000000001</v>
      </c>
      <c r="J19" s="4">
        <v>146.4</v>
      </c>
    </row>
    <row r="20" spans="2:10" x14ac:dyDescent="0.2">
      <c r="B20" s="3">
        <v>2002</v>
      </c>
      <c r="C20" s="4">
        <v>126.7</v>
      </c>
      <c r="D20" s="4">
        <v>135.30000000000001</v>
      </c>
      <c r="E20" s="4">
        <v>138.4</v>
      </c>
      <c r="F20" s="4">
        <v>134.19999999999999</v>
      </c>
      <c r="G20" s="4">
        <v>157.9</v>
      </c>
      <c r="H20" s="4">
        <v>135.9</v>
      </c>
      <c r="I20" s="4">
        <v>136.9</v>
      </c>
      <c r="J20" s="4">
        <v>143.80000000000001</v>
      </c>
    </row>
    <row r="21" spans="2:10" x14ac:dyDescent="0.2">
      <c r="B21" s="3">
        <v>2001</v>
      </c>
      <c r="C21" s="4">
        <v>122.2</v>
      </c>
      <c r="D21" s="4">
        <v>131.4</v>
      </c>
      <c r="E21" s="4">
        <v>135.5</v>
      </c>
      <c r="F21" s="4">
        <v>129.69999999999999</v>
      </c>
      <c r="G21" s="4">
        <v>151.80000000000001</v>
      </c>
      <c r="H21" s="4">
        <v>131.5</v>
      </c>
      <c r="I21" s="4">
        <v>134.1</v>
      </c>
      <c r="J21" s="4">
        <v>140.19999999999999</v>
      </c>
    </row>
    <row r="22" spans="2:10" x14ac:dyDescent="0.2">
      <c r="B22" s="3">
        <v>2000</v>
      </c>
      <c r="C22" s="4">
        <v>118.9</v>
      </c>
      <c r="D22" s="4">
        <v>128</v>
      </c>
      <c r="E22" s="4">
        <v>131.5</v>
      </c>
      <c r="F22" s="4">
        <v>127.1</v>
      </c>
      <c r="G22" s="4">
        <v>146.9</v>
      </c>
      <c r="H22" s="4">
        <v>128.69999999999999</v>
      </c>
      <c r="I22" s="4">
        <v>130.69999999999999</v>
      </c>
      <c r="J22" s="4">
        <v>137.1</v>
      </c>
    </row>
    <row r="23" spans="2:10" x14ac:dyDescent="0.2">
      <c r="B23" s="3">
        <v>1999</v>
      </c>
      <c r="C23" s="4">
        <v>116.6</v>
      </c>
      <c r="D23" s="4">
        <v>126.5</v>
      </c>
      <c r="E23" s="4">
        <v>129.4</v>
      </c>
      <c r="F23" s="4">
        <v>124.9</v>
      </c>
      <c r="G23" s="4">
        <v>145.1</v>
      </c>
      <c r="H23" s="4">
        <v>127.2</v>
      </c>
      <c r="I23" s="4">
        <v>127.9</v>
      </c>
      <c r="J23" s="4">
        <v>135.30000000000001</v>
      </c>
    </row>
    <row r="24" spans="2:10" x14ac:dyDescent="0.2">
      <c r="B24" s="3">
        <v>1998</v>
      </c>
      <c r="C24" s="4">
        <v>113.6</v>
      </c>
      <c r="D24" s="4">
        <v>123.7</v>
      </c>
      <c r="E24" s="4">
        <v>125.9</v>
      </c>
      <c r="F24" s="4">
        <v>121.3</v>
      </c>
      <c r="G24" s="4">
        <v>141.9</v>
      </c>
      <c r="H24" s="4">
        <v>123.7</v>
      </c>
      <c r="I24" s="4">
        <v>124.7</v>
      </c>
      <c r="J24" s="4">
        <v>132.5</v>
      </c>
    </row>
    <row r="25" spans="2:10" x14ac:dyDescent="0.2">
      <c r="B25" s="3">
        <v>1995</v>
      </c>
      <c r="C25" s="4">
        <v>105.6</v>
      </c>
      <c r="D25" s="4">
        <v>119.2</v>
      </c>
      <c r="E25" s="4">
        <v>119.5</v>
      </c>
      <c r="F25" s="4">
        <v>115.4</v>
      </c>
      <c r="G25" s="4">
        <v>133.80000000000001</v>
      </c>
      <c r="H25" s="4">
        <v>119</v>
      </c>
      <c r="I25" s="4">
        <v>119</v>
      </c>
      <c r="J25" s="4">
        <v>122.5</v>
      </c>
    </row>
    <row r="26" spans="2:10" x14ac:dyDescent="0.2">
      <c r="B26" s="3">
        <v>1990</v>
      </c>
      <c r="C26" s="4">
        <v>93.2</v>
      </c>
      <c r="D26" s="4">
        <v>107</v>
      </c>
      <c r="E26" s="4">
        <v>104.9</v>
      </c>
      <c r="F26" s="4">
        <v>105.6</v>
      </c>
      <c r="G26" s="4">
        <v>121.8</v>
      </c>
      <c r="H26" s="4">
        <v>106.4</v>
      </c>
      <c r="I26" s="4">
        <v>105.4</v>
      </c>
      <c r="J26" s="4">
        <v>111.4</v>
      </c>
    </row>
    <row r="27" spans="2:10" x14ac:dyDescent="0.2">
      <c r="B27" s="3">
        <v>1985</v>
      </c>
      <c r="C27" s="4">
        <v>81.8</v>
      </c>
      <c r="D27" s="4">
        <v>94.8</v>
      </c>
      <c r="E27" s="4">
        <v>92.2</v>
      </c>
      <c r="F27" s="4">
        <v>94.2</v>
      </c>
      <c r="G27" s="4">
        <v>106.2</v>
      </c>
      <c r="H27" s="4">
        <v>93.2</v>
      </c>
      <c r="I27" s="4">
        <v>93.7</v>
      </c>
      <c r="J27" s="4">
        <v>97</v>
      </c>
    </row>
    <row r="28" spans="2:10" x14ac:dyDescent="0.2">
      <c r="B28" s="3">
        <v>1980</v>
      </c>
      <c r="C28" s="4">
        <v>60.7</v>
      </c>
      <c r="D28" s="4">
        <v>68.7</v>
      </c>
      <c r="E28" s="4">
        <v>71.3</v>
      </c>
      <c r="F28" s="4">
        <v>68.099999999999994</v>
      </c>
      <c r="G28" s="4">
        <v>75.2</v>
      </c>
      <c r="H28" s="4">
        <v>71.099999999999994</v>
      </c>
      <c r="I28" s="4">
        <v>71.2</v>
      </c>
      <c r="J28" s="4">
        <v>71.900000000000006</v>
      </c>
    </row>
    <row r="29" spans="2:10" x14ac:dyDescent="0.2">
      <c r="B29" s="3">
        <v>1975</v>
      </c>
      <c r="C29" s="4">
        <v>43.7</v>
      </c>
      <c r="D29" s="4">
        <v>47.3</v>
      </c>
      <c r="E29" s="4">
        <v>49.1</v>
      </c>
      <c r="F29" s="4">
        <v>47.7</v>
      </c>
      <c r="G29" s="4">
        <v>49.8</v>
      </c>
      <c r="H29" s="4">
        <v>46.1</v>
      </c>
      <c r="I29" s="4">
        <v>47.6</v>
      </c>
      <c r="J29" s="4">
        <v>46.5</v>
      </c>
    </row>
    <row r="30" spans="2:10" x14ac:dyDescent="0.2">
      <c r="B30" s="3">
        <v>1970</v>
      </c>
      <c r="C30" s="4">
        <v>27.8</v>
      </c>
      <c r="D30" s="4">
        <v>31</v>
      </c>
      <c r="E30" s="4">
        <v>32.1</v>
      </c>
      <c r="F30" s="4">
        <v>30.7</v>
      </c>
      <c r="G30" s="4">
        <v>31.6</v>
      </c>
      <c r="H30" s="4">
        <v>31.3</v>
      </c>
      <c r="I30" s="4">
        <v>31.8</v>
      </c>
      <c r="J30" s="4">
        <v>31.8</v>
      </c>
    </row>
    <row r="31" spans="2:10" x14ac:dyDescent="0.2">
      <c r="B31" s="3">
        <v>1965</v>
      </c>
      <c r="C31" s="4">
        <v>21.5</v>
      </c>
      <c r="D31" s="4">
        <v>23.9</v>
      </c>
      <c r="E31" s="4">
        <v>24.8</v>
      </c>
      <c r="F31" s="4">
        <v>24</v>
      </c>
      <c r="G31" s="4">
        <v>23.7</v>
      </c>
      <c r="H31" s="4">
        <v>24.1</v>
      </c>
      <c r="I31" s="4">
        <v>24.5</v>
      </c>
      <c r="J31" s="4">
        <v>24.5</v>
      </c>
    </row>
    <row r="32" spans="2:10" x14ac:dyDescent="0.2">
      <c r="B32" s="3">
        <v>1960</v>
      </c>
      <c r="C32" s="4">
        <v>19.5</v>
      </c>
      <c r="D32" s="4">
        <v>21.7</v>
      </c>
      <c r="E32" s="4">
        <v>22.5</v>
      </c>
      <c r="F32" s="4">
        <v>21.7</v>
      </c>
      <c r="G32" s="4">
        <v>21.5</v>
      </c>
      <c r="H32" s="4">
        <v>21.9</v>
      </c>
      <c r="I32" s="4">
        <v>22.3</v>
      </c>
      <c r="J32" s="4">
        <v>22.2</v>
      </c>
    </row>
    <row r="33" spans="2:10" x14ac:dyDescent="0.2">
      <c r="B33" s="3">
        <v>1955</v>
      </c>
      <c r="C33" s="4">
        <v>16.3</v>
      </c>
      <c r="D33" s="4">
        <v>18.2</v>
      </c>
      <c r="E33" s="4">
        <v>18.899999999999999</v>
      </c>
      <c r="F33" s="4">
        <v>18.2</v>
      </c>
      <c r="G33" s="4">
        <v>18</v>
      </c>
      <c r="H33" s="4">
        <v>18.399999999999999</v>
      </c>
      <c r="I33" s="4">
        <v>18.7</v>
      </c>
      <c r="J33" s="4">
        <v>18.600000000000001</v>
      </c>
    </row>
    <row r="34" spans="2:10" x14ac:dyDescent="0.2">
      <c r="B34" s="3">
        <v>1950</v>
      </c>
      <c r="C34" s="4">
        <v>13.5</v>
      </c>
      <c r="D34" s="4">
        <v>15</v>
      </c>
      <c r="E34" s="4">
        <v>15.6</v>
      </c>
      <c r="F34" s="4">
        <v>15</v>
      </c>
      <c r="G34" s="4">
        <v>14.9</v>
      </c>
      <c r="H34" s="4">
        <v>15.2</v>
      </c>
      <c r="I34" s="4">
        <v>15.4</v>
      </c>
      <c r="J34" s="5">
        <v>13.9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DDDC0-9079-46DF-96F7-8A23E246A477}">
  <dimension ref="B2:J29"/>
  <sheetViews>
    <sheetView tabSelected="1" workbookViewId="0">
      <selection activeCell="G13" sqref="G13"/>
    </sheetView>
  </sheetViews>
  <sheetFormatPr defaultRowHeight="12.75" x14ac:dyDescent="0.2"/>
  <cols>
    <col min="2" max="2" width="32" customWidth="1"/>
    <col min="3" max="3" width="21.1640625" bestFit="1" customWidth="1"/>
    <col min="4" max="4" width="17.83203125" customWidth="1"/>
    <col min="5" max="5" width="21" customWidth="1"/>
    <col min="6" max="6" width="22" customWidth="1"/>
    <col min="7" max="7" width="18.1640625" customWidth="1"/>
    <col min="8" max="8" width="24.33203125" customWidth="1"/>
  </cols>
  <sheetData>
    <row r="2" spans="2:10" x14ac:dyDescent="0.2">
      <c r="B2" s="7" t="s">
        <v>9</v>
      </c>
    </row>
    <row r="3" spans="2:10" ht="29.25" customHeight="1" x14ac:dyDescent="0.2">
      <c r="B3" s="8" t="s">
        <v>11</v>
      </c>
      <c r="C3" s="8" t="s">
        <v>18</v>
      </c>
      <c r="D3" s="8" t="s">
        <v>12</v>
      </c>
      <c r="E3" s="8" t="s">
        <v>13</v>
      </c>
      <c r="F3" s="8" t="s">
        <v>19</v>
      </c>
      <c r="G3" s="8" t="s">
        <v>14</v>
      </c>
      <c r="H3" s="8" t="s">
        <v>15</v>
      </c>
    </row>
    <row r="4" spans="2:10" ht="25.5" customHeight="1" x14ac:dyDescent="0.2">
      <c r="B4" s="8" t="s">
        <v>28</v>
      </c>
      <c r="C4" s="8" t="s">
        <v>29</v>
      </c>
      <c r="D4" s="8" t="s">
        <v>20</v>
      </c>
      <c r="E4" s="9">
        <v>0</v>
      </c>
      <c r="F4" s="9">
        <v>0</v>
      </c>
      <c r="G4" s="10">
        <v>0</v>
      </c>
      <c r="H4" s="9">
        <f>E4+F4</f>
        <v>0</v>
      </c>
    </row>
    <row r="5" spans="2:10" ht="25.5" customHeight="1" x14ac:dyDescent="0.2">
      <c r="B5" s="8" t="s">
        <v>27</v>
      </c>
      <c r="C5" s="8" t="s">
        <v>29</v>
      </c>
      <c r="D5" s="8" t="s">
        <v>20</v>
      </c>
      <c r="E5" s="9">
        <v>0</v>
      </c>
      <c r="F5" s="9">
        <v>0</v>
      </c>
      <c r="G5" s="10">
        <v>0</v>
      </c>
      <c r="H5" s="9">
        <f>E5+F5</f>
        <v>0</v>
      </c>
    </row>
    <row r="7" spans="2:10" x14ac:dyDescent="0.2">
      <c r="B7" s="7" t="s">
        <v>10</v>
      </c>
    </row>
    <row r="8" spans="2:10" ht="27" customHeight="1" x14ac:dyDescent="0.2">
      <c r="B8" s="8" t="s">
        <v>11</v>
      </c>
      <c r="C8" s="8" t="s">
        <v>18</v>
      </c>
      <c r="D8" s="8" t="s">
        <v>12</v>
      </c>
      <c r="E8" s="8" t="s">
        <v>13</v>
      </c>
      <c r="F8" s="8" t="s">
        <v>19</v>
      </c>
      <c r="G8" s="8" t="s">
        <v>14</v>
      </c>
      <c r="H8" s="8" t="s">
        <v>15</v>
      </c>
    </row>
    <row r="9" spans="2:10" ht="24" customHeight="1" x14ac:dyDescent="0.2">
      <c r="B9" s="8" t="s">
        <v>28</v>
      </c>
      <c r="C9" s="8" t="s">
        <v>29</v>
      </c>
      <c r="D9" s="8" t="s">
        <v>20</v>
      </c>
      <c r="E9" s="9">
        <v>69.61</v>
      </c>
      <c r="F9" s="9">
        <v>56.87</v>
      </c>
      <c r="G9" s="10">
        <v>0</v>
      </c>
      <c r="H9" s="9">
        <f>E9+F9</f>
        <v>126.47999999999999</v>
      </c>
      <c r="J9" s="13" t="s">
        <v>20</v>
      </c>
    </row>
    <row r="10" spans="2:10" ht="24" customHeight="1" x14ac:dyDescent="0.2">
      <c r="B10" s="8" t="s">
        <v>27</v>
      </c>
      <c r="C10" s="8" t="s">
        <v>29</v>
      </c>
      <c r="D10" s="8" t="s">
        <v>20</v>
      </c>
      <c r="E10" s="9">
        <v>21.99</v>
      </c>
      <c r="F10" s="9">
        <v>27.01</v>
      </c>
      <c r="G10" s="10">
        <v>0</v>
      </c>
      <c r="H10" s="9">
        <f>E10+F10</f>
        <v>49</v>
      </c>
      <c r="J10" s="13" t="s">
        <v>20</v>
      </c>
    </row>
    <row r="12" spans="2:10" ht="16.5" x14ac:dyDescent="0.2">
      <c r="B12" s="11" t="s">
        <v>16</v>
      </c>
      <c r="C12" s="5"/>
    </row>
    <row r="13" spans="2:10" ht="16.5" x14ac:dyDescent="0.2">
      <c r="B13" s="14" t="s">
        <v>21</v>
      </c>
      <c r="C13" s="14" t="s">
        <v>22</v>
      </c>
      <c r="D13" s="14" t="s">
        <v>23</v>
      </c>
    </row>
    <row r="14" spans="2:10" ht="16.5" x14ac:dyDescent="0.2">
      <c r="B14" s="5">
        <v>2018</v>
      </c>
      <c r="C14" s="12">
        <f>VLOOKUP(B14,'Table 1'!$B$3:J34,6,FALSE)</f>
        <v>273.5</v>
      </c>
      <c r="D14" s="5" t="s">
        <v>30</v>
      </c>
    </row>
    <row r="15" spans="2:10" ht="16.5" x14ac:dyDescent="0.2">
      <c r="B15" s="5">
        <v>2019</v>
      </c>
      <c r="C15" s="12">
        <f>VLOOKUP(B15,'Table 1'!$B$3:J35,6,FALSE)</f>
        <v>283.54130000000077</v>
      </c>
    </row>
    <row r="16" spans="2:10" ht="16.5" x14ac:dyDescent="0.2">
      <c r="B16" s="5" t="s">
        <v>17</v>
      </c>
      <c r="C16" s="12">
        <f>C15/C14</f>
        <v>1.0367140767824525</v>
      </c>
    </row>
    <row r="18" spans="2:10" x14ac:dyDescent="0.2">
      <c r="B18" s="7" t="s">
        <v>9</v>
      </c>
    </row>
    <row r="19" spans="2:10" ht="25.5" x14ac:dyDescent="0.2">
      <c r="B19" s="8" t="s">
        <v>11</v>
      </c>
      <c r="C19" s="8" t="s">
        <v>18</v>
      </c>
      <c r="D19" s="8" t="s">
        <v>12</v>
      </c>
      <c r="E19" s="8" t="s">
        <v>13</v>
      </c>
      <c r="F19" s="8" t="s">
        <v>19</v>
      </c>
      <c r="G19" s="8" t="s">
        <v>14</v>
      </c>
      <c r="H19" s="8" t="s">
        <v>15</v>
      </c>
    </row>
    <row r="20" spans="2:10" ht="21.75" customHeight="1" x14ac:dyDescent="0.2">
      <c r="B20" s="8" t="s">
        <v>28</v>
      </c>
      <c r="C20" s="8" t="s">
        <v>29</v>
      </c>
      <c r="D20" s="8" t="s">
        <v>20</v>
      </c>
      <c r="E20" s="9">
        <f>E4*C16</f>
        <v>0</v>
      </c>
      <c r="F20" s="9">
        <f>F4*C16</f>
        <v>0</v>
      </c>
      <c r="G20" s="10">
        <v>0</v>
      </c>
      <c r="H20" s="9">
        <f>E20+F20</f>
        <v>0</v>
      </c>
      <c r="J20" s="13" t="s">
        <v>20</v>
      </c>
    </row>
    <row r="21" spans="2:10" ht="21.75" customHeight="1" x14ac:dyDescent="0.2">
      <c r="B21" s="8" t="s">
        <v>27</v>
      </c>
      <c r="C21" s="8" t="s">
        <v>29</v>
      </c>
      <c r="D21" s="8" t="s">
        <v>20</v>
      </c>
      <c r="E21" s="9">
        <f>E5*C16</f>
        <v>0</v>
      </c>
      <c r="F21" s="9">
        <f>F5*C16</f>
        <v>0</v>
      </c>
      <c r="G21" s="10">
        <v>0</v>
      </c>
      <c r="H21" s="9">
        <f>E21+F21</f>
        <v>0</v>
      </c>
    </row>
    <row r="23" spans="2:10" x14ac:dyDescent="0.2">
      <c r="B23" s="7" t="s">
        <v>10</v>
      </c>
    </row>
    <row r="24" spans="2:10" ht="25.5" x14ac:dyDescent="0.2">
      <c r="B24" s="8" t="s">
        <v>11</v>
      </c>
      <c r="C24" s="8" t="s">
        <v>18</v>
      </c>
      <c r="D24" s="8" t="s">
        <v>12</v>
      </c>
      <c r="E24" s="8" t="s">
        <v>13</v>
      </c>
      <c r="F24" s="8" t="s">
        <v>19</v>
      </c>
      <c r="G24" s="8" t="s">
        <v>14</v>
      </c>
      <c r="H24" s="8" t="s">
        <v>15</v>
      </c>
    </row>
    <row r="25" spans="2:10" ht="24" customHeight="1" x14ac:dyDescent="0.2">
      <c r="B25" s="8" t="s">
        <v>28</v>
      </c>
      <c r="C25" s="8" t="s">
        <v>29</v>
      </c>
      <c r="D25" s="8" t="s">
        <v>20</v>
      </c>
      <c r="E25" s="9">
        <f>E9*C16</f>
        <v>72.165666884826521</v>
      </c>
      <c r="F25" s="9">
        <f>F9*C16</f>
        <v>58.957929546618075</v>
      </c>
      <c r="G25" s="10">
        <v>0</v>
      </c>
      <c r="H25" s="9">
        <f>E25+F25</f>
        <v>131.12359643144458</v>
      </c>
      <c r="J25" s="13" t="s">
        <v>20</v>
      </c>
    </row>
    <row r="26" spans="2:10" ht="24" customHeight="1" x14ac:dyDescent="0.2">
      <c r="B26" s="8" t="s">
        <v>27</v>
      </c>
      <c r="C26" s="8" t="s">
        <v>29</v>
      </c>
      <c r="D26" s="8" t="s">
        <v>20</v>
      </c>
      <c r="E26" s="9">
        <f>E10*C16</f>
        <v>22.797342548446128</v>
      </c>
      <c r="F26" s="9">
        <f>F10*C16</f>
        <v>28.001647213894046</v>
      </c>
      <c r="G26" s="10">
        <v>0</v>
      </c>
      <c r="H26" s="9">
        <f>E26+F26</f>
        <v>50.79898976234017</v>
      </c>
      <c r="J26" s="13" t="s">
        <v>20</v>
      </c>
    </row>
    <row r="28" spans="2:10" ht="16.5" x14ac:dyDescent="0.2">
      <c r="B28" s="5" t="s">
        <v>24</v>
      </c>
      <c r="C28" s="5"/>
    </row>
    <row r="29" spans="2:10" ht="16.5" x14ac:dyDescent="0.2">
      <c r="B29" s="15" t="s">
        <v>25</v>
      </c>
      <c r="C29" s="5" t="s">
        <v>26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032ACD-53EC-4389-963B-CB408C4A95CE}"/>
</file>

<file path=customXml/itemProps2.xml><?xml version="1.0" encoding="utf-8"?>
<ds:datastoreItem xmlns:ds="http://schemas.openxmlformats.org/officeDocument/2006/customXml" ds:itemID="{6C65D159-E4B7-4D05-93A2-00DD383F3AB6}"/>
</file>

<file path=customXml/itemProps3.xml><?xml version="1.0" encoding="utf-8"?>
<ds:datastoreItem xmlns:ds="http://schemas.openxmlformats.org/officeDocument/2006/customXml" ds:itemID="{D23A8A7A-1BAB-49B9-A826-C3DC196F4C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5.02SWSV005EconRep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 Job Name</dc:title>
  <dc:creator>Rosillo, Adan</dc:creator>
  <cp:lastModifiedBy>Rosillo, Adan</cp:lastModifiedBy>
  <dcterms:created xsi:type="dcterms:W3CDTF">2019-05-23T20:16:47Z</dcterms:created>
  <dcterms:modified xsi:type="dcterms:W3CDTF">2019-06-14T22:31:41Z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