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8_{37601A73-C585-48D1-8CCE-DEF342C4B5B6}" xr6:coauthVersionLast="36" xr6:coauthVersionMax="36" xr10:uidLastSave="{00000000-0000-0000-0000-000000000000}"/>
  <bookViews>
    <workbookView xWindow="0" yWindow="0" windowWidth="23040" windowHeight="7380" xr2:uid="{00000000-000D-0000-FFFF-FFFF00000000}"/>
  </bookViews>
  <sheets>
    <sheet name="Summary - Confidential" sheetId="6" r:id="rId1"/>
    <sheet name="Manufacturer 1" sheetId="4" r:id="rId2"/>
    <sheet name="Manufacturer 2" sheetId="1" r:id="rId3"/>
    <sheet name="Manufacturer 3" sheetId="17" r:id="rId4"/>
  </sheets>
  <definedNames>
    <definedName name="_xlnm._FilterDatabase" localSheetId="2" hidden="1">'Manufacturer 2'!$A$1:$L$1</definedName>
    <definedName name="_xlnm._FilterDatabase" localSheetId="3" hidden="1">'Manufacturer 3'!$A$4:$I$123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19" i="6" l="1"/>
  <c r="Q18" i="6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I81" i="17"/>
  <c r="I80" i="17"/>
  <c r="I79" i="17"/>
  <c r="I78" i="17"/>
  <c r="I77" i="17"/>
  <c r="I76" i="17"/>
  <c r="I75" i="17"/>
  <c r="I74" i="17"/>
  <c r="I73" i="17"/>
  <c r="I72" i="17"/>
  <c r="I71" i="17"/>
  <c r="I70" i="17"/>
  <c r="I69" i="17"/>
  <c r="I68" i="17"/>
  <c r="I67" i="17"/>
  <c r="I66" i="17"/>
  <c r="I65" i="17"/>
  <c r="I64" i="17"/>
  <c r="I63" i="17"/>
  <c r="I62" i="17"/>
  <c r="I61" i="17"/>
  <c r="I60" i="17"/>
  <c r="I59" i="17"/>
  <c r="I58" i="17"/>
  <c r="I57" i="17"/>
  <c r="I56" i="17"/>
  <c r="I55" i="17"/>
  <c r="I54" i="17"/>
  <c r="I53" i="17"/>
  <c r="I52" i="17"/>
  <c r="I51" i="17"/>
  <c r="I50" i="17"/>
  <c r="I49" i="17"/>
  <c r="I48" i="17"/>
  <c r="I47" i="17"/>
  <c r="I46" i="17"/>
  <c r="I45" i="17"/>
  <c r="I44" i="17"/>
  <c r="I43" i="17"/>
  <c r="I42" i="17"/>
  <c r="I41" i="17"/>
  <c r="I40" i="17"/>
  <c r="I39" i="17"/>
  <c r="I38" i="17"/>
  <c r="I37" i="17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20" i="17"/>
  <c r="I19" i="17"/>
  <c r="I18" i="17"/>
  <c r="I17" i="17"/>
  <c r="I16" i="17"/>
  <c r="I15" i="17"/>
  <c r="I14" i="17"/>
  <c r="I13" i="17"/>
  <c r="I12" i="17"/>
  <c r="I11" i="17"/>
  <c r="I10" i="17"/>
  <c r="I9" i="17"/>
  <c r="I8" i="17"/>
  <c r="I7" i="17"/>
  <c r="I6" i="17"/>
  <c r="I5" i="17"/>
  <c r="V18" i="1"/>
  <c r="I16" i="6" s="1"/>
  <c r="U18" i="1"/>
  <c r="H16" i="6" s="1"/>
  <c r="V17" i="1"/>
  <c r="U17" i="1"/>
  <c r="L17" i="1"/>
  <c r="V16" i="1"/>
  <c r="I14" i="6" s="1"/>
  <c r="U16" i="1"/>
  <c r="L16" i="1"/>
  <c r="V15" i="1"/>
  <c r="U15" i="1"/>
  <c r="H13" i="6" s="1"/>
  <c r="L15" i="1"/>
  <c r="V14" i="1"/>
  <c r="U14" i="1"/>
  <c r="L14" i="1"/>
  <c r="L13" i="1"/>
  <c r="L12" i="1"/>
  <c r="V11" i="1"/>
  <c r="U11" i="1"/>
  <c r="H12" i="6" s="1"/>
  <c r="L11" i="1"/>
  <c r="V10" i="1"/>
  <c r="U10" i="1"/>
  <c r="H11" i="6" s="1"/>
  <c r="L10" i="1"/>
  <c r="V9" i="1"/>
  <c r="U9" i="1"/>
  <c r="L9" i="1"/>
  <c r="V8" i="1"/>
  <c r="U8" i="1"/>
  <c r="L8" i="1"/>
  <c r="L7" i="1"/>
  <c r="L6" i="1"/>
  <c r="V5" i="1"/>
  <c r="U5" i="1"/>
  <c r="L5" i="1"/>
  <c r="V4" i="1"/>
  <c r="U4" i="1"/>
  <c r="L4" i="1"/>
  <c r="V3" i="1"/>
  <c r="U3" i="1"/>
  <c r="H6" i="6" s="1"/>
  <c r="L3" i="1"/>
  <c r="V2" i="1"/>
  <c r="U2" i="1"/>
  <c r="L2" i="1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K16" i="6"/>
  <c r="J16" i="6"/>
  <c r="G16" i="6"/>
  <c r="Q16" i="6" s="1"/>
  <c r="S16" i="6" s="1"/>
  <c r="F16" i="6"/>
  <c r="K15" i="6"/>
  <c r="Q15" i="6" s="1"/>
  <c r="S15" i="6" s="1"/>
  <c r="J15" i="6"/>
  <c r="I15" i="6"/>
  <c r="H15" i="6"/>
  <c r="F15" i="6"/>
  <c r="K14" i="6"/>
  <c r="J14" i="6"/>
  <c r="H14" i="6"/>
  <c r="G14" i="6"/>
  <c r="F14" i="6"/>
  <c r="K13" i="6"/>
  <c r="J13" i="6"/>
  <c r="I13" i="6"/>
  <c r="G13" i="6"/>
  <c r="F13" i="6"/>
  <c r="P13" i="6" s="1"/>
  <c r="K12" i="6"/>
  <c r="J12" i="6"/>
  <c r="G12" i="6"/>
  <c r="F12" i="6"/>
  <c r="K11" i="6"/>
  <c r="J11" i="6"/>
  <c r="I11" i="6"/>
  <c r="G11" i="6"/>
  <c r="Q11" i="6" s="1"/>
  <c r="S11" i="6" s="1"/>
  <c r="F11" i="6"/>
  <c r="K10" i="6"/>
  <c r="J10" i="6"/>
  <c r="I10" i="6"/>
  <c r="H10" i="6"/>
  <c r="G10" i="6"/>
  <c r="Q10" i="6" s="1"/>
  <c r="S10" i="6" s="1"/>
  <c r="F10" i="6"/>
  <c r="K9" i="6"/>
  <c r="J9" i="6"/>
  <c r="I9" i="6"/>
  <c r="H9" i="6"/>
  <c r="G9" i="6"/>
  <c r="F9" i="6"/>
  <c r="P9" i="6" s="1"/>
  <c r="K8" i="6"/>
  <c r="J8" i="6"/>
  <c r="I8" i="6"/>
  <c r="H8" i="6"/>
  <c r="G8" i="6"/>
  <c r="Q8" i="6" s="1"/>
  <c r="S8" i="6" s="1"/>
  <c r="F8" i="6"/>
  <c r="K7" i="6"/>
  <c r="J7" i="6"/>
  <c r="I7" i="6"/>
  <c r="H7" i="6"/>
  <c r="G7" i="6"/>
  <c r="Q7" i="6" s="1"/>
  <c r="F7" i="6"/>
  <c r="K6" i="6"/>
  <c r="J6" i="6"/>
  <c r="I6" i="6"/>
  <c r="G6" i="6"/>
  <c r="Q6" i="6" s="1"/>
  <c r="S6" i="6" s="1"/>
  <c r="F6" i="6"/>
  <c r="P5" i="6"/>
  <c r="K5" i="6"/>
  <c r="J5" i="6"/>
  <c r="I5" i="6"/>
  <c r="H5" i="6"/>
  <c r="G5" i="6"/>
  <c r="F5" i="6"/>
  <c r="Q14" i="6" l="1"/>
  <c r="S14" i="6" s="1"/>
  <c r="S7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S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Inerpolated</t>
        </r>
      </text>
    </comment>
  </commentList>
</comments>
</file>

<file path=xl/sharedStrings.xml><?xml version="1.0" encoding="utf-8"?>
<sst xmlns="http://schemas.openxmlformats.org/spreadsheetml/2006/main" count="406" uniqueCount="35">
  <si>
    <t>Model</t>
  </si>
  <si>
    <t>Tier</t>
  </si>
  <si>
    <t>Size</t>
  </si>
  <si>
    <t>EER</t>
  </si>
  <si>
    <t>SEER</t>
  </si>
  <si>
    <t>IEER</t>
  </si>
  <si>
    <t>Cost</t>
  </si>
  <si>
    <t>Code</t>
  </si>
  <si>
    <t>$/ton</t>
  </si>
  <si>
    <t>avg Code</t>
  </si>
  <si>
    <t>IMC</t>
  </si>
  <si>
    <t>GROUP</t>
  </si>
  <si>
    <t>5.4-11.3</t>
  </si>
  <si>
    <t>11.3-20</t>
  </si>
  <si>
    <t>20-63.3</t>
  </si>
  <si>
    <t>Capacity Range</t>
  </si>
  <si>
    <t>IMC $/ton</t>
  </si>
  <si>
    <t>Cost $/ton</t>
  </si>
  <si>
    <t xml:space="preserve">Average Cost and IMCs by Source </t>
  </si>
  <si>
    <t>Fan spd</t>
  </si>
  <si>
    <t>IMC of Avg Cost $/ton</t>
  </si>
  <si>
    <t>Average Aggregate Costs and IMCs</t>
  </si>
  <si>
    <t>Proposed IMC
$/ton</t>
  </si>
  <si>
    <t>EER Tier</t>
  </si>
  <si>
    <t>IEER Tier</t>
  </si>
  <si>
    <t>Fan Spd</t>
  </si>
  <si>
    <t>2+</t>
  </si>
  <si>
    <t>DEER</t>
  </si>
  <si>
    <t>Manufacturer 1</t>
  </si>
  <si>
    <t>Manufacturer 2</t>
  </si>
  <si>
    <t>Manufacturer 3</t>
  </si>
  <si>
    <t/>
  </si>
  <si>
    <t>Below Code</t>
  </si>
  <si>
    <t>Redacted Manufacturer Names, Model Numbers and EER/IEER</t>
  </si>
  <si>
    <t>Base Case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</si>
</sst>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&quot;$&quot;#,##0"/>
    <numFmt numFmtId="166" formatCode="_(&quot;$&quot;* #,##0_);_(&quot;$&quot;* \(#,##0\);_(&quot;$&quot;* &quot;-&quot;??_);_(@_)"/>
    <numFmt numFmtId="167" formatCode="_(* #,##0.0_);_(* \(#,##0.0\);_(* &quot;-&quot;??_);_(@_)"/>
    <numFmt numFmtId="168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b/>
      <sz val="11"/>
      <name val="Calibri Light"/>
      <family val="2"/>
    </font>
    <font>
      <sz val="11"/>
      <name val="Calibri Light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 Light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47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/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Border="1"/>
    <xf numFmtId="6" fontId="2" fillId="0" borderId="0" xfId="0" applyNumberFormat="1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65" fontId="1" fillId="0" borderId="0" xfId="0" applyNumberFormat="1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Border="1" applyAlignment="1">
      <alignment horizontal="right" vertical="center" wrapText="1"/>
    </xf>
    <xf numFmtId="165" fontId="2" fillId="0" borderId="0" xfId="0" applyNumberFormat="1" applyFont="1" applyBorder="1"/>
    <xf numFmtId="0" fontId="2" fillId="0" borderId="1" xfId="0" applyFont="1" applyBorder="1" applyAlignment="1">
      <alignment horizontal="center"/>
    </xf>
    <xf numFmtId="164" fontId="2" fillId="0" borderId="2" xfId="0" applyNumberFormat="1" applyFont="1" applyBorder="1"/>
    <xf numFmtId="164" fontId="2" fillId="0" borderId="3" xfId="0" applyNumberFormat="1" applyFont="1" applyBorder="1"/>
    <xf numFmtId="0" fontId="2" fillId="0" borderId="4" xfId="0" applyFont="1" applyBorder="1" applyAlignment="1">
      <alignment horizontal="center"/>
    </xf>
    <xf numFmtId="164" fontId="2" fillId="0" borderId="5" xfId="0" applyNumberFormat="1" applyFont="1" applyBorder="1"/>
    <xf numFmtId="0" fontId="2" fillId="0" borderId="6" xfId="0" applyFont="1" applyFill="1" applyBorder="1" applyAlignment="1">
      <alignment horizontal="center"/>
    </xf>
    <xf numFmtId="164" fontId="2" fillId="0" borderId="8" xfId="0" applyNumberFormat="1" applyFont="1" applyBorder="1"/>
    <xf numFmtId="0" fontId="2" fillId="0" borderId="6" xfId="0" applyFont="1" applyBorder="1" applyAlignment="1">
      <alignment horizontal="center"/>
    </xf>
    <xf numFmtId="164" fontId="2" fillId="0" borderId="7" xfId="0" applyNumberFormat="1" applyFont="1" applyBorder="1"/>
    <xf numFmtId="0" fontId="1" fillId="0" borderId="0" xfId="0" applyFont="1" applyBorder="1"/>
    <xf numFmtId="166" fontId="0" fillId="0" borderId="0" xfId="0" applyNumberFormat="1"/>
    <xf numFmtId="0" fontId="0" fillId="0" borderId="0" xfId="0" applyBorder="1"/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44" fontId="2" fillId="0" borderId="0" xfId="0" applyNumberFormat="1" applyFont="1" applyBorder="1"/>
    <xf numFmtId="44" fontId="2" fillId="0" borderId="7" xfId="0" applyNumberFormat="1" applyFont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 wrapText="1"/>
    </xf>
    <xf numFmtId="164" fontId="0" fillId="0" borderId="10" xfId="0" applyNumberFormat="1" applyBorder="1"/>
    <xf numFmtId="164" fontId="0" fillId="0" borderId="11" xfId="0" applyNumberFormat="1" applyBorder="1"/>
    <xf numFmtId="0" fontId="5" fillId="4" borderId="9" xfId="0" applyFont="1" applyFill="1" applyBorder="1" applyAlignment="1">
      <alignment horizontal="center"/>
    </xf>
    <xf numFmtId="164" fontId="5" fillId="4" borderId="9" xfId="2" applyNumberFormat="1" applyFont="1" applyFill="1" applyBorder="1"/>
    <xf numFmtId="164" fontId="0" fillId="0" borderId="0" xfId="0" applyNumberFormat="1" applyAlignment="1"/>
    <xf numFmtId="0" fontId="0" fillId="0" borderId="0" xfId="0" applyAlignment="1">
      <alignment horizontal="left"/>
    </xf>
    <xf numFmtId="164" fontId="0" fillId="0" borderId="10" xfId="0" applyNumberFormat="1" applyFill="1" applyBorder="1"/>
    <xf numFmtId="164" fontId="0" fillId="0" borderId="0" xfId="0" applyNumberFormat="1" applyFill="1" applyBorder="1"/>
    <xf numFmtId="164" fontId="4" fillId="0" borderId="0" xfId="0" applyNumberFormat="1" applyFont="1" applyFill="1" applyBorder="1" applyAlignment="1">
      <alignment horizontal="center" wrapText="1"/>
    </xf>
    <xf numFmtId="164" fontId="5" fillId="0" borderId="10" xfId="2" applyNumberFormat="1" applyFont="1" applyFill="1" applyBorder="1"/>
    <xf numFmtId="166" fontId="0" fillId="0" borderId="0" xfId="2" applyNumberFormat="1" applyFont="1"/>
    <xf numFmtId="0" fontId="1" fillId="0" borderId="0" xfId="0" applyFont="1" applyFill="1" applyBorder="1"/>
    <xf numFmtId="164" fontId="4" fillId="4" borderId="9" xfId="0" applyNumberFormat="1" applyFont="1" applyFill="1" applyBorder="1"/>
    <xf numFmtId="164" fontId="4" fillId="0" borderId="10" xfId="0" applyNumberFormat="1" applyFont="1" applyBorder="1"/>
    <xf numFmtId="164" fontId="0" fillId="6" borderId="0" xfId="0" applyNumberFormat="1" applyFill="1" applyAlignment="1"/>
    <xf numFmtId="0" fontId="0" fillId="0" borderId="4" xfId="0" applyBorder="1"/>
    <xf numFmtId="0" fontId="0" fillId="0" borderId="1" xfId="0" applyBorder="1"/>
    <xf numFmtId="0" fontId="0" fillId="0" borderId="2" xfId="0" applyBorder="1"/>
    <xf numFmtId="164" fontId="0" fillId="0" borderId="2" xfId="0" applyNumberFormat="1" applyBorder="1"/>
    <xf numFmtId="164" fontId="0" fillId="0" borderId="2" xfId="0" applyNumberFormat="1" applyFill="1" applyBorder="1"/>
    <xf numFmtId="164" fontId="0" fillId="0" borderId="3" xfId="0" applyNumberFormat="1" applyBorder="1"/>
    <xf numFmtId="0" fontId="4" fillId="0" borderId="4" xfId="0" applyFont="1" applyBorder="1" applyAlignment="1"/>
    <xf numFmtId="0" fontId="4" fillId="0" borderId="0" xfId="0" applyFont="1" applyBorder="1" applyAlignment="1"/>
    <xf numFmtId="0" fontId="4" fillId="0" borderId="5" xfId="0" applyFont="1" applyBorder="1" applyAlignment="1"/>
    <xf numFmtId="164" fontId="0" fillId="0" borderId="0" xfId="0" applyNumberFormat="1" applyBorder="1"/>
    <xf numFmtId="164" fontId="0" fillId="0" borderId="5" xfId="0" applyNumberFormat="1" applyBorder="1"/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164" fontId="4" fillId="0" borderId="0" xfId="0" applyNumberFormat="1" applyFont="1" applyBorder="1" applyAlignment="1">
      <alignment horizontal="center" wrapText="1"/>
    </xf>
    <xf numFmtId="164" fontId="4" fillId="0" borderId="5" xfId="0" applyNumberFormat="1" applyFont="1" applyBorder="1" applyAlignment="1">
      <alignment horizontal="center" wrapText="1"/>
    </xf>
    <xf numFmtId="164" fontId="0" fillId="0" borderId="11" xfId="0" applyNumberFormat="1" applyFill="1" applyBorder="1"/>
    <xf numFmtId="166" fontId="1" fillId="0" borderId="0" xfId="2" applyNumberFormat="1" applyFont="1" applyBorder="1" applyAlignment="1">
      <alignment horizontal="center" vertical="center" wrapText="1"/>
    </xf>
    <xf numFmtId="166" fontId="0" fillId="5" borderId="0" xfId="2" applyNumberFormat="1" applyFont="1" applyFill="1" applyAlignment="1">
      <alignment horizontal="center"/>
    </xf>
    <xf numFmtId="166" fontId="0" fillId="2" borderId="0" xfId="2" applyNumberFormat="1" applyFont="1" applyFill="1" applyAlignment="1">
      <alignment horizontal="center"/>
    </xf>
    <xf numFmtId="166" fontId="0" fillId="3" borderId="0" xfId="2" applyNumberFormat="1" applyFont="1" applyFill="1" applyAlignment="1">
      <alignment horizontal="center"/>
    </xf>
    <xf numFmtId="166" fontId="0" fillId="0" borderId="0" xfId="2" applyNumberFormat="1" applyFont="1" applyAlignment="1">
      <alignment horizontal="center"/>
    </xf>
    <xf numFmtId="0" fontId="1" fillId="0" borderId="0" xfId="0" applyFont="1" applyBorder="1" applyAlignment="1">
      <alignment horizontal="center"/>
    </xf>
    <xf numFmtId="167" fontId="0" fillId="0" borderId="1" xfId="1" applyNumberFormat="1" applyFont="1" applyBorder="1"/>
    <xf numFmtId="167" fontId="0" fillId="0" borderId="3" xfId="1" applyNumberFormat="1" applyFont="1" applyBorder="1"/>
    <xf numFmtId="167" fontId="0" fillId="0" borderId="4" xfId="1" applyNumberFormat="1" applyFont="1" applyBorder="1"/>
    <xf numFmtId="167" fontId="0" fillId="0" borderId="5" xfId="1" applyNumberFormat="1" applyFont="1" applyBorder="1"/>
    <xf numFmtId="167" fontId="0" fillId="0" borderId="6" xfId="1" applyNumberFormat="1" applyFont="1" applyBorder="1"/>
    <xf numFmtId="167" fontId="0" fillId="0" borderId="8" xfId="1" applyNumberFormat="1" applyFont="1" applyBorder="1"/>
    <xf numFmtId="164" fontId="6" fillId="0" borderId="0" xfId="0" applyNumberFormat="1" applyFont="1" applyAlignment="1"/>
    <xf numFmtId="0" fontId="7" fillId="0" borderId="0" xfId="0" applyFont="1" applyBorder="1"/>
    <xf numFmtId="166" fontId="0" fillId="0" borderId="0" xfId="0" applyNumberFormat="1" applyBorder="1"/>
    <xf numFmtId="167" fontId="0" fillId="0" borderId="0" xfId="1" applyNumberFormat="1" applyFont="1" applyBorder="1"/>
    <xf numFmtId="166" fontId="0" fillId="0" borderId="0" xfId="2" applyNumberFormat="1" applyFont="1" applyBorder="1"/>
    <xf numFmtId="0" fontId="2" fillId="0" borderId="0" xfId="0" applyFont="1" applyFill="1" applyBorder="1" applyAlignment="1">
      <alignment horizontal="center"/>
    </xf>
    <xf numFmtId="167" fontId="0" fillId="0" borderId="2" xfId="1" applyNumberFormat="1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4" fontId="2" fillId="0" borderId="2" xfId="0" applyNumberFormat="1" applyFont="1" applyBorder="1"/>
    <xf numFmtId="0" fontId="2" fillId="0" borderId="0" xfId="0" applyNumberFormat="1" applyFont="1" applyFill="1" applyBorder="1" applyAlignment="1">
      <alignment horizontal="right" vertical="center" wrapText="1"/>
    </xf>
    <xf numFmtId="0" fontId="2" fillId="2" borderId="0" xfId="0" quotePrefix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/>
    </xf>
    <xf numFmtId="164" fontId="0" fillId="0" borderId="2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0" fillId="0" borderId="3" xfId="0" applyNumberFormat="1" applyFont="1" applyFill="1" applyBorder="1" applyAlignment="1">
      <alignment horizontal="center"/>
    </xf>
    <xf numFmtId="164" fontId="0" fillId="0" borderId="4" xfId="0" applyNumberFormat="1" applyFont="1" applyFill="1" applyBorder="1" applyAlignment="1">
      <alignment horizontal="center"/>
    </xf>
    <xf numFmtId="164" fontId="0" fillId="0" borderId="5" xfId="0" applyNumberFormat="1" applyFont="1" applyFill="1" applyBorder="1" applyAlignment="1">
      <alignment horizontal="center"/>
    </xf>
    <xf numFmtId="164" fontId="0" fillId="0" borderId="6" xfId="0" applyNumberFormat="1" applyFont="1" applyFill="1" applyBorder="1" applyAlignment="1">
      <alignment horizontal="center"/>
    </xf>
    <xf numFmtId="164" fontId="0" fillId="0" borderId="7" xfId="0" applyNumberFormat="1" applyFont="1" applyFill="1" applyBorder="1" applyAlignment="1">
      <alignment horizontal="center"/>
    </xf>
    <xf numFmtId="164" fontId="0" fillId="0" borderId="8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68" fontId="0" fillId="5" borderId="0" xfId="1" applyNumberFormat="1" applyFont="1" applyFill="1" applyAlignment="1">
      <alignment horizontal="center"/>
    </xf>
    <xf numFmtId="168" fontId="0" fillId="2" borderId="0" xfId="1" applyNumberFormat="1" applyFont="1" applyFill="1" applyAlignment="1">
      <alignment horizontal="center"/>
    </xf>
    <xf numFmtId="168" fontId="0" fillId="3" borderId="0" xfId="1" applyNumberFormat="1" applyFont="1" applyFill="1" applyAlignment="1">
      <alignment horizontal="center"/>
    </xf>
    <xf numFmtId="168" fontId="0" fillId="0" borderId="0" xfId="1" applyNumberFormat="1" applyFont="1"/>
    <xf numFmtId="168" fontId="1" fillId="0" borderId="0" xfId="1" applyNumberFormat="1" applyFont="1" applyBorder="1" applyAlignment="1">
      <alignment horizontal="center" vertical="center" wrapText="1"/>
    </xf>
    <xf numFmtId="0" fontId="0" fillId="7" borderId="0" xfId="0" applyFill="1" applyAlignment="1">
      <alignment horizontal="center"/>
    </xf>
    <xf numFmtId="166" fontId="0" fillId="7" borderId="0" xfId="2" applyNumberFormat="1" applyFont="1" applyFill="1" applyAlignment="1">
      <alignment horizontal="center"/>
    </xf>
    <xf numFmtId="168" fontId="0" fillId="7" borderId="0" xfId="1" applyNumberFormat="1" applyFont="1" applyFill="1" applyAlignment="1">
      <alignment horizontal="center"/>
    </xf>
    <xf numFmtId="0" fontId="0" fillId="8" borderId="0" xfId="0" applyFill="1" applyAlignment="1">
      <alignment horizontal="center"/>
    </xf>
    <xf numFmtId="166" fontId="0" fillId="8" borderId="0" xfId="2" applyNumberFormat="1" applyFont="1" applyFill="1" applyAlignment="1">
      <alignment horizontal="center"/>
    </xf>
    <xf numFmtId="168" fontId="0" fillId="8" borderId="0" xfId="1" applyNumberFormat="1" applyFont="1" applyFill="1" applyAlignment="1">
      <alignment horizontal="center"/>
    </xf>
    <xf numFmtId="44" fontId="0" fillId="8" borderId="0" xfId="2" applyNumberFormat="1" applyFont="1" applyFill="1" applyAlignment="1">
      <alignment horizontal="center"/>
    </xf>
    <xf numFmtId="168" fontId="0" fillId="0" borderId="0" xfId="1" applyNumberFormat="1" applyFont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4" fontId="0" fillId="0" borderId="1" xfId="2" applyNumberFormat="1" applyFont="1" applyBorder="1"/>
    <xf numFmtId="44" fontId="0" fillId="0" borderId="3" xfId="0" applyNumberFormat="1" applyBorder="1"/>
    <xf numFmtId="44" fontId="0" fillId="0" borderId="4" xfId="2" applyNumberFormat="1" applyFont="1" applyBorder="1"/>
    <xf numFmtId="44" fontId="0" fillId="0" borderId="5" xfId="0" applyNumberFormat="1" applyBorder="1"/>
    <xf numFmtId="44" fontId="0" fillId="0" borderId="6" xfId="2" applyNumberFormat="1" applyFont="1" applyBorder="1"/>
    <xf numFmtId="44" fontId="0" fillId="0" borderId="8" xfId="0" applyNumberFormat="1" applyBorder="1"/>
    <xf numFmtId="44" fontId="0" fillId="0" borderId="3" xfId="2" applyNumberFormat="1" applyFont="1" applyBorder="1"/>
    <xf numFmtId="44" fontId="0" fillId="0" borderId="5" xfId="2" applyNumberFormat="1" applyFont="1" applyBorder="1"/>
    <xf numFmtId="44" fontId="0" fillId="0" borderId="8" xfId="2" applyNumberFormat="1" applyFont="1" applyBorder="1"/>
    <xf numFmtId="164" fontId="4" fillId="0" borderId="11" xfId="0" applyNumberFormat="1" applyFont="1" applyBorder="1"/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9" borderId="0" xfId="0" applyFill="1" applyAlignment="1">
      <alignment horizontal="center"/>
    </xf>
    <xf numFmtId="0" fontId="2" fillId="9" borderId="0" xfId="0" applyFont="1" applyFill="1" applyBorder="1" applyAlignment="1">
      <alignment vertical="center" wrapText="1"/>
    </xf>
    <xf numFmtId="0" fontId="2" fillId="9" borderId="0" xfId="0" applyFont="1" applyFill="1" applyBorder="1" applyAlignment="1">
      <alignment horizontal="center" vertical="center" wrapText="1"/>
    </xf>
    <xf numFmtId="0" fontId="1" fillId="9" borderId="0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4" fillId="6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164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5953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20"/>
  <sheetViews>
    <sheetView tabSelected="1" topLeftCell="A4" workbookViewId="0">
      <selection activeCell="Q20" sqref="Q20"/>
    </sheetView>
  </sheetViews>
  <sheetFormatPr defaultRowHeight="15" x14ac:dyDescent="0.25"/>
  <cols>
    <col min="2" max="2" width="9" style="30"/>
    <col min="3" max="4" width="8.85546875" style="30"/>
    <col min="5" max="5" width="9" style="30"/>
    <col min="6" max="6" width="9.85546875" style="45" bestFit="1" customWidth="1"/>
    <col min="7" max="7" width="9" style="45"/>
    <col min="8" max="8" width="9.85546875" style="45" bestFit="1" customWidth="1"/>
    <col min="9" max="9" width="10" style="45" bestFit="1" customWidth="1"/>
    <col min="10" max="11" width="10" style="45" customWidth="1"/>
    <col min="12" max="12" width="4.5703125" customWidth="1"/>
    <col min="13" max="14" width="9.140625" customWidth="1"/>
    <col min="15" max="15" width="2.28515625" customWidth="1"/>
    <col min="16" max="17" width="9.140625" customWidth="1"/>
    <col min="18" max="18" width="2.28515625" customWidth="1"/>
    <col min="19" max="19" width="9.140625" customWidth="1"/>
    <col min="20" max="20" width="2.140625" customWidth="1"/>
    <col min="21" max="21" width="9.140625" customWidth="1"/>
  </cols>
  <sheetData>
    <row r="1" spans="2:22" x14ac:dyDescent="0.25">
      <c r="M1" s="57"/>
      <c r="N1" s="58"/>
      <c r="O1" s="60"/>
      <c r="P1" s="59"/>
      <c r="Q1" s="59"/>
      <c r="R1" s="60"/>
      <c r="S1" s="61"/>
    </row>
    <row r="2" spans="2:22" x14ac:dyDescent="0.25">
      <c r="B2" s="145" t="s">
        <v>18</v>
      </c>
      <c r="C2" s="145"/>
      <c r="D2" s="145"/>
      <c r="E2" s="145"/>
      <c r="F2" s="145"/>
      <c r="G2" s="145"/>
      <c r="H2" s="145"/>
      <c r="I2" s="145"/>
      <c r="J2" s="107"/>
      <c r="K2" s="107"/>
      <c r="M2" s="62" t="s">
        <v>21</v>
      </c>
      <c r="N2" s="63"/>
      <c r="O2" s="63"/>
      <c r="P2" s="63"/>
      <c r="Q2" s="63"/>
      <c r="R2" s="63"/>
      <c r="S2" s="64"/>
    </row>
    <row r="3" spans="2:22" x14ac:dyDescent="0.25">
      <c r="F3" s="144" t="s">
        <v>28</v>
      </c>
      <c r="G3" s="144"/>
      <c r="H3" s="144" t="s">
        <v>29</v>
      </c>
      <c r="I3" s="144"/>
      <c r="J3" s="144" t="s">
        <v>30</v>
      </c>
      <c r="K3" s="144"/>
      <c r="M3" s="56"/>
      <c r="N3" s="29"/>
      <c r="O3" s="48"/>
      <c r="P3" s="65"/>
      <c r="Q3" s="65"/>
      <c r="R3" s="48"/>
      <c r="S3" s="66"/>
    </row>
    <row r="4" spans="2:22" ht="45" x14ac:dyDescent="0.25">
      <c r="B4" s="38" t="s">
        <v>15</v>
      </c>
      <c r="C4" s="136" t="s">
        <v>3</v>
      </c>
      <c r="D4" s="136" t="s">
        <v>5</v>
      </c>
      <c r="E4" s="39" t="s">
        <v>1</v>
      </c>
      <c r="F4" s="40" t="s">
        <v>17</v>
      </c>
      <c r="G4" s="40" t="s">
        <v>16</v>
      </c>
      <c r="H4" s="40" t="s">
        <v>17</v>
      </c>
      <c r="I4" s="40" t="s">
        <v>16</v>
      </c>
      <c r="J4" s="40"/>
      <c r="K4" s="40"/>
      <c r="M4" s="67" t="s">
        <v>15</v>
      </c>
      <c r="N4" s="68" t="s">
        <v>1</v>
      </c>
      <c r="O4" s="49"/>
      <c r="P4" s="69" t="s">
        <v>34</v>
      </c>
      <c r="Q4" s="69" t="s">
        <v>20</v>
      </c>
      <c r="R4" s="49"/>
      <c r="S4" s="70" t="s">
        <v>22</v>
      </c>
    </row>
    <row r="5" spans="2:22" s="29" customFormat="1" x14ac:dyDescent="0.25">
      <c r="B5" s="141" t="s">
        <v>12</v>
      </c>
      <c r="C5" s="133"/>
      <c r="D5" s="133"/>
      <c r="E5" s="98" t="s">
        <v>7</v>
      </c>
      <c r="F5" s="96">
        <f>IFERROR('Manufacturer 1'!Q6,"")</f>
        <v>814.45555555555563</v>
      </c>
      <c r="G5" s="97">
        <f>IFERROR('Manufacturer 1'!R6,"")</f>
        <v>0</v>
      </c>
      <c r="H5" s="96" t="str">
        <f>IFERROR('Manufacturer 2'!U2,"")</f>
        <v/>
      </c>
      <c r="I5" s="101">
        <f>IFERROR('Manufacturer 2'!V2,"")</f>
        <v>0</v>
      </c>
      <c r="J5" s="97">
        <f>IFERROR('Manufacturer 3'!Q6,"")</f>
        <v>678.54540398009476</v>
      </c>
      <c r="K5" s="97">
        <f>IFERROR('Manufacturer 3'!R6,"")</f>
        <v>0</v>
      </c>
      <c r="M5" s="141" t="s">
        <v>12</v>
      </c>
      <c r="N5" s="43" t="s">
        <v>7</v>
      </c>
      <c r="O5" s="50"/>
      <c r="P5" s="44">
        <f>AVERAGE(F5,J5)</f>
        <v>746.50047976782525</v>
      </c>
      <c r="Q5" s="44"/>
      <c r="R5" s="50"/>
      <c r="S5" s="53"/>
      <c r="V5"/>
    </row>
    <row r="6" spans="2:22" x14ac:dyDescent="0.25">
      <c r="B6" s="142"/>
      <c r="C6" s="134">
        <v>12</v>
      </c>
      <c r="D6" s="134">
        <v>14</v>
      </c>
      <c r="E6" s="99">
        <v>1</v>
      </c>
      <c r="F6" s="102">
        <f>IFERROR('Manufacturer 1'!Q7,"")</f>
        <v>872.6</v>
      </c>
      <c r="G6" s="100">
        <f>IFERROR('Manufacturer 1'!R7,"")</f>
        <v>58.144444444444389</v>
      </c>
      <c r="H6" s="102">
        <f>IFERROR('Manufacturer 2'!U3,"")</f>
        <v>744.68755990032594</v>
      </c>
      <c r="I6" s="103" t="str">
        <f>IFERROR('Manufacturer 2'!V3,"")</f>
        <v/>
      </c>
      <c r="J6" s="100">
        <f>IFERROR('Manufacturer 3'!Q7,"")</f>
        <v>804.21090657923389</v>
      </c>
      <c r="K6" s="100">
        <f>IFERROR('Manufacturer 3'!R7,"")</f>
        <v>125.66550259913913</v>
      </c>
      <c r="M6" s="142"/>
      <c r="N6" s="36">
        <v>1</v>
      </c>
      <c r="O6" s="47"/>
      <c r="P6" s="41"/>
      <c r="Q6" s="41">
        <f>AVERAGE(G6,I6,K6)</f>
        <v>91.90497352179176</v>
      </c>
      <c r="R6" s="47"/>
      <c r="S6" s="54">
        <f>Q6</f>
        <v>91.90497352179176</v>
      </c>
    </row>
    <row r="7" spans="2:22" x14ac:dyDescent="0.25">
      <c r="B7" s="142"/>
      <c r="C7" s="134">
        <v>12</v>
      </c>
      <c r="D7" s="134">
        <v>16</v>
      </c>
      <c r="E7" s="99">
        <v>2</v>
      </c>
      <c r="F7" s="102" t="str">
        <f>IFERROR('Manufacturer 1'!Q8,"")</f>
        <v/>
      </c>
      <c r="G7" s="100" t="str">
        <f>IFERROR('Manufacturer 1'!R8,"")</f>
        <v/>
      </c>
      <c r="H7" s="102" t="str">
        <f>IFERROR('Manufacturer 2'!U4,"")</f>
        <v/>
      </c>
      <c r="I7" s="103" t="str">
        <f>IFERROR('Manufacturer 2'!V4,"")</f>
        <v/>
      </c>
      <c r="J7" s="100" t="str">
        <f>IFERROR('Manufacturer 3'!Q8,"")</f>
        <v/>
      </c>
      <c r="K7" s="100" t="str">
        <f>IFERROR('Manufacturer 3'!R8,"")</f>
        <v/>
      </c>
      <c r="M7" s="142"/>
      <c r="N7" s="36">
        <v>2</v>
      </c>
      <c r="O7" s="47"/>
      <c r="P7" s="41"/>
      <c r="Q7" s="41" t="e">
        <f>AVERAGE(G7,I7,K7)</f>
        <v>#DIV/0!</v>
      </c>
      <c r="R7" s="47"/>
      <c r="S7" s="54">
        <f>AVERAGE(S6,S8)</f>
        <v>124.12348349292202</v>
      </c>
    </row>
    <row r="8" spans="2:22" x14ac:dyDescent="0.25">
      <c r="B8" s="142"/>
      <c r="C8" s="134">
        <v>12</v>
      </c>
      <c r="D8" s="134">
        <v>18</v>
      </c>
      <c r="E8" s="99">
        <v>3</v>
      </c>
      <c r="F8" s="102">
        <f>IFERROR('Manufacturer 1'!Q9,"")</f>
        <v>970.79754901960791</v>
      </c>
      <c r="G8" s="100">
        <f>IFERROR('Manufacturer 1'!R9,"")</f>
        <v>156.34199346405228</v>
      </c>
      <c r="H8" s="102" t="str">
        <f>IFERROR('Manufacturer 2'!U5,"")</f>
        <v/>
      </c>
      <c r="I8" s="103" t="str">
        <f>IFERROR('Manufacturer 2'!V5,"")</f>
        <v/>
      </c>
      <c r="J8" s="100" t="str">
        <f>IFERROR('Manufacturer 3'!Q9,"")</f>
        <v/>
      </c>
      <c r="K8" s="100" t="str">
        <f>IFERROR('Manufacturer 3'!R9,"")</f>
        <v/>
      </c>
      <c r="M8" s="142"/>
      <c r="N8" s="36">
        <v>3</v>
      </c>
      <c r="O8" s="47"/>
      <c r="P8" s="41"/>
      <c r="Q8" s="41">
        <f>AVERAGE(G8,I8,K8)</f>
        <v>156.34199346405228</v>
      </c>
      <c r="R8" s="47"/>
      <c r="S8" s="54">
        <f t="shared" ref="S8" si="0">Q8</f>
        <v>156.34199346405228</v>
      </c>
    </row>
    <row r="9" spans="2:22" s="29" customFormat="1" x14ac:dyDescent="0.25">
      <c r="B9" s="141" t="s">
        <v>13</v>
      </c>
      <c r="C9" s="133"/>
      <c r="D9" s="133"/>
      <c r="E9" s="98" t="s">
        <v>7</v>
      </c>
      <c r="F9" s="96">
        <f>IFERROR('Manufacturer 1'!Q26,"")</f>
        <v>763.66190476190479</v>
      </c>
      <c r="G9" s="97">
        <f>IFERROR('Manufacturer 1'!R26,"")</f>
        <v>0</v>
      </c>
      <c r="H9" s="96">
        <f>'Manufacturer 2'!U8</f>
        <v>678.88883053221286</v>
      </c>
      <c r="I9" s="101">
        <f>'Manufacturer 2'!V8</f>
        <v>0</v>
      </c>
      <c r="J9" s="97">
        <f>IFERROR('Manufacturer 3'!Q26,"")</f>
        <v>673.82291356942164</v>
      </c>
      <c r="K9" s="97">
        <f>IFERROR('Manufacturer 3'!R26,"")</f>
        <v>0</v>
      </c>
      <c r="M9" s="141" t="s">
        <v>13</v>
      </c>
      <c r="N9" s="43" t="s">
        <v>7</v>
      </c>
      <c r="O9" s="50"/>
      <c r="P9" s="44">
        <f>AVERAGE(F9,J9,H9)</f>
        <v>705.45788295451314</v>
      </c>
      <c r="Q9" s="44"/>
      <c r="R9" s="50"/>
      <c r="S9" s="53"/>
      <c r="V9"/>
    </row>
    <row r="10" spans="2:22" x14ac:dyDescent="0.25">
      <c r="B10" s="142"/>
      <c r="C10" s="134">
        <v>12</v>
      </c>
      <c r="D10" s="134">
        <v>14</v>
      </c>
      <c r="E10" s="99">
        <v>1</v>
      </c>
      <c r="F10" s="102" t="str">
        <f>IFERROR('Manufacturer 1'!Q27,"")</f>
        <v/>
      </c>
      <c r="G10" s="100" t="str">
        <f>IFERROR('Manufacturer 1'!R27,"")</f>
        <v/>
      </c>
      <c r="H10" s="102">
        <f>'Manufacturer 2'!U9</f>
        <v>808.66666666666663</v>
      </c>
      <c r="I10" s="103">
        <f>'Manufacturer 2'!V9</f>
        <v>129.77783613445376</v>
      </c>
      <c r="J10" s="100" t="str">
        <f>IFERROR('Manufacturer 3'!Q27,"")</f>
        <v/>
      </c>
      <c r="K10" s="100" t="str">
        <f>IFERROR('Manufacturer 3'!R27,"")</f>
        <v/>
      </c>
      <c r="M10" s="142"/>
      <c r="N10" s="36">
        <v>1</v>
      </c>
      <c r="O10" s="47"/>
      <c r="P10" s="41"/>
      <c r="Q10" s="41">
        <f>AVERAGE(G10,I10,K10)</f>
        <v>129.77783613445376</v>
      </c>
      <c r="R10" s="47"/>
      <c r="S10" s="54">
        <f t="shared" ref="S10:S11" si="1">Q10</f>
        <v>129.77783613445376</v>
      </c>
    </row>
    <row r="11" spans="2:22" x14ac:dyDescent="0.25">
      <c r="B11" s="142"/>
      <c r="C11" s="134">
        <v>12</v>
      </c>
      <c r="D11" s="134">
        <v>17.5</v>
      </c>
      <c r="E11" s="99">
        <v>2</v>
      </c>
      <c r="F11" s="102">
        <f>IFERROR('Manufacturer 1'!Q28,"")</f>
        <v>880.11607142857144</v>
      </c>
      <c r="G11" s="100">
        <f>IFERROR('Manufacturer 1'!R28,"")</f>
        <v>116.45416666666665</v>
      </c>
      <c r="H11" s="102">
        <f>'Manufacturer 2'!U10</f>
        <v>1029.3865030674847</v>
      </c>
      <c r="I11" s="103">
        <f>IFERROR('Manufacturer 2'!V10,"")</f>
        <v>350.49767253527182</v>
      </c>
      <c r="J11" s="100" t="str">
        <f>IFERROR('Manufacturer 3'!Q28,"")</f>
        <v/>
      </c>
      <c r="K11" s="100" t="str">
        <f>IFERROR('Manufacturer 3'!R28,"")</f>
        <v/>
      </c>
      <c r="M11" s="142"/>
      <c r="N11" s="36">
        <v>2</v>
      </c>
      <c r="O11" s="47"/>
      <c r="P11" s="41"/>
      <c r="Q11" s="41">
        <f>AVERAGE(G11,I11,K11)</f>
        <v>233.47591960096923</v>
      </c>
      <c r="R11" s="47"/>
      <c r="S11" s="54">
        <f t="shared" si="1"/>
        <v>233.47591960096923</v>
      </c>
    </row>
    <row r="12" spans="2:22" x14ac:dyDescent="0.25">
      <c r="B12" s="142"/>
      <c r="C12" s="134"/>
      <c r="D12" s="134"/>
      <c r="E12" s="99"/>
      <c r="F12" s="104">
        <f>IFERROR('Manufacturer 1'!Q29,"")</f>
        <v>0</v>
      </c>
      <c r="G12" s="100">
        <f>IFERROR('Manufacturer 1'!R29,"")</f>
        <v>0</v>
      </c>
      <c r="H12" s="104">
        <f>'Manufacturer 2'!U11</f>
        <v>0</v>
      </c>
      <c r="I12" s="106"/>
      <c r="J12" s="100">
        <f>IFERROR('Manufacturer 3'!Q29,"")</f>
        <v>0</v>
      </c>
      <c r="K12" s="100">
        <f>IFERROR('Manufacturer 3'!R29,"")</f>
        <v>0</v>
      </c>
      <c r="M12" s="142"/>
      <c r="N12" s="36"/>
      <c r="O12" s="47"/>
      <c r="P12" s="41"/>
      <c r="Q12" s="41"/>
      <c r="R12" s="47"/>
      <c r="S12" s="54"/>
    </row>
    <row r="13" spans="2:22" s="29" customFormat="1" x14ac:dyDescent="0.25">
      <c r="B13" s="141" t="s">
        <v>14</v>
      </c>
      <c r="C13" s="121"/>
      <c r="D13" s="121"/>
      <c r="E13" s="43" t="s">
        <v>7</v>
      </c>
      <c r="F13" s="102">
        <f>'Manufacturer 1'!Q41</f>
        <v>667.2</v>
      </c>
      <c r="G13" s="97">
        <f>'Manufacturer 1'!R41</f>
        <v>0</v>
      </c>
      <c r="H13" s="96">
        <f>'Manufacturer 2'!U15</f>
        <v>679.06829959514175</v>
      </c>
      <c r="I13" s="101">
        <f>'Manufacturer 2'!V15</f>
        <v>0</v>
      </c>
      <c r="J13" s="97">
        <f>IFERROR('Manufacturer 3'!Q41,"")</f>
        <v>645.02783979788819</v>
      </c>
      <c r="K13" s="97">
        <f>IFERROR('Manufacturer 3'!R41,"")</f>
        <v>0</v>
      </c>
      <c r="M13" s="141" t="s">
        <v>14</v>
      </c>
      <c r="N13" s="43" t="s">
        <v>7</v>
      </c>
      <c r="O13" s="50"/>
      <c r="P13" s="44">
        <f>AVERAGE(F13,J13,H13)</f>
        <v>663.7653797976767</v>
      </c>
      <c r="Q13" s="44"/>
      <c r="R13" s="50"/>
      <c r="S13" s="53"/>
      <c r="V13"/>
    </row>
    <row r="14" spans="2:22" x14ac:dyDescent="0.25">
      <c r="B14" s="142"/>
      <c r="C14" s="122">
        <v>10</v>
      </c>
      <c r="D14" s="122">
        <v>12.3</v>
      </c>
      <c r="E14" s="36">
        <v>1</v>
      </c>
      <c r="F14" s="102">
        <f>'Manufacturer 1'!Q42</f>
        <v>693.92</v>
      </c>
      <c r="G14" s="100">
        <f>'Manufacturer 1'!R42</f>
        <v>26.719999999999914</v>
      </c>
      <c r="H14" s="102" t="str">
        <f>'Manufacturer 2'!U16</f>
        <v/>
      </c>
      <c r="I14" s="103" t="str">
        <f>IFERROR('Manufacturer 2'!V16,"")</f>
        <v/>
      </c>
      <c r="J14" s="100" t="str">
        <f>IFERROR('Manufacturer 3'!Q42,"")</f>
        <v/>
      </c>
      <c r="K14" s="100" t="str">
        <f>IFERROR('Manufacturer 3'!R42,"")</f>
        <v/>
      </c>
      <c r="M14" s="142"/>
      <c r="N14" s="36">
        <v>1</v>
      </c>
      <c r="O14" s="47"/>
      <c r="P14" s="41"/>
      <c r="Q14" s="41">
        <f>AVERAGE(G14,I14,K14)</f>
        <v>26.719999999999914</v>
      </c>
      <c r="R14" s="47"/>
      <c r="S14" s="54">
        <f t="shared" ref="S14:S16" si="2">Q14</f>
        <v>26.719999999999914</v>
      </c>
    </row>
    <row r="15" spans="2:22" x14ac:dyDescent="0.25">
      <c r="B15" s="142"/>
      <c r="C15" s="122">
        <v>10.199999999999999</v>
      </c>
      <c r="D15" s="122">
        <v>13</v>
      </c>
      <c r="E15" s="36">
        <v>2</v>
      </c>
      <c r="F15" s="102" t="str">
        <f>'Manufacturer 1'!Q43</f>
        <v/>
      </c>
      <c r="G15" s="100"/>
      <c r="H15" s="102">
        <f>'Manufacturer 2'!U17</f>
        <v>733.60323886639674</v>
      </c>
      <c r="I15" s="103">
        <f>'Manufacturer 2'!V17</f>
        <v>54.534939271254984</v>
      </c>
      <c r="J15" s="100" t="str">
        <f>IFERROR('Manufacturer 3'!Q43,"")</f>
        <v/>
      </c>
      <c r="K15" s="100" t="str">
        <f>IFERROR('Manufacturer 3'!R43,"")</f>
        <v/>
      </c>
      <c r="M15" s="142"/>
      <c r="N15" s="36">
        <v>2</v>
      </c>
      <c r="O15" s="47"/>
      <c r="P15" s="41"/>
      <c r="Q15" s="41">
        <f>AVERAGE(G15,I15,K15)</f>
        <v>54.534939271254984</v>
      </c>
      <c r="R15" s="47"/>
      <c r="S15" s="54">
        <f t="shared" si="2"/>
        <v>54.534939271254984</v>
      </c>
    </row>
    <row r="16" spans="2:22" x14ac:dyDescent="0.25">
      <c r="B16" s="143"/>
      <c r="C16" s="135">
        <v>10.199999999999999</v>
      </c>
      <c r="D16" s="135">
        <v>14.1</v>
      </c>
      <c r="E16" s="37">
        <v>3</v>
      </c>
      <c r="F16" s="104">
        <f>'Manufacturer 1'!Q44</f>
        <v>830.47826086956525</v>
      </c>
      <c r="G16" s="105">
        <f>'Manufacturer 1'!R44</f>
        <v>163.2782608695652</v>
      </c>
      <c r="H16" s="104">
        <f>'Manufacturer 2'!U18</f>
        <v>810.9</v>
      </c>
      <c r="I16" s="106">
        <f>IFERROR('Manufacturer 2'!V18,"")</f>
        <v>131.83170040485822</v>
      </c>
      <c r="J16" s="104" t="str">
        <f>IFERROR('Manufacturer 3'!Q44,"")</f>
        <v/>
      </c>
      <c r="K16" s="105" t="str">
        <f>IFERROR('Manufacturer 3'!R44,"")</f>
        <v/>
      </c>
      <c r="M16" s="143"/>
      <c r="N16" s="37">
        <v>3</v>
      </c>
      <c r="O16" s="71"/>
      <c r="P16" s="42"/>
      <c r="Q16" s="42">
        <f>AVERAGE(G16,I16,K16)</f>
        <v>147.55498063721171</v>
      </c>
      <c r="R16" s="71"/>
      <c r="S16" s="132">
        <f t="shared" si="2"/>
        <v>147.55498063721171</v>
      </c>
    </row>
    <row r="17" spans="5:17" x14ac:dyDescent="0.25">
      <c r="F17" s="84"/>
      <c r="G17" s="84"/>
      <c r="H17" s="84"/>
      <c r="I17" s="84"/>
      <c r="J17" s="84"/>
      <c r="K17" s="84"/>
    </row>
    <row r="18" spans="5:17" x14ac:dyDescent="0.25">
      <c r="F18" s="55" t="s">
        <v>33</v>
      </c>
      <c r="G18" s="55"/>
      <c r="H18" s="55"/>
      <c r="I18" s="55"/>
      <c r="J18" s="55"/>
      <c r="K18" s="55"/>
      <c r="Q18" s="146">
        <f>P5+S8</f>
        <v>902.84247323187753</v>
      </c>
    </row>
    <row r="19" spans="5:17" x14ac:dyDescent="0.25">
      <c r="E19" s="46"/>
      <c r="Q19" s="146">
        <f>P9+S11</f>
        <v>938.93380255548232</v>
      </c>
    </row>
    <row r="20" spans="5:17" x14ac:dyDescent="0.25">
      <c r="E20" s="46"/>
    </row>
  </sheetData>
  <mergeCells count="10">
    <mergeCell ref="B2:I2"/>
    <mergeCell ref="F3:G3"/>
    <mergeCell ref="H3:I3"/>
    <mergeCell ref="M5:M8"/>
    <mergeCell ref="M9:M12"/>
    <mergeCell ref="M13:M16"/>
    <mergeCell ref="B13:B16"/>
    <mergeCell ref="B9:B12"/>
    <mergeCell ref="J3:K3"/>
    <mergeCell ref="B5:B8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214"/>
  <sheetViews>
    <sheetView topLeftCell="D25" workbookViewId="0">
      <selection activeCell="N29" sqref="N29:R29"/>
    </sheetView>
  </sheetViews>
  <sheetFormatPr defaultRowHeight="15" x14ac:dyDescent="0.25"/>
  <cols>
    <col min="1" max="1" width="9.140625" style="30"/>
    <col min="2" max="2" width="9" style="30"/>
    <col min="3" max="4" width="9.140625" style="30"/>
    <col min="5" max="5" width="13.42578125" customWidth="1"/>
    <col min="10" max="10" width="11.5703125" style="51" bestFit="1" customWidth="1"/>
    <col min="11" max="11" width="10.5703125" style="51" bestFit="1" customWidth="1"/>
    <col min="12" max="12" width="10.5703125" style="51" customWidth="1"/>
    <col min="13" max="16" width="10.140625" customWidth="1"/>
    <col min="17" max="17" width="11.7109375" customWidth="1"/>
    <col min="18" max="26" width="10.140625" customWidth="1"/>
  </cols>
  <sheetData>
    <row r="1" spans="1:23" x14ac:dyDescent="0.25">
      <c r="U1" s="28"/>
      <c r="V1" s="28"/>
      <c r="W1" s="28"/>
    </row>
    <row r="4" spans="1:23" ht="30" x14ac:dyDescent="0.25">
      <c r="A4" s="1" t="s">
        <v>0</v>
      </c>
      <c r="B4" s="1" t="s">
        <v>11</v>
      </c>
      <c r="C4" s="1" t="s">
        <v>23</v>
      </c>
      <c r="D4" s="1" t="s">
        <v>24</v>
      </c>
      <c r="E4" s="1" t="s">
        <v>1</v>
      </c>
      <c r="F4" s="1" t="s">
        <v>2</v>
      </c>
      <c r="G4" s="1" t="s">
        <v>3</v>
      </c>
      <c r="H4" s="1" t="s">
        <v>4</v>
      </c>
      <c r="I4" s="1" t="s">
        <v>5</v>
      </c>
      <c r="J4" s="72" t="s">
        <v>6</v>
      </c>
      <c r="K4" s="72" t="s">
        <v>8</v>
      </c>
      <c r="L4" s="72" t="s">
        <v>25</v>
      </c>
      <c r="N4" s="77"/>
      <c r="O4" s="77"/>
      <c r="P4" s="77"/>
      <c r="Q4" s="77"/>
      <c r="R4" s="77"/>
    </row>
    <row r="5" spans="1:23" x14ac:dyDescent="0.25">
      <c r="A5" s="137"/>
      <c r="B5" s="31" t="s">
        <v>12</v>
      </c>
      <c r="C5" s="31">
        <v>0</v>
      </c>
      <c r="D5" s="31">
        <v>0</v>
      </c>
      <c r="E5" s="31" t="s">
        <v>32</v>
      </c>
      <c r="F5" s="31">
        <v>6</v>
      </c>
      <c r="G5" s="137"/>
      <c r="H5" s="137"/>
      <c r="I5" s="137"/>
      <c r="J5" s="73">
        <v>3857</v>
      </c>
      <c r="K5" s="73">
        <f t="shared" ref="K5:K14" si="0">J5/F5</f>
        <v>642.83333333333337</v>
      </c>
      <c r="L5" s="108">
        <v>1</v>
      </c>
      <c r="N5" s="77" t="s">
        <v>3</v>
      </c>
      <c r="O5" s="77" t="s">
        <v>5</v>
      </c>
      <c r="P5" s="77" t="s">
        <v>1</v>
      </c>
      <c r="Q5" s="77" t="s">
        <v>8</v>
      </c>
      <c r="R5" s="27" t="s">
        <v>10</v>
      </c>
    </row>
    <row r="6" spans="1:23" x14ac:dyDescent="0.25">
      <c r="A6" s="137"/>
      <c r="B6" s="31" t="s">
        <v>12</v>
      </c>
      <c r="C6" s="31">
        <v>0</v>
      </c>
      <c r="D6" s="31">
        <v>0</v>
      </c>
      <c r="E6" s="31" t="s">
        <v>32</v>
      </c>
      <c r="F6" s="31">
        <v>7.5</v>
      </c>
      <c r="G6" s="137"/>
      <c r="H6" s="137"/>
      <c r="I6" s="137"/>
      <c r="J6" s="73">
        <v>5022</v>
      </c>
      <c r="K6" s="73">
        <f t="shared" si="0"/>
        <v>669.6</v>
      </c>
      <c r="L6" s="108">
        <v>1</v>
      </c>
      <c r="N6" s="78">
        <v>11</v>
      </c>
      <c r="O6" s="79">
        <v>12.7</v>
      </c>
      <c r="P6" s="18">
        <v>0</v>
      </c>
      <c r="Q6" s="123">
        <v>814.45555555555563</v>
      </c>
      <c r="R6" s="129"/>
    </row>
    <row r="7" spans="1:23" x14ac:dyDescent="0.25">
      <c r="A7" s="137"/>
      <c r="B7" s="31" t="s">
        <v>12</v>
      </c>
      <c r="C7" s="31">
        <v>0</v>
      </c>
      <c r="D7" s="31">
        <v>0</v>
      </c>
      <c r="E7" s="31" t="s">
        <v>32</v>
      </c>
      <c r="F7" s="31">
        <v>8.5</v>
      </c>
      <c r="G7" s="137"/>
      <c r="H7" s="137"/>
      <c r="I7" s="137"/>
      <c r="J7" s="73">
        <v>5465</v>
      </c>
      <c r="K7" s="73">
        <f t="shared" si="0"/>
        <v>642.94117647058829</v>
      </c>
      <c r="L7" s="108">
        <v>1</v>
      </c>
      <c r="N7" s="80">
        <v>12</v>
      </c>
      <c r="O7" s="81">
        <v>14</v>
      </c>
      <c r="P7" s="21">
        <v>1</v>
      </c>
      <c r="Q7" s="125">
        <v>872.6</v>
      </c>
      <c r="R7" s="130">
        <v>58.144444444444389</v>
      </c>
    </row>
    <row r="8" spans="1:23" x14ac:dyDescent="0.25">
      <c r="A8" s="137"/>
      <c r="B8" s="31" t="s">
        <v>12</v>
      </c>
      <c r="C8" s="31">
        <v>0</v>
      </c>
      <c r="D8" s="31">
        <v>0</v>
      </c>
      <c r="E8" s="31" t="s">
        <v>32</v>
      </c>
      <c r="F8" s="31">
        <v>10</v>
      </c>
      <c r="G8" s="137"/>
      <c r="H8" s="137"/>
      <c r="I8" s="137"/>
      <c r="J8" s="73">
        <v>6026</v>
      </c>
      <c r="K8" s="73">
        <f t="shared" si="0"/>
        <v>602.6</v>
      </c>
      <c r="L8" s="108">
        <v>1</v>
      </c>
      <c r="N8" s="80">
        <v>12</v>
      </c>
      <c r="O8" s="81">
        <v>16</v>
      </c>
      <c r="P8" s="21">
        <v>2</v>
      </c>
      <c r="Q8" s="125" t="s">
        <v>31</v>
      </c>
      <c r="R8" s="130" t="e">
        <v>#VALUE!</v>
      </c>
    </row>
    <row r="9" spans="1:23" x14ac:dyDescent="0.25">
      <c r="A9" s="137"/>
      <c r="B9" s="31" t="s">
        <v>12</v>
      </c>
      <c r="C9" s="31">
        <v>0</v>
      </c>
      <c r="D9" s="31">
        <v>0</v>
      </c>
      <c r="E9" s="31">
        <v>0</v>
      </c>
      <c r="F9" s="31">
        <v>7.5</v>
      </c>
      <c r="G9" s="137"/>
      <c r="H9" s="137"/>
      <c r="I9" s="137"/>
      <c r="J9" s="73">
        <v>6527</v>
      </c>
      <c r="K9" s="73">
        <f t="shared" si="0"/>
        <v>870.26666666666665</v>
      </c>
      <c r="L9" s="108">
        <v>2</v>
      </c>
      <c r="N9" s="80">
        <v>12</v>
      </c>
      <c r="O9" s="81">
        <v>18</v>
      </c>
      <c r="P9" s="21">
        <v>3</v>
      </c>
      <c r="Q9" s="125">
        <v>970.79754901960791</v>
      </c>
      <c r="R9" s="130">
        <v>156.34199346405228</v>
      </c>
    </row>
    <row r="10" spans="1:23" x14ac:dyDescent="0.25">
      <c r="A10" s="137"/>
      <c r="B10" s="31" t="s">
        <v>12</v>
      </c>
      <c r="C10" s="31">
        <v>0</v>
      </c>
      <c r="D10" s="31">
        <v>0</v>
      </c>
      <c r="E10" s="31">
        <v>0</v>
      </c>
      <c r="F10" s="31">
        <v>8.5</v>
      </c>
      <c r="G10" s="137"/>
      <c r="H10" s="137"/>
      <c r="I10" s="137"/>
      <c r="J10" s="73">
        <v>6970</v>
      </c>
      <c r="K10" s="73">
        <f t="shared" si="0"/>
        <v>820</v>
      </c>
      <c r="L10" s="108">
        <v>2</v>
      </c>
      <c r="N10" s="82"/>
      <c r="O10" s="83"/>
      <c r="P10" s="23"/>
      <c r="Q10" s="127"/>
      <c r="R10" s="131"/>
    </row>
    <row r="11" spans="1:23" x14ac:dyDescent="0.25">
      <c r="A11" s="137"/>
      <c r="B11" s="31" t="s">
        <v>12</v>
      </c>
      <c r="C11" s="31">
        <v>0</v>
      </c>
      <c r="D11" s="31">
        <v>0</v>
      </c>
      <c r="E11" s="31">
        <v>0</v>
      </c>
      <c r="F11" s="31">
        <v>10</v>
      </c>
      <c r="G11" s="137"/>
      <c r="H11" s="137"/>
      <c r="I11" s="137"/>
      <c r="J11" s="73">
        <v>7531</v>
      </c>
      <c r="K11" s="73">
        <f t="shared" si="0"/>
        <v>753.1</v>
      </c>
      <c r="L11" s="108">
        <v>2</v>
      </c>
    </row>
    <row r="12" spans="1:23" x14ac:dyDescent="0.25">
      <c r="A12" s="137"/>
      <c r="B12" s="31" t="s">
        <v>12</v>
      </c>
      <c r="C12" s="31">
        <v>0</v>
      </c>
      <c r="D12" s="31">
        <v>0</v>
      </c>
      <c r="E12" s="31" t="s">
        <v>32</v>
      </c>
      <c r="F12" s="31">
        <v>10</v>
      </c>
      <c r="G12" s="137"/>
      <c r="H12" s="137"/>
      <c r="I12" s="137"/>
      <c r="J12" s="73">
        <v>6815</v>
      </c>
      <c r="K12" s="73">
        <f t="shared" si="0"/>
        <v>681.5</v>
      </c>
      <c r="L12" s="108">
        <v>1</v>
      </c>
    </row>
    <row r="13" spans="1:23" x14ac:dyDescent="0.25">
      <c r="A13" s="137"/>
      <c r="B13" s="31" t="s">
        <v>12</v>
      </c>
      <c r="C13" s="31">
        <v>3</v>
      </c>
      <c r="D13" s="31">
        <v>0</v>
      </c>
      <c r="E13" s="31" t="s">
        <v>27</v>
      </c>
      <c r="F13" s="31">
        <v>7.5</v>
      </c>
      <c r="G13" s="137"/>
      <c r="H13" s="137"/>
      <c r="I13" s="137"/>
      <c r="J13" s="73">
        <v>7130</v>
      </c>
      <c r="K13" s="73">
        <f t="shared" si="0"/>
        <v>950.66666666666663</v>
      </c>
      <c r="L13" s="108">
        <v>2</v>
      </c>
    </row>
    <row r="14" spans="1:23" x14ac:dyDescent="0.25">
      <c r="A14" s="137"/>
      <c r="B14" s="31" t="s">
        <v>12</v>
      </c>
      <c r="C14" s="31">
        <v>0</v>
      </c>
      <c r="D14" s="31">
        <v>0</v>
      </c>
      <c r="E14" s="31" t="s">
        <v>32</v>
      </c>
      <c r="F14" s="31">
        <v>10</v>
      </c>
      <c r="G14" s="137"/>
      <c r="H14" s="137"/>
      <c r="I14" s="137"/>
      <c r="J14" s="73">
        <v>8320</v>
      </c>
      <c r="K14" s="73">
        <f t="shared" si="0"/>
        <v>832</v>
      </c>
      <c r="L14" s="108">
        <v>2</v>
      </c>
    </row>
    <row r="15" spans="1:23" x14ac:dyDescent="0.25">
      <c r="A15" s="137"/>
      <c r="B15" s="31" t="s">
        <v>12</v>
      </c>
      <c r="C15" s="31">
        <v>3</v>
      </c>
      <c r="D15" s="31">
        <v>0</v>
      </c>
      <c r="E15" s="31" t="s">
        <v>32</v>
      </c>
      <c r="F15" s="31">
        <v>6</v>
      </c>
      <c r="G15" s="137"/>
      <c r="H15" s="137"/>
      <c r="I15" s="137"/>
      <c r="J15" s="73">
        <v>4342</v>
      </c>
      <c r="K15" s="73">
        <f t="shared" ref="K15:K20" si="1">J15/F15</f>
        <v>723.66666666666663</v>
      </c>
      <c r="L15" s="108">
        <v>1</v>
      </c>
    </row>
    <row r="16" spans="1:23" x14ac:dyDescent="0.25">
      <c r="A16" s="137"/>
      <c r="B16" s="31" t="s">
        <v>12</v>
      </c>
      <c r="C16" s="31">
        <v>3</v>
      </c>
      <c r="D16" s="31">
        <v>0</v>
      </c>
      <c r="E16" s="31" t="s">
        <v>32</v>
      </c>
      <c r="F16" s="31">
        <v>7.5</v>
      </c>
      <c r="G16" s="137"/>
      <c r="H16" s="137"/>
      <c r="I16" s="137"/>
      <c r="J16" s="73">
        <v>5623</v>
      </c>
      <c r="K16" s="73">
        <f t="shared" si="1"/>
        <v>749.73333333333335</v>
      </c>
      <c r="L16" s="108">
        <v>1</v>
      </c>
    </row>
    <row r="17" spans="1:18" x14ac:dyDescent="0.25">
      <c r="A17" s="137"/>
      <c r="B17" s="31" t="s">
        <v>12</v>
      </c>
      <c r="C17" s="31">
        <v>3</v>
      </c>
      <c r="D17" s="31">
        <v>0</v>
      </c>
      <c r="E17" s="31" t="s">
        <v>32</v>
      </c>
      <c r="F17" s="31">
        <v>8.5</v>
      </c>
      <c r="G17" s="137"/>
      <c r="H17" s="137"/>
      <c r="I17" s="137"/>
      <c r="J17" s="73">
        <v>6208</v>
      </c>
      <c r="K17" s="73">
        <f t="shared" si="1"/>
        <v>730.35294117647061</v>
      </c>
      <c r="L17" s="108">
        <v>1</v>
      </c>
    </row>
    <row r="18" spans="1:18" x14ac:dyDescent="0.25">
      <c r="A18" s="137"/>
      <c r="B18" s="31" t="s">
        <v>12</v>
      </c>
      <c r="C18" s="31">
        <v>3</v>
      </c>
      <c r="D18" s="31" t="e">
        <v>#N/A</v>
      </c>
      <c r="E18" s="31" t="s">
        <v>32</v>
      </c>
      <c r="F18" s="31">
        <v>10</v>
      </c>
      <c r="G18" s="137"/>
      <c r="H18" s="137"/>
      <c r="I18" s="137"/>
      <c r="J18" s="73">
        <v>7221</v>
      </c>
      <c r="K18" s="73">
        <f t="shared" si="1"/>
        <v>722.1</v>
      </c>
      <c r="L18" s="108">
        <v>1</v>
      </c>
    </row>
    <row r="19" spans="1:18" x14ac:dyDescent="0.25">
      <c r="A19" s="137"/>
      <c r="B19" s="31" t="s">
        <v>12</v>
      </c>
      <c r="C19" s="31">
        <v>3</v>
      </c>
      <c r="D19" s="31">
        <v>0</v>
      </c>
      <c r="E19" s="31" t="s">
        <v>27</v>
      </c>
      <c r="F19" s="31">
        <v>8.5</v>
      </c>
      <c r="G19" s="137"/>
      <c r="H19" s="137"/>
      <c r="I19" s="137"/>
      <c r="J19" s="73">
        <v>7713</v>
      </c>
      <c r="K19" s="73">
        <f t="shared" si="1"/>
        <v>907.41176470588232</v>
      </c>
      <c r="L19" s="108">
        <v>2</v>
      </c>
    </row>
    <row r="20" spans="1:18" x14ac:dyDescent="0.25">
      <c r="A20" s="137"/>
      <c r="B20" s="31" t="s">
        <v>12</v>
      </c>
      <c r="C20" s="31">
        <v>3</v>
      </c>
      <c r="D20" s="31">
        <v>1</v>
      </c>
      <c r="E20" s="31">
        <v>1</v>
      </c>
      <c r="F20" s="31">
        <v>10</v>
      </c>
      <c r="G20" s="137"/>
      <c r="H20" s="137"/>
      <c r="I20" s="137"/>
      <c r="J20" s="73">
        <v>8726</v>
      </c>
      <c r="K20" s="73">
        <f t="shared" si="1"/>
        <v>872.6</v>
      </c>
      <c r="L20" s="108">
        <v>2</v>
      </c>
    </row>
    <row r="21" spans="1:18" x14ac:dyDescent="0.25">
      <c r="A21" s="137"/>
      <c r="B21" s="31" t="s">
        <v>12</v>
      </c>
      <c r="C21" s="31">
        <v>3</v>
      </c>
      <c r="D21" s="31">
        <v>3</v>
      </c>
      <c r="E21" s="31">
        <v>3</v>
      </c>
      <c r="F21" s="31">
        <v>6</v>
      </c>
      <c r="G21" s="137"/>
      <c r="H21" s="137"/>
      <c r="I21" s="137"/>
      <c r="J21" s="73">
        <v>5903</v>
      </c>
      <c r="K21" s="73">
        <f t="shared" ref="K21:K49" si="2">J21/F21</f>
        <v>983.83333333333337</v>
      </c>
      <c r="L21" s="108" t="s">
        <v>26</v>
      </c>
    </row>
    <row r="22" spans="1:18" x14ac:dyDescent="0.25">
      <c r="A22" s="137"/>
      <c r="B22" s="31" t="s">
        <v>12</v>
      </c>
      <c r="C22" s="31">
        <v>3</v>
      </c>
      <c r="D22" s="31">
        <v>3</v>
      </c>
      <c r="E22" s="31">
        <v>3</v>
      </c>
      <c r="F22" s="31">
        <v>7.5</v>
      </c>
      <c r="G22" s="137"/>
      <c r="H22" s="137"/>
      <c r="I22" s="137"/>
      <c r="J22" s="73">
        <v>7390</v>
      </c>
      <c r="K22" s="73">
        <f t="shared" si="2"/>
        <v>985.33333333333337</v>
      </c>
      <c r="L22" s="108" t="s">
        <v>26</v>
      </c>
    </row>
    <row r="23" spans="1:18" x14ac:dyDescent="0.25">
      <c r="A23" s="137"/>
      <c r="B23" s="31" t="s">
        <v>12</v>
      </c>
      <c r="C23" s="31">
        <v>3</v>
      </c>
      <c r="D23" s="31">
        <v>3</v>
      </c>
      <c r="E23" s="31">
        <v>3</v>
      </c>
      <c r="F23" s="31">
        <v>8.5</v>
      </c>
      <c r="G23" s="137"/>
      <c r="H23" s="137"/>
      <c r="I23" s="137"/>
      <c r="J23" s="73">
        <v>8320</v>
      </c>
      <c r="K23" s="73">
        <f t="shared" si="2"/>
        <v>978.82352941176475</v>
      </c>
      <c r="L23" s="108" t="s">
        <v>26</v>
      </c>
    </row>
    <row r="24" spans="1:18" x14ac:dyDescent="0.25">
      <c r="A24" s="137"/>
      <c r="B24" s="31" t="s">
        <v>12</v>
      </c>
      <c r="C24" s="31">
        <v>3</v>
      </c>
      <c r="D24" s="31">
        <v>3</v>
      </c>
      <c r="E24" s="31">
        <v>3</v>
      </c>
      <c r="F24" s="31">
        <v>10</v>
      </c>
      <c r="G24" s="137"/>
      <c r="H24" s="137"/>
      <c r="I24" s="137"/>
      <c r="J24" s="73">
        <v>9352</v>
      </c>
      <c r="K24" s="73">
        <f t="shared" si="2"/>
        <v>935.2</v>
      </c>
      <c r="L24" s="108" t="s">
        <v>26</v>
      </c>
    </row>
    <row r="25" spans="1:18" x14ac:dyDescent="0.25">
      <c r="A25" s="137"/>
      <c r="B25" s="32" t="s">
        <v>13</v>
      </c>
      <c r="C25" s="32">
        <v>0</v>
      </c>
      <c r="D25" s="32">
        <v>0</v>
      </c>
      <c r="E25" s="32" t="s">
        <v>32</v>
      </c>
      <c r="F25" s="32">
        <v>12.5</v>
      </c>
      <c r="G25" s="137"/>
      <c r="H25" s="137"/>
      <c r="I25" s="137"/>
      <c r="J25" s="74">
        <v>7493</v>
      </c>
      <c r="K25" s="74">
        <f t="shared" si="2"/>
        <v>599.44000000000005</v>
      </c>
      <c r="L25" s="109">
        <v>1</v>
      </c>
      <c r="N25" s="77" t="s">
        <v>3</v>
      </c>
      <c r="O25" s="77" t="s">
        <v>5</v>
      </c>
      <c r="P25" s="77" t="s">
        <v>1</v>
      </c>
      <c r="Q25" s="77" t="s">
        <v>8</v>
      </c>
      <c r="R25" s="27" t="s">
        <v>10</v>
      </c>
    </row>
    <row r="26" spans="1:18" x14ac:dyDescent="0.25">
      <c r="A26" s="137"/>
      <c r="B26" s="32" t="s">
        <v>13</v>
      </c>
      <c r="C26" s="32">
        <v>0</v>
      </c>
      <c r="D26" s="32">
        <v>0</v>
      </c>
      <c r="E26" s="32" t="s">
        <v>32</v>
      </c>
      <c r="F26" s="32">
        <v>15</v>
      </c>
      <c r="G26" s="137"/>
      <c r="H26" s="137"/>
      <c r="I26" s="137"/>
      <c r="J26" s="74">
        <v>8950</v>
      </c>
      <c r="K26" s="74">
        <f t="shared" si="2"/>
        <v>596.66666666666663</v>
      </c>
      <c r="L26" s="109">
        <v>1</v>
      </c>
      <c r="N26" s="78">
        <v>10.8</v>
      </c>
      <c r="O26" s="79">
        <v>12.2</v>
      </c>
      <c r="P26" s="18">
        <v>0</v>
      </c>
      <c r="Q26" s="123">
        <v>763.66190476190479</v>
      </c>
      <c r="R26" s="124"/>
    </row>
    <row r="27" spans="1:18" x14ac:dyDescent="0.25">
      <c r="A27" s="137"/>
      <c r="B27" s="32" t="s">
        <v>13</v>
      </c>
      <c r="C27" s="32">
        <v>0</v>
      </c>
      <c r="D27" s="32">
        <v>0</v>
      </c>
      <c r="E27" s="32" t="s">
        <v>32</v>
      </c>
      <c r="F27" s="32">
        <v>17.5</v>
      </c>
      <c r="G27" s="137"/>
      <c r="H27" s="137"/>
      <c r="I27" s="137"/>
      <c r="J27" s="74">
        <v>11496</v>
      </c>
      <c r="K27" s="74">
        <f t="shared" si="2"/>
        <v>656.91428571428571</v>
      </c>
      <c r="L27" s="109">
        <v>1</v>
      </c>
      <c r="N27" s="80">
        <v>12</v>
      </c>
      <c r="O27" s="81">
        <v>14</v>
      </c>
      <c r="P27" s="21">
        <v>1</v>
      </c>
      <c r="Q27" s="125" t="s">
        <v>31</v>
      </c>
      <c r="R27" s="126" t="e">
        <v>#VALUE!</v>
      </c>
    </row>
    <row r="28" spans="1:18" x14ac:dyDescent="0.25">
      <c r="A28" s="137"/>
      <c r="B28" s="32" t="s">
        <v>13</v>
      </c>
      <c r="C28" s="32">
        <v>0</v>
      </c>
      <c r="D28" s="32">
        <v>0</v>
      </c>
      <c r="E28" s="32" t="s">
        <v>32</v>
      </c>
      <c r="F28" s="32">
        <v>12.5</v>
      </c>
      <c r="G28" s="137"/>
      <c r="H28" s="137"/>
      <c r="I28" s="137"/>
      <c r="J28" s="74">
        <v>8998</v>
      </c>
      <c r="K28" s="74">
        <f t="shared" si="2"/>
        <v>719.84</v>
      </c>
      <c r="L28" s="109">
        <v>2</v>
      </c>
      <c r="N28" s="80">
        <v>12</v>
      </c>
      <c r="O28" s="81">
        <v>17.5</v>
      </c>
      <c r="P28" s="21">
        <v>2</v>
      </c>
      <c r="Q28" s="125">
        <v>880.11607142857144</v>
      </c>
      <c r="R28" s="126">
        <v>116.45416666666665</v>
      </c>
    </row>
    <row r="29" spans="1:18" x14ac:dyDescent="0.25">
      <c r="A29" s="137"/>
      <c r="B29" s="32" t="s">
        <v>13</v>
      </c>
      <c r="C29" s="32">
        <v>0</v>
      </c>
      <c r="D29" s="32">
        <v>0</v>
      </c>
      <c r="E29" s="32">
        <v>0</v>
      </c>
      <c r="F29" s="32">
        <v>15</v>
      </c>
      <c r="G29" s="137"/>
      <c r="H29" s="137"/>
      <c r="I29" s="137"/>
      <c r="J29" s="74">
        <v>10608</v>
      </c>
      <c r="K29" s="74">
        <f t="shared" si="2"/>
        <v>707.2</v>
      </c>
      <c r="L29" s="109">
        <v>2</v>
      </c>
      <c r="N29" s="80"/>
      <c r="O29" s="81"/>
      <c r="P29" s="21"/>
      <c r="Q29" s="125"/>
      <c r="R29" s="126"/>
    </row>
    <row r="30" spans="1:18" x14ac:dyDescent="0.25">
      <c r="A30" s="137"/>
      <c r="B30" s="32" t="s">
        <v>13</v>
      </c>
      <c r="C30" s="32">
        <v>0</v>
      </c>
      <c r="D30" s="32">
        <v>0</v>
      </c>
      <c r="E30" s="32">
        <v>0</v>
      </c>
      <c r="F30" s="32">
        <v>17.5</v>
      </c>
      <c r="G30" s="137"/>
      <c r="H30" s="137"/>
      <c r="I30" s="137"/>
      <c r="J30" s="74">
        <v>13795</v>
      </c>
      <c r="K30" s="74">
        <f t="shared" si="2"/>
        <v>788.28571428571433</v>
      </c>
      <c r="L30" s="109">
        <v>2</v>
      </c>
      <c r="N30" s="82"/>
      <c r="O30" s="83"/>
      <c r="P30" s="23"/>
      <c r="Q30" s="127"/>
      <c r="R30" s="128"/>
    </row>
    <row r="31" spans="1:18" x14ac:dyDescent="0.25">
      <c r="A31" s="137"/>
      <c r="B31" s="32" t="s">
        <v>13</v>
      </c>
      <c r="C31" s="32">
        <v>0</v>
      </c>
      <c r="D31" s="32">
        <v>0</v>
      </c>
      <c r="E31" s="32" t="s">
        <v>32</v>
      </c>
      <c r="F31" s="32">
        <v>12.5</v>
      </c>
      <c r="G31" s="137"/>
      <c r="H31" s="137"/>
      <c r="I31" s="137"/>
      <c r="J31" s="74">
        <v>8558</v>
      </c>
      <c r="K31" s="74">
        <f t="shared" si="2"/>
        <v>684.64</v>
      </c>
      <c r="L31" s="109">
        <v>1</v>
      </c>
    </row>
    <row r="32" spans="1:18" x14ac:dyDescent="0.25">
      <c r="A32" s="137"/>
      <c r="B32" s="32" t="s">
        <v>13</v>
      </c>
      <c r="C32" s="32">
        <v>0</v>
      </c>
      <c r="D32" s="32">
        <v>0</v>
      </c>
      <c r="E32" s="32" t="s">
        <v>32</v>
      </c>
      <c r="F32" s="32">
        <v>15</v>
      </c>
      <c r="G32" s="137"/>
      <c r="H32" s="137"/>
      <c r="I32" s="137"/>
      <c r="J32" s="74">
        <v>10061</v>
      </c>
      <c r="K32" s="74">
        <f t="shared" si="2"/>
        <v>670.73333333333335</v>
      </c>
      <c r="L32" s="109">
        <v>1</v>
      </c>
    </row>
    <row r="33" spans="1:18" x14ac:dyDescent="0.25">
      <c r="A33" s="137"/>
      <c r="B33" s="32" t="s">
        <v>13</v>
      </c>
      <c r="C33" s="32">
        <v>0</v>
      </c>
      <c r="D33" s="32">
        <v>0</v>
      </c>
      <c r="E33" s="32" t="s">
        <v>32</v>
      </c>
      <c r="F33" s="32">
        <v>17.5</v>
      </c>
      <c r="G33" s="137"/>
      <c r="H33" s="137"/>
      <c r="I33" s="137"/>
      <c r="J33" s="74">
        <v>11577</v>
      </c>
      <c r="K33" s="74">
        <f t="shared" si="2"/>
        <v>661.54285714285709</v>
      </c>
      <c r="L33" s="109">
        <v>1</v>
      </c>
    </row>
    <row r="34" spans="1:18" x14ac:dyDescent="0.25">
      <c r="A34" s="137"/>
      <c r="B34" s="32" t="s">
        <v>13</v>
      </c>
      <c r="C34" s="32">
        <v>0</v>
      </c>
      <c r="D34" s="32">
        <v>0</v>
      </c>
      <c r="E34" s="32" t="s">
        <v>27</v>
      </c>
      <c r="F34" s="32">
        <v>12.5</v>
      </c>
      <c r="G34" s="137"/>
      <c r="H34" s="137"/>
      <c r="I34" s="137"/>
      <c r="J34" s="74">
        <v>10063</v>
      </c>
      <c r="K34" s="74">
        <f t="shared" si="2"/>
        <v>805.04</v>
      </c>
      <c r="L34" s="109">
        <v>2</v>
      </c>
    </row>
    <row r="35" spans="1:18" x14ac:dyDescent="0.25">
      <c r="A35" s="137"/>
      <c r="B35" s="32" t="s">
        <v>13</v>
      </c>
      <c r="C35" s="32">
        <v>0</v>
      </c>
      <c r="D35" s="32">
        <v>0</v>
      </c>
      <c r="E35" s="32" t="s">
        <v>27</v>
      </c>
      <c r="F35" s="32">
        <v>15</v>
      </c>
      <c r="G35" s="137"/>
      <c r="H35" s="137"/>
      <c r="I35" s="137"/>
      <c r="J35" s="74">
        <v>12146</v>
      </c>
      <c r="K35" s="74">
        <f t="shared" si="2"/>
        <v>809.73333333333335</v>
      </c>
      <c r="L35" s="109">
        <v>2</v>
      </c>
    </row>
    <row r="36" spans="1:18" x14ac:dyDescent="0.25">
      <c r="A36" s="137"/>
      <c r="B36" s="32" t="s">
        <v>13</v>
      </c>
      <c r="C36" s="32">
        <v>0</v>
      </c>
      <c r="D36" s="32">
        <v>0</v>
      </c>
      <c r="E36" s="32" t="s">
        <v>27</v>
      </c>
      <c r="F36" s="32">
        <v>17.5</v>
      </c>
      <c r="G36" s="137"/>
      <c r="H36" s="137"/>
      <c r="I36" s="137"/>
      <c r="J36" s="74">
        <v>13663</v>
      </c>
      <c r="K36" s="74">
        <f t="shared" si="2"/>
        <v>780.74285714285713</v>
      </c>
      <c r="L36" s="109">
        <v>2</v>
      </c>
    </row>
    <row r="37" spans="1:18" x14ac:dyDescent="0.25">
      <c r="A37" s="137"/>
      <c r="B37" s="32" t="s">
        <v>13</v>
      </c>
      <c r="C37" s="32">
        <v>1</v>
      </c>
      <c r="D37" s="32">
        <v>3</v>
      </c>
      <c r="E37" s="32">
        <v>2</v>
      </c>
      <c r="F37" s="32">
        <v>12.5</v>
      </c>
      <c r="G37" s="137"/>
      <c r="H37" s="137"/>
      <c r="I37" s="137"/>
      <c r="J37" s="74">
        <v>11620</v>
      </c>
      <c r="K37" s="74">
        <f t="shared" si="2"/>
        <v>929.6</v>
      </c>
      <c r="L37" s="109" t="s">
        <v>26</v>
      </c>
    </row>
    <row r="38" spans="1:18" x14ac:dyDescent="0.25">
      <c r="A38" s="137"/>
      <c r="B38" s="32" t="s">
        <v>13</v>
      </c>
      <c r="C38" s="32">
        <v>2</v>
      </c>
      <c r="D38" s="32">
        <v>3</v>
      </c>
      <c r="E38" s="32">
        <v>2</v>
      </c>
      <c r="F38" s="32">
        <v>15</v>
      </c>
      <c r="G38" s="137"/>
      <c r="H38" s="137"/>
      <c r="I38" s="137"/>
      <c r="J38" s="74">
        <v>13233</v>
      </c>
      <c r="K38" s="74">
        <f t="shared" si="2"/>
        <v>882.2</v>
      </c>
      <c r="L38" s="109" t="s">
        <v>26</v>
      </c>
    </row>
    <row r="39" spans="1:18" x14ac:dyDescent="0.25">
      <c r="A39" s="137"/>
      <c r="B39" s="32" t="s">
        <v>13</v>
      </c>
      <c r="C39" s="32">
        <v>3</v>
      </c>
      <c r="D39" s="32">
        <v>2</v>
      </c>
      <c r="E39" s="32">
        <v>2</v>
      </c>
      <c r="F39" s="32">
        <v>17.5</v>
      </c>
      <c r="G39" s="137"/>
      <c r="H39" s="137"/>
      <c r="I39" s="137"/>
      <c r="J39" s="74">
        <v>15626</v>
      </c>
      <c r="K39" s="74">
        <f t="shared" si="2"/>
        <v>892.91428571428571</v>
      </c>
      <c r="L39" s="109" t="s">
        <v>26</v>
      </c>
    </row>
    <row r="40" spans="1:18" x14ac:dyDescent="0.25">
      <c r="A40" s="137"/>
      <c r="B40" s="32" t="s">
        <v>13</v>
      </c>
      <c r="C40" s="32">
        <v>0</v>
      </c>
      <c r="D40" s="32">
        <v>0</v>
      </c>
      <c r="E40" s="32" t="s">
        <v>32</v>
      </c>
      <c r="F40" s="32">
        <v>20</v>
      </c>
      <c r="G40" s="137"/>
      <c r="H40" s="137"/>
      <c r="I40" s="137"/>
      <c r="J40" s="74">
        <v>15666</v>
      </c>
      <c r="K40" s="74">
        <f>J40/F40</f>
        <v>783.3</v>
      </c>
      <c r="L40" s="109">
        <v>2</v>
      </c>
      <c r="N40" s="77" t="s">
        <v>3</v>
      </c>
      <c r="O40" s="77" t="s">
        <v>5</v>
      </c>
      <c r="P40" s="77" t="s">
        <v>1</v>
      </c>
      <c r="Q40" s="77" t="s">
        <v>8</v>
      </c>
      <c r="R40" s="77" t="s">
        <v>10</v>
      </c>
    </row>
    <row r="41" spans="1:18" x14ac:dyDescent="0.25">
      <c r="A41" s="137"/>
      <c r="B41" s="32" t="s">
        <v>13</v>
      </c>
      <c r="C41" s="32">
        <v>3</v>
      </c>
      <c r="D41" s="32">
        <v>2</v>
      </c>
      <c r="E41" s="32" t="s">
        <v>32</v>
      </c>
      <c r="F41" s="32">
        <v>20</v>
      </c>
      <c r="G41" s="137"/>
      <c r="H41" s="137"/>
      <c r="I41" s="137"/>
      <c r="J41" s="74">
        <v>12966</v>
      </c>
      <c r="K41" s="74">
        <f>J41/F41</f>
        <v>648.29999999999995</v>
      </c>
      <c r="L41" s="109">
        <v>1</v>
      </c>
      <c r="N41" s="78">
        <v>9.5</v>
      </c>
      <c r="O41" s="79">
        <v>10.6</v>
      </c>
      <c r="P41" s="18">
        <v>0</v>
      </c>
      <c r="Q41" s="123">
        <v>667.2</v>
      </c>
      <c r="R41" s="124"/>
    </row>
    <row r="42" spans="1:18" x14ac:dyDescent="0.25">
      <c r="A42" s="137"/>
      <c r="B42" s="32" t="s">
        <v>13</v>
      </c>
      <c r="C42" s="32">
        <v>3</v>
      </c>
      <c r="D42" s="32">
        <v>2</v>
      </c>
      <c r="E42" s="32">
        <v>0</v>
      </c>
      <c r="F42" s="32">
        <v>20</v>
      </c>
      <c r="G42" s="137"/>
      <c r="H42" s="137"/>
      <c r="I42" s="137"/>
      <c r="J42" s="74">
        <v>15910</v>
      </c>
      <c r="K42" s="74">
        <f>J42/F42</f>
        <v>795.5</v>
      </c>
      <c r="L42" s="109">
        <v>2</v>
      </c>
      <c r="N42" s="80">
        <v>10</v>
      </c>
      <c r="O42" s="81">
        <v>12.2</v>
      </c>
      <c r="P42" s="21">
        <v>1</v>
      </c>
      <c r="Q42" s="125">
        <v>693.92</v>
      </c>
      <c r="R42" s="126">
        <v>26.719999999999914</v>
      </c>
    </row>
    <row r="43" spans="1:18" x14ac:dyDescent="0.25">
      <c r="A43" s="137"/>
      <c r="B43" s="32" t="s">
        <v>13</v>
      </c>
      <c r="C43" s="32">
        <v>3</v>
      </c>
      <c r="D43" s="32">
        <v>3</v>
      </c>
      <c r="E43" s="32">
        <v>2</v>
      </c>
      <c r="F43" s="32">
        <v>20</v>
      </c>
      <c r="G43" s="137"/>
      <c r="H43" s="137"/>
      <c r="I43" s="137"/>
      <c r="J43" s="74">
        <v>16315</v>
      </c>
      <c r="K43" s="74">
        <f>J43/F43</f>
        <v>815.75</v>
      </c>
      <c r="L43" s="109" t="s">
        <v>26</v>
      </c>
      <c r="N43" s="80">
        <v>10.199999999999999</v>
      </c>
      <c r="O43" s="81">
        <v>13.1</v>
      </c>
      <c r="P43" s="21">
        <v>2</v>
      </c>
      <c r="Q43" s="125" t="s">
        <v>31</v>
      </c>
      <c r="R43" s="126"/>
    </row>
    <row r="44" spans="1:18" x14ac:dyDescent="0.25">
      <c r="A44" s="137"/>
      <c r="B44" s="33" t="s">
        <v>14</v>
      </c>
      <c r="C44" s="33">
        <v>0</v>
      </c>
      <c r="D44" s="33">
        <v>0</v>
      </c>
      <c r="E44" s="33" t="s">
        <v>32</v>
      </c>
      <c r="F44" s="33">
        <v>20</v>
      </c>
      <c r="G44" s="137"/>
      <c r="H44" s="137"/>
      <c r="I44" s="137"/>
      <c r="J44" s="75">
        <v>12421</v>
      </c>
      <c r="K44" s="75">
        <f t="shared" si="2"/>
        <v>621.04999999999995</v>
      </c>
      <c r="L44" s="110">
        <v>1</v>
      </c>
      <c r="N44" s="80">
        <v>10.199999999999999</v>
      </c>
      <c r="O44" s="81">
        <v>14.1</v>
      </c>
      <c r="P44" s="21">
        <v>3</v>
      </c>
      <c r="Q44" s="127">
        <v>830.47826086956525</v>
      </c>
      <c r="R44" s="128">
        <v>163.2782608695652</v>
      </c>
    </row>
    <row r="45" spans="1:18" x14ac:dyDescent="0.25">
      <c r="A45" s="137"/>
      <c r="B45" s="33" t="s">
        <v>14</v>
      </c>
      <c r="C45" s="33">
        <v>0</v>
      </c>
      <c r="D45" s="33">
        <v>0</v>
      </c>
      <c r="E45" s="33" t="s">
        <v>32</v>
      </c>
      <c r="F45" s="33">
        <v>25</v>
      </c>
      <c r="G45" s="137"/>
      <c r="H45" s="137"/>
      <c r="I45" s="137"/>
      <c r="J45" s="75">
        <v>13436</v>
      </c>
      <c r="K45" s="75">
        <f t="shared" si="2"/>
        <v>537.44000000000005</v>
      </c>
      <c r="L45" s="110">
        <v>1</v>
      </c>
      <c r="N45" s="90"/>
      <c r="O45" s="90"/>
      <c r="P45" s="92"/>
      <c r="Q45" s="88"/>
      <c r="R45" s="86"/>
    </row>
    <row r="46" spans="1:18" x14ac:dyDescent="0.25">
      <c r="A46" s="137"/>
      <c r="B46" s="33" t="s">
        <v>14</v>
      </c>
      <c r="C46" s="33">
        <v>0</v>
      </c>
      <c r="D46" s="33">
        <v>0</v>
      </c>
      <c r="E46" s="33">
        <v>0</v>
      </c>
      <c r="F46" s="33">
        <v>25</v>
      </c>
      <c r="G46" s="137"/>
      <c r="H46" s="137"/>
      <c r="I46" s="137"/>
      <c r="J46" s="75">
        <v>16680</v>
      </c>
      <c r="K46" s="75">
        <f t="shared" si="2"/>
        <v>667.2</v>
      </c>
      <c r="L46" s="110">
        <v>2</v>
      </c>
    </row>
    <row r="47" spans="1:18" x14ac:dyDescent="0.25">
      <c r="A47" s="137"/>
      <c r="B47" s="33" t="s">
        <v>14</v>
      </c>
      <c r="C47" s="33">
        <v>3</v>
      </c>
      <c r="D47" s="33">
        <v>0</v>
      </c>
      <c r="E47" s="33" t="s">
        <v>32</v>
      </c>
      <c r="F47" s="33">
        <v>25</v>
      </c>
      <c r="G47" s="137"/>
      <c r="H47" s="137"/>
      <c r="I47" s="137"/>
      <c r="J47" s="75">
        <v>14405</v>
      </c>
      <c r="K47" s="75">
        <f>J47/F47</f>
        <v>576.20000000000005</v>
      </c>
      <c r="L47" s="110">
        <v>1</v>
      </c>
    </row>
    <row r="48" spans="1:18" x14ac:dyDescent="0.25">
      <c r="A48" s="137"/>
      <c r="B48" s="33" t="s">
        <v>14</v>
      </c>
      <c r="C48" s="33">
        <v>3</v>
      </c>
      <c r="D48" s="33">
        <v>1</v>
      </c>
      <c r="E48" s="33">
        <v>1</v>
      </c>
      <c r="F48" s="33">
        <v>25</v>
      </c>
      <c r="G48" s="137"/>
      <c r="H48" s="137"/>
      <c r="I48" s="137"/>
      <c r="J48" s="75">
        <v>17348</v>
      </c>
      <c r="K48" s="75">
        <f t="shared" si="2"/>
        <v>693.92</v>
      </c>
      <c r="L48" s="110">
        <v>2</v>
      </c>
    </row>
    <row r="49" spans="1:12" x14ac:dyDescent="0.25">
      <c r="A49" s="137"/>
      <c r="B49" s="33" t="s">
        <v>14</v>
      </c>
      <c r="C49" s="33">
        <v>3</v>
      </c>
      <c r="D49" s="33">
        <v>3</v>
      </c>
      <c r="E49" s="33">
        <v>3</v>
      </c>
      <c r="F49" s="33">
        <v>23</v>
      </c>
      <c r="G49" s="137"/>
      <c r="H49" s="137"/>
      <c r="I49" s="137"/>
      <c r="J49" s="75">
        <v>19101</v>
      </c>
      <c r="K49" s="75">
        <f t="shared" si="2"/>
        <v>830.47826086956525</v>
      </c>
      <c r="L49" s="110" t="s">
        <v>26</v>
      </c>
    </row>
    <row r="50" spans="1:12" x14ac:dyDescent="0.25">
      <c r="E50" s="30"/>
      <c r="F50" s="30"/>
      <c r="G50" s="30"/>
      <c r="H50" s="30"/>
      <c r="I50" s="30"/>
      <c r="J50" s="76"/>
      <c r="K50" s="76"/>
      <c r="L50" s="76"/>
    </row>
    <row r="51" spans="1:12" x14ac:dyDescent="0.25">
      <c r="E51" s="30"/>
      <c r="F51" s="30"/>
      <c r="G51" s="30"/>
      <c r="H51" s="30"/>
      <c r="I51" s="30"/>
      <c r="J51" s="76"/>
      <c r="K51" s="76"/>
      <c r="L51" s="76"/>
    </row>
    <row r="52" spans="1:12" x14ac:dyDescent="0.25">
      <c r="E52" s="30"/>
      <c r="F52" s="30"/>
      <c r="G52" s="30"/>
      <c r="H52" s="30"/>
      <c r="I52" s="30"/>
      <c r="J52" s="76"/>
      <c r="K52" s="76"/>
      <c r="L52" s="76"/>
    </row>
    <row r="53" spans="1:12" x14ac:dyDescent="0.25">
      <c r="E53" s="30"/>
      <c r="F53" s="30"/>
      <c r="G53" s="30"/>
      <c r="H53" s="30"/>
      <c r="I53" s="30"/>
      <c r="J53" s="76"/>
      <c r="K53" s="76"/>
      <c r="L53" s="76"/>
    </row>
    <row r="54" spans="1:12" x14ac:dyDescent="0.25">
      <c r="E54" s="30"/>
      <c r="F54" s="30"/>
      <c r="G54" s="30"/>
      <c r="H54" s="30"/>
      <c r="I54" s="30"/>
      <c r="J54" s="76"/>
      <c r="K54" s="76"/>
      <c r="L54" s="76"/>
    </row>
    <row r="55" spans="1:12" x14ac:dyDescent="0.25">
      <c r="E55" s="30"/>
      <c r="F55" s="30"/>
      <c r="G55" s="30"/>
      <c r="H55" s="30"/>
      <c r="I55" s="30"/>
      <c r="J55" s="76"/>
      <c r="K55" s="76"/>
      <c r="L55" s="76"/>
    </row>
    <row r="56" spans="1:12" x14ac:dyDescent="0.25">
      <c r="E56" s="30"/>
      <c r="F56" s="30"/>
      <c r="G56" s="30"/>
      <c r="H56" s="30"/>
      <c r="I56" s="30"/>
      <c r="J56" s="76"/>
      <c r="K56" s="76"/>
      <c r="L56" s="76"/>
    </row>
    <row r="57" spans="1:12" x14ac:dyDescent="0.25">
      <c r="E57" s="30"/>
      <c r="F57" s="30"/>
      <c r="G57" s="30"/>
      <c r="H57" s="30"/>
      <c r="I57" s="30"/>
      <c r="J57" s="76"/>
      <c r="K57" s="76"/>
      <c r="L57" s="76"/>
    </row>
    <row r="58" spans="1:12" x14ac:dyDescent="0.25">
      <c r="E58" s="30"/>
      <c r="F58" s="30"/>
      <c r="G58" s="30"/>
      <c r="H58" s="30"/>
      <c r="I58" s="30"/>
      <c r="J58" s="76"/>
      <c r="K58" s="76"/>
      <c r="L58" s="76"/>
    </row>
    <row r="59" spans="1:12" x14ac:dyDescent="0.25">
      <c r="E59" s="30"/>
      <c r="F59" s="30"/>
      <c r="G59" s="30"/>
      <c r="H59" s="30"/>
      <c r="I59" s="30"/>
      <c r="J59" s="76"/>
      <c r="K59" s="76"/>
      <c r="L59" s="76"/>
    </row>
    <row r="60" spans="1:12" x14ac:dyDescent="0.25">
      <c r="E60" s="30"/>
      <c r="F60" s="30"/>
      <c r="G60" s="30"/>
      <c r="H60" s="30"/>
      <c r="I60" s="30"/>
      <c r="J60" s="76"/>
      <c r="K60" s="76"/>
      <c r="L60" s="76"/>
    </row>
    <row r="61" spans="1:12" x14ac:dyDescent="0.25">
      <c r="E61" s="30"/>
      <c r="F61" s="30"/>
      <c r="G61" s="30"/>
      <c r="H61" s="30"/>
      <c r="I61" s="30"/>
      <c r="J61" s="76"/>
      <c r="K61" s="76"/>
      <c r="L61" s="76"/>
    </row>
    <row r="62" spans="1:12" x14ac:dyDescent="0.25">
      <c r="E62" s="30"/>
      <c r="F62" s="30"/>
      <c r="G62" s="30"/>
      <c r="H62" s="30"/>
      <c r="I62" s="30"/>
      <c r="J62" s="76"/>
      <c r="K62" s="76"/>
      <c r="L62" s="76"/>
    </row>
    <row r="63" spans="1:12" x14ac:dyDescent="0.25">
      <c r="E63" s="30"/>
      <c r="F63" s="30"/>
      <c r="G63" s="30"/>
      <c r="H63" s="30"/>
      <c r="I63" s="30"/>
      <c r="J63" s="76"/>
      <c r="K63" s="76"/>
      <c r="L63" s="76"/>
    </row>
    <row r="64" spans="1:12" x14ac:dyDescent="0.25">
      <c r="E64" s="30"/>
      <c r="F64" s="30"/>
      <c r="G64" s="30"/>
      <c r="H64" s="30"/>
      <c r="I64" s="30"/>
      <c r="J64" s="76"/>
      <c r="K64" s="76"/>
      <c r="L64" s="76"/>
    </row>
    <row r="65" spans="5:12" x14ac:dyDescent="0.25">
      <c r="E65" s="30"/>
      <c r="F65" s="30"/>
      <c r="G65" s="30"/>
      <c r="H65" s="30"/>
      <c r="I65" s="30"/>
      <c r="J65" s="76"/>
      <c r="K65" s="76"/>
      <c r="L65" s="76"/>
    </row>
    <row r="66" spans="5:12" x14ac:dyDescent="0.25">
      <c r="E66" s="30"/>
      <c r="F66" s="30"/>
      <c r="G66" s="30"/>
      <c r="H66" s="30"/>
      <c r="I66" s="30"/>
      <c r="J66" s="76"/>
      <c r="K66" s="76"/>
      <c r="L66" s="76"/>
    </row>
    <row r="67" spans="5:12" x14ac:dyDescent="0.25">
      <c r="E67" s="30"/>
      <c r="F67" s="30"/>
      <c r="G67" s="30"/>
      <c r="H67" s="30"/>
      <c r="I67" s="30"/>
      <c r="J67" s="76"/>
      <c r="K67" s="76"/>
      <c r="L67" s="76"/>
    </row>
    <row r="68" spans="5:12" x14ac:dyDescent="0.25">
      <c r="E68" s="30"/>
      <c r="F68" s="30"/>
      <c r="G68" s="30"/>
      <c r="H68" s="30"/>
      <c r="I68" s="30"/>
      <c r="J68" s="76"/>
      <c r="K68" s="76"/>
      <c r="L68" s="76"/>
    </row>
    <row r="69" spans="5:12" x14ac:dyDescent="0.25">
      <c r="E69" s="30"/>
      <c r="F69" s="30"/>
      <c r="G69" s="30"/>
      <c r="H69" s="30"/>
      <c r="I69" s="30"/>
      <c r="J69" s="76"/>
      <c r="K69" s="76"/>
      <c r="L69" s="76"/>
    </row>
    <row r="70" spans="5:12" x14ac:dyDescent="0.25">
      <c r="E70" s="30"/>
      <c r="F70" s="30"/>
      <c r="G70" s="30"/>
      <c r="H70" s="30"/>
      <c r="I70" s="30"/>
      <c r="J70" s="76"/>
      <c r="K70" s="76"/>
      <c r="L70" s="76"/>
    </row>
    <row r="71" spans="5:12" x14ac:dyDescent="0.25">
      <c r="E71" s="30"/>
      <c r="F71" s="30"/>
      <c r="G71" s="30"/>
      <c r="H71" s="30"/>
      <c r="I71" s="30"/>
      <c r="J71" s="76"/>
      <c r="K71" s="76"/>
      <c r="L71" s="76"/>
    </row>
    <row r="72" spans="5:12" x14ac:dyDescent="0.25">
      <c r="E72" s="30"/>
      <c r="F72" s="30"/>
      <c r="G72" s="30"/>
      <c r="H72" s="30"/>
      <c r="I72" s="30"/>
      <c r="J72" s="76"/>
      <c r="K72" s="76"/>
      <c r="L72" s="76"/>
    </row>
    <row r="73" spans="5:12" x14ac:dyDescent="0.25">
      <c r="E73" s="30"/>
      <c r="F73" s="30"/>
      <c r="G73" s="30"/>
      <c r="H73" s="30"/>
      <c r="I73" s="30"/>
      <c r="J73" s="76"/>
      <c r="K73" s="76"/>
      <c r="L73" s="76"/>
    </row>
    <row r="74" spans="5:12" x14ac:dyDescent="0.25">
      <c r="E74" s="30"/>
      <c r="F74" s="30"/>
      <c r="G74" s="30"/>
      <c r="H74" s="30"/>
      <c r="I74" s="30"/>
      <c r="J74" s="76"/>
      <c r="K74" s="76"/>
      <c r="L74" s="76"/>
    </row>
    <row r="75" spans="5:12" x14ac:dyDescent="0.25">
      <c r="E75" s="30"/>
      <c r="F75" s="30"/>
      <c r="G75" s="30"/>
      <c r="H75" s="30"/>
      <c r="I75" s="30"/>
      <c r="J75" s="76"/>
      <c r="K75" s="76"/>
      <c r="L75" s="76"/>
    </row>
    <row r="76" spans="5:12" x14ac:dyDescent="0.25">
      <c r="E76" s="30"/>
      <c r="F76" s="30"/>
      <c r="G76" s="30"/>
      <c r="H76" s="30"/>
      <c r="I76" s="30"/>
      <c r="J76" s="76"/>
      <c r="K76" s="76"/>
      <c r="L76" s="76"/>
    </row>
    <row r="77" spans="5:12" x14ac:dyDescent="0.25">
      <c r="E77" s="30"/>
      <c r="F77" s="30"/>
      <c r="G77" s="30"/>
      <c r="H77" s="30"/>
      <c r="I77" s="30"/>
      <c r="J77" s="76"/>
      <c r="K77" s="76"/>
      <c r="L77" s="76"/>
    </row>
    <row r="78" spans="5:12" x14ac:dyDescent="0.25">
      <c r="E78" s="30"/>
      <c r="F78" s="30"/>
      <c r="G78" s="30"/>
      <c r="H78" s="30"/>
      <c r="I78" s="30"/>
      <c r="J78" s="76"/>
      <c r="K78" s="76"/>
      <c r="L78" s="76"/>
    </row>
    <row r="79" spans="5:12" x14ac:dyDescent="0.25">
      <c r="E79" s="30"/>
      <c r="F79" s="30"/>
      <c r="G79" s="30"/>
      <c r="H79" s="30"/>
      <c r="I79" s="30"/>
      <c r="J79" s="76"/>
      <c r="K79" s="76"/>
      <c r="L79" s="76"/>
    </row>
    <row r="80" spans="5:12" x14ac:dyDescent="0.25">
      <c r="E80" s="30"/>
      <c r="F80" s="30"/>
      <c r="G80" s="30"/>
      <c r="H80" s="30"/>
      <c r="I80" s="30"/>
      <c r="J80" s="76"/>
      <c r="K80" s="76"/>
      <c r="L80" s="76"/>
    </row>
    <row r="81" spans="5:12" x14ac:dyDescent="0.25">
      <c r="E81" s="30"/>
      <c r="F81" s="30"/>
      <c r="G81" s="30"/>
      <c r="H81" s="30"/>
      <c r="I81" s="30"/>
      <c r="J81" s="76"/>
      <c r="K81" s="76"/>
      <c r="L81" s="76"/>
    </row>
    <row r="82" spans="5:12" x14ac:dyDescent="0.25">
      <c r="E82" s="30"/>
      <c r="F82" s="30"/>
      <c r="G82" s="30"/>
      <c r="H82" s="30"/>
      <c r="I82" s="30"/>
      <c r="J82" s="76"/>
      <c r="K82" s="76"/>
      <c r="L82" s="76"/>
    </row>
    <row r="83" spans="5:12" x14ac:dyDescent="0.25">
      <c r="E83" s="30"/>
      <c r="F83" s="30"/>
      <c r="G83" s="30"/>
      <c r="H83" s="30"/>
      <c r="I83" s="30"/>
      <c r="J83" s="76"/>
      <c r="K83" s="76"/>
      <c r="L83" s="76"/>
    </row>
    <row r="84" spans="5:12" x14ac:dyDescent="0.25">
      <c r="E84" s="30"/>
      <c r="F84" s="30"/>
      <c r="G84" s="30"/>
      <c r="H84" s="30"/>
      <c r="I84" s="30"/>
      <c r="J84" s="76"/>
      <c r="K84" s="76"/>
      <c r="L84" s="76"/>
    </row>
    <row r="85" spans="5:12" x14ac:dyDescent="0.25">
      <c r="E85" s="30"/>
      <c r="F85" s="30"/>
      <c r="G85" s="30"/>
      <c r="H85" s="30"/>
      <c r="I85" s="30"/>
      <c r="J85" s="76"/>
      <c r="K85" s="76"/>
      <c r="L85" s="76"/>
    </row>
    <row r="86" spans="5:12" x14ac:dyDescent="0.25">
      <c r="E86" s="30"/>
      <c r="F86" s="30"/>
      <c r="G86" s="30"/>
      <c r="H86" s="30"/>
      <c r="I86" s="30"/>
      <c r="J86" s="76"/>
      <c r="K86" s="76"/>
      <c r="L86" s="76"/>
    </row>
    <row r="87" spans="5:12" x14ac:dyDescent="0.25">
      <c r="E87" s="30"/>
      <c r="F87" s="30"/>
      <c r="G87" s="30"/>
      <c r="H87" s="30"/>
      <c r="I87" s="30"/>
      <c r="J87" s="76"/>
      <c r="K87" s="76"/>
      <c r="L87" s="76"/>
    </row>
    <row r="88" spans="5:12" x14ac:dyDescent="0.25">
      <c r="E88" s="30"/>
      <c r="F88" s="30"/>
      <c r="G88" s="30"/>
      <c r="H88" s="30"/>
      <c r="I88" s="30"/>
      <c r="J88" s="76"/>
      <c r="K88" s="76"/>
      <c r="L88" s="76"/>
    </row>
    <row r="89" spans="5:12" x14ac:dyDescent="0.25">
      <c r="E89" s="30"/>
      <c r="F89" s="30"/>
      <c r="G89" s="30"/>
      <c r="H89" s="30"/>
      <c r="I89" s="30"/>
      <c r="J89" s="76"/>
      <c r="K89" s="76"/>
      <c r="L89" s="76"/>
    </row>
    <row r="90" spans="5:12" x14ac:dyDescent="0.25">
      <c r="E90" s="30"/>
      <c r="F90" s="30"/>
      <c r="G90" s="30"/>
      <c r="H90" s="30"/>
      <c r="I90" s="30"/>
      <c r="J90" s="76"/>
      <c r="K90" s="76"/>
      <c r="L90" s="76"/>
    </row>
    <row r="91" spans="5:12" x14ac:dyDescent="0.25">
      <c r="E91" s="30"/>
      <c r="F91" s="30"/>
      <c r="G91" s="30"/>
      <c r="H91" s="30"/>
      <c r="I91" s="30"/>
      <c r="J91" s="76"/>
      <c r="K91" s="76"/>
      <c r="L91" s="76"/>
    </row>
    <row r="92" spans="5:12" x14ac:dyDescent="0.25">
      <c r="E92" s="30"/>
      <c r="F92" s="30"/>
      <c r="G92" s="30"/>
      <c r="H92" s="30"/>
      <c r="I92" s="30"/>
      <c r="J92" s="76"/>
      <c r="K92" s="76"/>
      <c r="L92" s="76"/>
    </row>
    <row r="93" spans="5:12" x14ac:dyDescent="0.25">
      <c r="E93" s="30"/>
      <c r="F93" s="30"/>
      <c r="G93" s="30"/>
      <c r="H93" s="30"/>
      <c r="I93" s="30"/>
      <c r="J93" s="76"/>
      <c r="K93" s="76"/>
      <c r="L93" s="76"/>
    </row>
    <row r="94" spans="5:12" x14ac:dyDescent="0.25">
      <c r="E94" s="30"/>
      <c r="F94" s="30"/>
      <c r="G94" s="30"/>
      <c r="H94" s="30"/>
      <c r="I94" s="30"/>
      <c r="J94" s="76"/>
      <c r="K94" s="76"/>
      <c r="L94" s="76"/>
    </row>
    <row r="95" spans="5:12" x14ac:dyDescent="0.25">
      <c r="E95" s="30"/>
      <c r="F95" s="30"/>
      <c r="G95" s="30"/>
      <c r="H95" s="30"/>
      <c r="I95" s="30"/>
      <c r="J95" s="76"/>
      <c r="K95" s="76"/>
      <c r="L95" s="76"/>
    </row>
    <row r="96" spans="5:12" x14ac:dyDescent="0.25">
      <c r="E96" s="30"/>
      <c r="F96" s="30"/>
      <c r="G96" s="30"/>
      <c r="H96" s="30"/>
      <c r="I96" s="30"/>
      <c r="J96" s="76"/>
      <c r="K96" s="76"/>
      <c r="L96" s="76"/>
    </row>
    <row r="97" spans="5:12" x14ac:dyDescent="0.25">
      <c r="E97" s="30"/>
      <c r="F97" s="30"/>
      <c r="G97" s="30"/>
      <c r="H97" s="30"/>
      <c r="I97" s="30"/>
      <c r="J97" s="76"/>
      <c r="K97" s="76"/>
      <c r="L97" s="76"/>
    </row>
    <row r="98" spans="5:12" x14ac:dyDescent="0.25">
      <c r="E98" s="30"/>
      <c r="F98" s="30"/>
      <c r="G98" s="30"/>
      <c r="H98" s="30"/>
      <c r="I98" s="30"/>
      <c r="J98" s="76"/>
      <c r="K98" s="76"/>
      <c r="L98" s="76"/>
    </row>
    <row r="99" spans="5:12" x14ac:dyDescent="0.25">
      <c r="E99" s="30"/>
      <c r="F99" s="30"/>
      <c r="G99" s="30"/>
      <c r="H99" s="30"/>
      <c r="I99" s="30"/>
      <c r="J99" s="76"/>
      <c r="K99" s="76"/>
      <c r="L99" s="76"/>
    </row>
    <row r="100" spans="5:12" x14ac:dyDescent="0.25">
      <c r="E100" s="30"/>
      <c r="F100" s="30"/>
      <c r="G100" s="30"/>
      <c r="H100" s="30"/>
      <c r="I100" s="30"/>
      <c r="J100" s="76"/>
      <c r="K100" s="76"/>
      <c r="L100" s="76"/>
    </row>
    <row r="101" spans="5:12" x14ac:dyDescent="0.25">
      <c r="E101" s="30"/>
      <c r="F101" s="30"/>
      <c r="G101" s="30"/>
      <c r="H101" s="30"/>
      <c r="I101" s="30"/>
      <c r="J101" s="76"/>
      <c r="K101" s="76"/>
      <c r="L101" s="76"/>
    </row>
    <row r="102" spans="5:12" x14ac:dyDescent="0.25">
      <c r="E102" s="30"/>
      <c r="F102" s="30"/>
      <c r="G102" s="30"/>
      <c r="H102" s="30"/>
      <c r="I102" s="30"/>
      <c r="J102" s="76"/>
      <c r="K102" s="76"/>
      <c r="L102" s="76"/>
    </row>
    <row r="103" spans="5:12" x14ac:dyDescent="0.25">
      <c r="E103" s="30"/>
      <c r="F103" s="30"/>
      <c r="G103" s="30"/>
      <c r="H103" s="30"/>
      <c r="I103" s="30"/>
      <c r="J103" s="76"/>
      <c r="K103" s="76"/>
      <c r="L103" s="76"/>
    </row>
    <row r="104" spans="5:12" x14ac:dyDescent="0.25">
      <c r="E104" s="30"/>
      <c r="F104" s="30"/>
      <c r="G104" s="30"/>
      <c r="H104" s="30"/>
      <c r="I104" s="30"/>
      <c r="J104" s="76"/>
      <c r="K104" s="76"/>
      <c r="L104" s="76"/>
    </row>
    <row r="105" spans="5:12" x14ac:dyDescent="0.25">
      <c r="E105" s="30"/>
      <c r="F105" s="30"/>
      <c r="G105" s="30"/>
      <c r="H105" s="30"/>
      <c r="I105" s="30"/>
      <c r="J105" s="76"/>
      <c r="K105" s="76"/>
      <c r="L105" s="76"/>
    </row>
    <row r="106" spans="5:12" x14ac:dyDescent="0.25">
      <c r="E106" s="30"/>
      <c r="F106" s="30"/>
      <c r="G106" s="30"/>
      <c r="H106" s="30"/>
      <c r="I106" s="30"/>
      <c r="J106" s="76"/>
      <c r="K106" s="76"/>
      <c r="L106" s="76"/>
    </row>
    <row r="107" spans="5:12" x14ac:dyDescent="0.25">
      <c r="E107" s="30"/>
      <c r="F107" s="30"/>
      <c r="G107" s="30"/>
      <c r="H107" s="30"/>
      <c r="I107" s="30"/>
      <c r="J107" s="76"/>
      <c r="K107" s="76"/>
      <c r="L107" s="76"/>
    </row>
    <row r="108" spans="5:12" x14ac:dyDescent="0.25">
      <c r="E108" s="30"/>
      <c r="F108" s="30"/>
      <c r="G108" s="30"/>
      <c r="H108" s="30"/>
      <c r="I108" s="30"/>
      <c r="J108" s="76"/>
      <c r="K108" s="76"/>
      <c r="L108" s="76"/>
    </row>
    <row r="109" spans="5:12" x14ac:dyDescent="0.25">
      <c r="E109" s="30"/>
      <c r="F109" s="30"/>
      <c r="G109" s="30"/>
      <c r="H109" s="30"/>
      <c r="I109" s="30"/>
      <c r="J109" s="76"/>
      <c r="K109" s="76"/>
      <c r="L109" s="76"/>
    </row>
    <row r="110" spans="5:12" x14ac:dyDescent="0.25">
      <c r="E110" s="30"/>
      <c r="F110" s="30"/>
      <c r="G110" s="30"/>
      <c r="H110" s="30"/>
      <c r="I110" s="30"/>
      <c r="J110" s="76"/>
      <c r="K110" s="76"/>
      <c r="L110" s="76"/>
    </row>
    <row r="111" spans="5:12" x14ac:dyDescent="0.25">
      <c r="E111" s="30"/>
      <c r="F111" s="30"/>
      <c r="G111" s="30"/>
      <c r="H111" s="30"/>
      <c r="I111" s="30"/>
      <c r="J111" s="76"/>
      <c r="K111" s="76"/>
      <c r="L111" s="76"/>
    </row>
    <row r="112" spans="5:12" x14ac:dyDescent="0.25">
      <c r="E112" s="30"/>
      <c r="F112" s="30"/>
      <c r="G112" s="30"/>
      <c r="H112" s="30"/>
      <c r="I112" s="30"/>
      <c r="J112" s="76"/>
      <c r="K112" s="76"/>
      <c r="L112" s="76"/>
    </row>
    <row r="113" spans="5:12" x14ac:dyDescent="0.25">
      <c r="E113" s="30"/>
      <c r="F113" s="30"/>
      <c r="G113" s="30"/>
      <c r="H113" s="30"/>
      <c r="I113" s="30"/>
      <c r="J113" s="76"/>
      <c r="K113" s="76"/>
      <c r="L113" s="76"/>
    </row>
    <row r="114" spans="5:12" x14ac:dyDescent="0.25">
      <c r="E114" s="30"/>
      <c r="F114" s="30"/>
      <c r="G114" s="30"/>
      <c r="H114" s="30"/>
      <c r="I114" s="30"/>
      <c r="J114" s="76"/>
      <c r="K114" s="76"/>
      <c r="L114" s="76"/>
    </row>
    <row r="115" spans="5:12" x14ac:dyDescent="0.25">
      <c r="E115" s="30"/>
      <c r="F115" s="30"/>
      <c r="G115" s="30"/>
      <c r="H115" s="30"/>
      <c r="I115" s="30"/>
      <c r="J115" s="76"/>
      <c r="K115" s="76"/>
      <c r="L115" s="76"/>
    </row>
    <row r="116" spans="5:12" x14ac:dyDescent="0.25">
      <c r="E116" s="30"/>
      <c r="F116" s="30"/>
      <c r="G116" s="30"/>
      <c r="H116" s="30"/>
      <c r="I116" s="30"/>
      <c r="J116" s="76"/>
      <c r="K116" s="76"/>
      <c r="L116" s="76"/>
    </row>
    <row r="117" spans="5:12" x14ac:dyDescent="0.25">
      <c r="E117" s="30"/>
      <c r="F117" s="30"/>
      <c r="G117" s="30"/>
      <c r="H117" s="30"/>
      <c r="I117" s="30"/>
      <c r="J117" s="76"/>
      <c r="K117" s="76"/>
      <c r="L117" s="76"/>
    </row>
    <row r="118" spans="5:12" x14ac:dyDescent="0.25">
      <c r="E118" s="30"/>
      <c r="F118" s="30"/>
      <c r="G118" s="30"/>
      <c r="H118" s="30"/>
      <c r="I118" s="30"/>
      <c r="J118" s="76"/>
      <c r="K118" s="76"/>
      <c r="L118" s="76"/>
    </row>
    <row r="119" spans="5:12" x14ac:dyDescent="0.25">
      <c r="E119" s="30"/>
      <c r="F119" s="30"/>
      <c r="G119" s="30"/>
      <c r="H119" s="30"/>
      <c r="I119" s="30"/>
      <c r="J119" s="76"/>
      <c r="K119" s="76"/>
      <c r="L119" s="76"/>
    </row>
    <row r="120" spans="5:12" x14ac:dyDescent="0.25">
      <c r="E120" s="30"/>
      <c r="F120" s="30"/>
      <c r="G120" s="30"/>
      <c r="H120" s="30"/>
      <c r="I120" s="30"/>
      <c r="J120" s="76"/>
      <c r="K120" s="76"/>
      <c r="L120" s="76"/>
    </row>
    <row r="121" spans="5:12" x14ac:dyDescent="0.25">
      <c r="E121" s="30"/>
      <c r="F121" s="30"/>
      <c r="G121" s="30"/>
      <c r="H121" s="30"/>
      <c r="I121" s="30"/>
      <c r="J121" s="76"/>
      <c r="K121" s="76"/>
      <c r="L121" s="76"/>
    </row>
    <row r="122" spans="5:12" x14ac:dyDescent="0.25">
      <c r="E122" s="30"/>
      <c r="F122" s="30"/>
      <c r="G122" s="30"/>
      <c r="H122" s="30"/>
      <c r="I122" s="30"/>
      <c r="J122" s="76"/>
      <c r="K122" s="76"/>
      <c r="L122" s="76"/>
    </row>
    <row r="123" spans="5:12" x14ac:dyDescent="0.25">
      <c r="E123" s="30"/>
      <c r="F123" s="30"/>
      <c r="G123" s="30"/>
      <c r="H123" s="30"/>
      <c r="I123" s="30"/>
      <c r="J123" s="76"/>
      <c r="K123" s="76"/>
      <c r="L123" s="76"/>
    </row>
    <row r="124" spans="5:12" x14ac:dyDescent="0.25">
      <c r="E124" s="30"/>
      <c r="F124" s="30"/>
      <c r="G124" s="30"/>
      <c r="H124" s="30"/>
      <c r="I124" s="30"/>
      <c r="J124" s="76"/>
      <c r="K124" s="76"/>
      <c r="L124" s="76"/>
    </row>
    <row r="125" spans="5:12" x14ac:dyDescent="0.25">
      <c r="E125" s="30"/>
      <c r="F125" s="30"/>
      <c r="G125" s="30"/>
      <c r="H125" s="30"/>
      <c r="I125" s="30"/>
      <c r="J125" s="76"/>
      <c r="K125" s="76"/>
      <c r="L125" s="76"/>
    </row>
    <row r="126" spans="5:12" x14ac:dyDescent="0.25">
      <c r="E126" s="30"/>
      <c r="F126" s="30"/>
      <c r="G126" s="30"/>
      <c r="H126" s="30"/>
      <c r="I126" s="30"/>
      <c r="J126" s="76"/>
      <c r="K126" s="76"/>
      <c r="L126" s="76"/>
    </row>
    <row r="127" spans="5:12" x14ac:dyDescent="0.25">
      <c r="E127" s="30"/>
      <c r="F127" s="30"/>
      <c r="G127" s="30"/>
      <c r="H127" s="30"/>
      <c r="I127" s="30"/>
      <c r="J127" s="76"/>
      <c r="K127" s="76"/>
      <c r="L127" s="76"/>
    </row>
    <row r="128" spans="5:12" x14ac:dyDescent="0.25">
      <c r="E128" s="30"/>
      <c r="F128" s="30"/>
      <c r="G128" s="30"/>
      <c r="H128" s="30"/>
      <c r="I128" s="30"/>
      <c r="J128" s="76"/>
      <c r="K128" s="76"/>
      <c r="L128" s="76"/>
    </row>
    <row r="129" spans="5:12" x14ac:dyDescent="0.25">
      <c r="E129" s="30"/>
      <c r="F129" s="30"/>
      <c r="G129" s="30"/>
      <c r="H129" s="30"/>
      <c r="I129" s="30"/>
      <c r="J129" s="76"/>
      <c r="K129" s="76"/>
      <c r="L129" s="76"/>
    </row>
    <row r="130" spans="5:12" x14ac:dyDescent="0.25">
      <c r="E130" s="30"/>
      <c r="F130" s="30"/>
      <c r="G130" s="30"/>
      <c r="H130" s="30"/>
      <c r="I130" s="30"/>
      <c r="J130" s="76"/>
      <c r="K130" s="76"/>
      <c r="L130" s="76"/>
    </row>
    <row r="131" spans="5:12" x14ac:dyDescent="0.25">
      <c r="E131" s="30"/>
      <c r="F131" s="30"/>
      <c r="G131" s="30"/>
      <c r="H131" s="30"/>
      <c r="I131" s="30"/>
      <c r="J131" s="76"/>
      <c r="K131" s="76"/>
      <c r="L131" s="76"/>
    </row>
    <row r="132" spans="5:12" x14ac:dyDescent="0.25">
      <c r="E132" s="30"/>
      <c r="F132" s="30"/>
      <c r="G132" s="30"/>
      <c r="H132" s="30"/>
      <c r="I132" s="30"/>
      <c r="J132" s="76"/>
      <c r="K132" s="76"/>
      <c r="L132" s="76"/>
    </row>
    <row r="133" spans="5:12" x14ac:dyDescent="0.25">
      <c r="E133" s="30"/>
      <c r="F133" s="30"/>
      <c r="G133" s="30"/>
      <c r="H133" s="30"/>
      <c r="I133" s="30"/>
      <c r="J133" s="76"/>
      <c r="K133" s="76"/>
      <c r="L133" s="76"/>
    </row>
    <row r="134" spans="5:12" x14ac:dyDescent="0.25">
      <c r="E134" s="30"/>
      <c r="F134" s="30"/>
      <c r="G134" s="30"/>
      <c r="H134" s="30"/>
      <c r="I134" s="30"/>
      <c r="J134" s="76"/>
      <c r="K134" s="76"/>
      <c r="L134" s="76"/>
    </row>
    <row r="135" spans="5:12" x14ac:dyDescent="0.25">
      <c r="E135" s="30"/>
      <c r="F135" s="30"/>
      <c r="G135" s="30"/>
      <c r="H135" s="30"/>
      <c r="I135" s="30"/>
      <c r="J135" s="76"/>
      <c r="K135" s="76"/>
      <c r="L135" s="76"/>
    </row>
    <row r="136" spans="5:12" x14ac:dyDescent="0.25">
      <c r="E136" s="30"/>
      <c r="F136" s="30"/>
      <c r="G136" s="30"/>
      <c r="H136" s="30"/>
      <c r="I136" s="30"/>
      <c r="J136" s="76"/>
      <c r="K136" s="76"/>
      <c r="L136" s="76"/>
    </row>
    <row r="137" spans="5:12" x14ac:dyDescent="0.25">
      <c r="E137" s="30"/>
      <c r="F137" s="30"/>
      <c r="G137" s="30"/>
      <c r="H137" s="30"/>
      <c r="I137" s="30"/>
      <c r="J137" s="76"/>
      <c r="K137" s="76"/>
      <c r="L137" s="76"/>
    </row>
    <row r="138" spans="5:12" x14ac:dyDescent="0.25">
      <c r="E138" s="30"/>
      <c r="F138" s="30"/>
      <c r="G138" s="30"/>
      <c r="H138" s="30"/>
      <c r="I138" s="30"/>
      <c r="J138" s="76"/>
      <c r="K138" s="76"/>
      <c r="L138" s="76"/>
    </row>
    <row r="139" spans="5:12" x14ac:dyDescent="0.25">
      <c r="E139" s="30"/>
      <c r="F139" s="30"/>
      <c r="G139" s="30"/>
      <c r="H139" s="30"/>
      <c r="I139" s="30"/>
      <c r="J139" s="76"/>
      <c r="K139" s="76"/>
      <c r="L139" s="76"/>
    </row>
    <row r="140" spans="5:12" x14ac:dyDescent="0.25">
      <c r="E140" s="30"/>
      <c r="F140" s="30"/>
      <c r="G140" s="30"/>
      <c r="H140" s="30"/>
      <c r="I140" s="30"/>
      <c r="J140" s="76"/>
      <c r="K140" s="76"/>
      <c r="L140" s="76"/>
    </row>
    <row r="141" spans="5:12" x14ac:dyDescent="0.25">
      <c r="E141" s="30"/>
      <c r="F141" s="30"/>
      <c r="G141" s="30"/>
      <c r="H141" s="30"/>
      <c r="I141" s="30"/>
      <c r="J141" s="76"/>
      <c r="K141" s="76"/>
      <c r="L141" s="76"/>
    </row>
    <row r="142" spans="5:12" x14ac:dyDescent="0.25">
      <c r="E142" s="30"/>
      <c r="F142" s="30"/>
      <c r="G142" s="30"/>
      <c r="H142" s="30"/>
      <c r="I142" s="30"/>
      <c r="J142" s="76"/>
      <c r="K142" s="76"/>
      <c r="L142" s="76"/>
    </row>
    <row r="143" spans="5:12" x14ac:dyDescent="0.25">
      <c r="E143" s="30"/>
      <c r="F143" s="30"/>
      <c r="G143" s="30"/>
      <c r="H143" s="30"/>
      <c r="I143" s="30"/>
      <c r="J143" s="76"/>
      <c r="K143" s="76"/>
      <c r="L143" s="76"/>
    </row>
    <row r="144" spans="5:12" x14ac:dyDescent="0.25">
      <c r="E144" s="30"/>
      <c r="F144" s="30"/>
      <c r="G144" s="30"/>
      <c r="H144" s="30"/>
      <c r="I144" s="30"/>
      <c r="J144" s="76"/>
      <c r="K144" s="76"/>
      <c r="L144" s="76"/>
    </row>
    <row r="145" spans="5:12" x14ac:dyDescent="0.25">
      <c r="E145" s="30"/>
      <c r="F145" s="30"/>
      <c r="G145" s="30"/>
      <c r="H145" s="30"/>
      <c r="I145" s="30"/>
      <c r="J145" s="76"/>
      <c r="K145" s="76"/>
      <c r="L145" s="76"/>
    </row>
    <row r="146" spans="5:12" x14ac:dyDescent="0.25">
      <c r="E146" s="30"/>
      <c r="F146" s="30"/>
      <c r="G146" s="30"/>
      <c r="H146" s="30"/>
      <c r="I146" s="30"/>
      <c r="J146" s="76"/>
      <c r="K146" s="76"/>
      <c r="L146" s="76"/>
    </row>
    <row r="147" spans="5:12" x14ac:dyDescent="0.25">
      <c r="E147" s="30"/>
      <c r="F147" s="30"/>
      <c r="G147" s="30"/>
      <c r="H147" s="30"/>
      <c r="I147" s="30"/>
      <c r="J147" s="76"/>
      <c r="K147" s="76"/>
      <c r="L147" s="76"/>
    </row>
    <row r="148" spans="5:12" x14ac:dyDescent="0.25">
      <c r="E148" s="30"/>
      <c r="F148" s="30"/>
      <c r="G148" s="30"/>
      <c r="H148" s="30"/>
      <c r="I148" s="30"/>
      <c r="J148" s="76"/>
      <c r="K148" s="76"/>
      <c r="L148" s="76"/>
    </row>
    <row r="149" spans="5:12" x14ac:dyDescent="0.25">
      <c r="E149" s="30"/>
      <c r="F149" s="30"/>
      <c r="G149" s="30"/>
      <c r="H149" s="30"/>
      <c r="I149" s="30"/>
      <c r="J149" s="76"/>
      <c r="K149" s="76"/>
      <c r="L149" s="76"/>
    </row>
    <row r="150" spans="5:12" x14ac:dyDescent="0.25">
      <c r="E150" s="30"/>
      <c r="F150" s="30"/>
      <c r="G150" s="30"/>
      <c r="H150" s="30"/>
      <c r="I150" s="30"/>
      <c r="J150" s="76"/>
      <c r="K150" s="76"/>
      <c r="L150" s="76"/>
    </row>
    <row r="151" spans="5:12" x14ac:dyDescent="0.25">
      <c r="E151" s="30"/>
      <c r="F151" s="30"/>
      <c r="G151" s="30"/>
      <c r="H151" s="30"/>
      <c r="I151" s="30"/>
      <c r="J151" s="76"/>
      <c r="K151" s="76"/>
      <c r="L151" s="76"/>
    </row>
    <row r="152" spans="5:12" x14ac:dyDescent="0.25">
      <c r="E152" s="30"/>
      <c r="F152" s="30"/>
      <c r="G152" s="30"/>
      <c r="H152" s="30"/>
      <c r="I152" s="30"/>
      <c r="J152" s="76"/>
      <c r="K152" s="76"/>
      <c r="L152" s="76"/>
    </row>
    <row r="153" spans="5:12" x14ac:dyDescent="0.25">
      <c r="E153" s="30"/>
      <c r="F153" s="30"/>
      <c r="G153" s="30"/>
      <c r="H153" s="30"/>
      <c r="I153" s="30"/>
      <c r="J153" s="76"/>
      <c r="K153" s="76"/>
      <c r="L153" s="76"/>
    </row>
    <row r="154" spans="5:12" x14ac:dyDescent="0.25">
      <c r="E154" s="30"/>
      <c r="F154" s="30"/>
      <c r="G154" s="30"/>
      <c r="H154" s="30"/>
      <c r="I154" s="30"/>
      <c r="J154" s="76"/>
      <c r="K154" s="76"/>
      <c r="L154" s="76"/>
    </row>
    <row r="155" spans="5:12" x14ac:dyDescent="0.25">
      <c r="E155" s="30"/>
      <c r="F155" s="30"/>
      <c r="G155" s="30"/>
      <c r="H155" s="30"/>
      <c r="I155" s="30"/>
      <c r="J155" s="76"/>
      <c r="K155" s="76"/>
      <c r="L155" s="76"/>
    </row>
    <row r="156" spans="5:12" x14ac:dyDescent="0.25">
      <c r="E156" s="30"/>
      <c r="F156" s="30"/>
      <c r="G156" s="30"/>
      <c r="H156" s="30"/>
      <c r="I156" s="30"/>
      <c r="J156" s="76"/>
      <c r="K156" s="76"/>
      <c r="L156" s="76"/>
    </row>
    <row r="157" spans="5:12" x14ac:dyDescent="0.25">
      <c r="E157" s="30"/>
      <c r="F157" s="30"/>
      <c r="G157" s="30"/>
      <c r="H157" s="30"/>
      <c r="I157" s="30"/>
      <c r="J157" s="76"/>
      <c r="K157" s="76"/>
      <c r="L157" s="76"/>
    </row>
    <row r="158" spans="5:12" x14ac:dyDescent="0.25">
      <c r="E158" s="30"/>
      <c r="F158" s="30"/>
      <c r="G158" s="30"/>
      <c r="H158" s="30"/>
      <c r="I158" s="30"/>
      <c r="J158" s="76"/>
      <c r="K158" s="76"/>
      <c r="L158" s="76"/>
    </row>
    <row r="159" spans="5:12" x14ac:dyDescent="0.25">
      <c r="E159" s="30"/>
      <c r="F159" s="30"/>
      <c r="G159" s="30"/>
      <c r="H159" s="30"/>
      <c r="I159" s="30"/>
      <c r="J159" s="76"/>
      <c r="K159" s="76"/>
      <c r="L159" s="76"/>
    </row>
    <row r="160" spans="5:12" x14ac:dyDescent="0.25">
      <c r="E160" s="30"/>
      <c r="F160" s="30"/>
      <c r="G160" s="30"/>
      <c r="H160" s="30"/>
      <c r="I160" s="30"/>
      <c r="J160" s="76"/>
      <c r="K160" s="76"/>
      <c r="L160" s="76"/>
    </row>
    <row r="161" spans="5:12" x14ac:dyDescent="0.25">
      <c r="E161" s="30"/>
      <c r="F161" s="30"/>
      <c r="G161" s="30"/>
      <c r="H161" s="30"/>
      <c r="I161" s="30"/>
      <c r="J161" s="76"/>
      <c r="K161" s="76"/>
      <c r="L161" s="76"/>
    </row>
    <row r="162" spans="5:12" x14ac:dyDescent="0.25">
      <c r="E162" s="30"/>
      <c r="F162" s="30"/>
      <c r="G162" s="30"/>
      <c r="H162" s="30"/>
      <c r="I162" s="30"/>
      <c r="J162" s="76"/>
      <c r="K162" s="76"/>
      <c r="L162" s="76"/>
    </row>
    <row r="163" spans="5:12" x14ac:dyDescent="0.25">
      <c r="E163" s="30"/>
      <c r="F163" s="30"/>
      <c r="G163" s="30"/>
      <c r="H163" s="30"/>
      <c r="I163" s="30"/>
      <c r="J163" s="76"/>
      <c r="K163" s="76"/>
      <c r="L163" s="76"/>
    </row>
    <row r="164" spans="5:12" x14ac:dyDescent="0.25">
      <c r="E164" s="30"/>
      <c r="F164" s="30"/>
      <c r="G164" s="30"/>
      <c r="H164" s="30"/>
      <c r="I164" s="30"/>
      <c r="J164" s="76"/>
      <c r="K164" s="76"/>
      <c r="L164" s="76"/>
    </row>
    <row r="165" spans="5:12" x14ac:dyDescent="0.25">
      <c r="E165" s="30"/>
      <c r="F165" s="30"/>
      <c r="G165" s="30"/>
      <c r="H165" s="30"/>
      <c r="I165" s="30"/>
      <c r="J165" s="76"/>
      <c r="K165" s="76"/>
      <c r="L165" s="76"/>
    </row>
    <row r="166" spans="5:12" x14ac:dyDescent="0.25">
      <c r="E166" s="30"/>
      <c r="F166" s="30"/>
      <c r="G166" s="30"/>
      <c r="H166" s="30"/>
      <c r="I166" s="30"/>
      <c r="J166" s="76"/>
      <c r="K166" s="76"/>
      <c r="L166" s="76"/>
    </row>
    <row r="167" spans="5:12" x14ac:dyDescent="0.25">
      <c r="E167" s="30"/>
      <c r="F167" s="30"/>
      <c r="G167" s="30"/>
      <c r="H167" s="30"/>
      <c r="I167" s="30"/>
      <c r="J167" s="76"/>
      <c r="K167" s="76"/>
      <c r="L167" s="76"/>
    </row>
    <row r="168" spans="5:12" x14ac:dyDescent="0.25">
      <c r="E168" s="30"/>
      <c r="F168" s="30"/>
      <c r="G168" s="30"/>
      <c r="H168" s="30"/>
      <c r="I168" s="30"/>
      <c r="J168" s="76"/>
      <c r="K168" s="76"/>
      <c r="L168" s="76"/>
    </row>
    <row r="169" spans="5:12" x14ac:dyDescent="0.25">
      <c r="E169" s="30"/>
      <c r="F169" s="30"/>
      <c r="G169" s="30"/>
      <c r="H169" s="30"/>
      <c r="I169" s="30"/>
      <c r="J169" s="76"/>
      <c r="K169" s="76"/>
      <c r="L169" s="76"/>
    </row>
    <row r="170" spans="5:12" x14ac:dyDescent="0.25">
      <c r="E170" s="30"/>
      <c r="F170" s="30"/>
      <c r="G170" s="30"/>
      <c r="H170" s="30"/>
      <c r="I170" s="30"/>
      <c r="J170" s="76"/>
      <c r="K170" s="76"/>
      <c r="L170" s="76"/>
    </row>
    <row r="171" spans="5:12" x14ac:dyDescent="0.25">
      <c r="E171" s="30"/>
      <c r="F171" s="30"/>
      <c r="G171" s="30"/>
      <c r="H171" s="30"/>
      <c r="I171" s="30"/>
      <c r="J171" s="76"/>
      <c r="K171" s="76"/>
      <c r="L171" s="76"/>
    </row>
    <row r="172" spans="5:12" x14ac:dyDescent="0.25">
      <c r="E172" s="30"/>
      <c r="F172" s="30"/>
      <c r="G172" s="30"/>
      <c r="H172" s="30"/>
      <c r="I172" s="30"/>
      <c r="J172" s="76"/>
      <c r="K172" s="76"/>
      <c r="L172" s="76"/>
    </row>
    <row r="173" spans="5:12" x14ac:dyDescent="0.25">
      <c r="E173" s="30"/>
      <c r="F173" s="30"/>
      <c r="G173" s="30"/>
      <c r="H173" s="30"/>
      <c r="I173" s="30"/>
      <c r="J173" s="76"/>
      <c r="K173" s="76"/>
      <c r="L173" s="76"/>
    </row>
    <row r="174" spans="5:12" x14ac:dyDescent="0.25">
      <c r="E174" s="30"/>
      <c r="F174" s="30"/>
      <c r="G174" s="30"/>
      <c r="H174" s="30"/>
      <c r="I174" s="30"/>
      <c r="J174" s="76"/>
      <c r="K174" s="76"/>
      <c r="L174" s="76"/>
    </row>
    <row r="175" spans="5:12" x14ac:dyDescent="0.25">
      <c r="E175" s="30"/>
      <c r="F175" s="30"/>
      <c r="G175" s="30"/>
      <c r="H175" s="30"/>
      <c r="I175" s="30"/>
      <c r="J175" s="76"/>
      <c r="K175" s="76"/>
      <c r="L175" s="76"/>
    </row>
    <row r="176" spans="5:12" x14ac:dyDescent="0.25">
      <c r="E176" s="30"/>
      <c r="F176" s="30"/>
      <c r="G176" s="30"/>
      <c r="H176" s="30"/>
      <c r="I176" s="30"/>
      <c r="J176" s="76"/>
      <c r="K176" s="76"/>
      <c r="L176" s="76"/>
    </row>
    <row r="177" spans="5:12" x14ac:dyDescent="0.25">
      <c r="E177" s="30"/>
      <c r="F177" s="30"/>
      <c r="G177" s="30"/>
      <c r="H177" s="30"/>
      <c r="I177" s="30"/>
      <c r="J177" s="76"/>
      <c r="K177" s="76"/>
      <c r="L177" s="76"/>
    </row>
    <row r="178" spans="5:12" x14ac:dyDescent="0.25">
      <c r="E178" s="30"/>
      <c r="F178" s="30"/>
      <c r="G178" s="30"/>
      <c r="H178" s="30"/>
      <c r="I178" s="30"/>
      <c r="J178" s="76"/>
      <c r="K178" s="76"/>
      <c r="L178" s="76"/>
    </row>
    <row r="179" spans="5:12" x14ac:dyDescent="0.25">
      <c r="E179" s="30"/>
      <c r="F179" s="30"/>
      <c r="G179" s="30"/>
      <c r="H179" s="30"/>
      <c r="I179" s="30"/>
      <c r="J179" s="76"/>
      <c r="K179" s="76"/>
      <c r="L179" s="76"/>
    </row>
    <row r="180" spans="5:12" x14ac:dyDescent="0.25">
      <c r="E180" s="30"/>
      <c r="F180" s="30"/>
      <c r="G180" s="30"/>
      <c r="H180" s="30"/>
      <c r="I180" s="30"/>
      <c r="J180" s="76"/>
      <c r="K180" s="76"/>
      <c r="L180" s="76"/>
    </row>
    <row r="181" spans="5:12" x14ac:dyDescent="0.25">
      <c r="E181" s="30"/>
      <c r="F181" s="30"/>
      <c r="G181" s="30"/>
      <c r="H181" s="30"/>
      <c r="I181" s="30"/>
      <c r="J181" s="76"/>
      <c r="K181" s="76"/>
      <c r="L181" s="76"/>
    </row>
    <row r="182" spans="5:12" x14ac:dyDescent="0.25">
      <c r="E182" s="30"/>
      <c r="F182" s="30"/>
      <c r="G182" s="30"/>
      <c r="H182" s="30"/>
      <c r="I182" s="30"/>
      <c r="J182" s="76"/>
      <c r="K182" s="76"/>
      <c r="L182" s="76"/>
    </row>
    <row r="183" spans="5:12" x14ac:dyDescent="0.25">
      <c r="E183" s="30"/>
      <c r="F183" s="30"/>
      <c r="G183" s="30"/>
      <c r="H183" s="30"/>
      <c r="I183" s="30"/>
      <c r="J183" s="76"/>
      <c r="K183" s="76"/>
      <c r="L183" s="76"/>
    </row>
    <row r="184" spans="5:12" x14ac:dyDescent="0.25">
      <c r="E184" s="30"/>
      <c r="F184" s="30"/>
      <c r="G184" s="30"/>
      <c r="H184" s="30"/>
      <c r="I184" s="30"/>
      <c r="J184" s="76"/>
      <c r="K184" s="76"/>
      <c r="L184" s="76"/>
    </row>
    <row r="185" spans="5:12" x14ac:dyDescent="0.25">
      <c r="E185" s="30"/>
      <c r="F185" s="30"/>
      <c r="G185" s="30"/>
      <c r="H185" s="30"/>
      <c r="I185" s="30"/>
      <c r="J185" s="76"/>
      <c r="K185" s="76"/>
      <c r="L185" s="76"/>
    </row>
    <row r="186" spans="5:12" x14ac:dyDescent="0.25">
      <c r="E186" s="30"/>
      <c r="F186" s="30"/>
      <c r="G186" s="30"/>
      <c r="H186" s="30"/>
      <c r="I186" s="30"/>
      <c r="J186" s="76"/>
      <c r="K186" s="76"/>
      <c r="L186" s="76"/>
    </row>
    <row r="187" spans="5:12" x14ac:dyDescent="0.25">
      <c r="E187" s="30"/>
      <c r="F187" s="30"/>
      <c r="G187" s="30"/>
      <c r="H187" s="30"/>
      <c r="I187" s="30"/>
      <c r="J187" s="76"/>
      <c r="K187" s="76"/>
      <c r="L187" s="76"/>
    </row>
    <row r="188" spans="5:12" x14ac:dyDescent="0.25">
      <c r="E188" s="30"/>
      <c r="F188" s="30"/>
      <c r="G188" s="30"/>
      <c r="H188" s="30"/>
      <c r="I188" s="30"/>
      <c r="J188" s="76"/>
      <c r="K188" s="76"/>
      <c r="L188" s="76"/>
    </row>
    <row r="189" spans="5:12" x14ac:dyDescent="0.25">
      <c r="E189" s="30"/>
      <c r="F189" s="30"/>
      <c r="G189" s="30"/>
      <c r="H189" s="30"/>
      <c r="I189" s="30"/>
      <c r="J189" s="76"/>
      <c r="K189" s="76"/>
      <c r="L189" s="76"/>
    </row>
    <row r="190" spans="5:12" x14ac:dyDescent="0.25">
      <c r="E190" s="30"/>
      <c r="F190" s="30"/>
      <c r="G190" s="30"/>
      <c r="H190" s="30"/>
      <c r="I190" s="30"/>
      <c r="J190" s="76"/>
      <c r="K190" s="76"/>
      <c r="L190" s="76"/>
    </row>
    <row r="191" spans="5:12" x14ac:dyDescent="0.25">
      <c r="E191" s="30"/>
      <c r="F191" s="30"/>
      <c r="G191" s="30"/>
      <c r="H191" s="30"/>
      <c r="I191" s="30"/>
      <c r="J191" s="76"/>
      <c r="K191" s="76"/>
      <c r="L191" s="76"/>
    </row>
    <row r="192" spans="5:12" x14ac:dyDescent="0.25">
      <c r="E192" s="30"/>
      <c r="F192" s="30"/>
      <c r="G192" s="30"/>
      <c r="H192" s="30"/>
      <c r="I192" s="30"/>
      <c r="J192" s="76"/>
      <c r="K192" s="76"/>
      <c r="L192" s="76"/>
    </row>
    <row r="193" spans="5:12" x14ac:dyDescent="0.25">
      <c r="E193" s="30"/>
      <c r="F193" s="30"/>
      <c r="G193" s="30"/>
      <c r="H193" s="30"/>
      <c r="I193" s="30"/>
      <c r="J193" s="76"/>
      <c r="K193" s="76"/>
      <c r="L193" s="76"/>
    </row>
    <row r="194" spans="5:12" x14ac:dyDescent="0.25">
      <c r="E194" s="30"/>
      <c r="F194" s="30"/>
      <c r="G194" s="30"/>
      <c r="H194" s="30"/>
      <c r="I194" s="30"/>
      <c r="J194" s="76"/>
      <c r="K194" s="76"/>
      <c r="L194" s="76"/>
    </row>
    <row r="195" spans="5:12" x14ac:dyDescent="0.25">
      <c r="E195" s="30"/>
      <c r="F195" s="30"/>
      <c r="G195" s="30"/>
      <c r="H195" s="30"/>
      <c r="I195" s="30"/>
      <c r="J195" s="76"/>
      <c r="K195" s="76"/>
      <c r="L195" s="76"/>
    </row>
    <row r="196" spans="5:12" x14ac:dyDescent="0.25">
      <c r="E196" s="30"/>
      <c r="F196" s="30"/>
      <c r="G196" s="30"/>
      <c r="H196" s="30"/>
      <c r="I196" s="30"/>
      <c r="J196" s="76"/>
      <c r="K196" s="76"/>
      <c r="L196" s="76"/>
    </row>
    <row r="197" spans="5:12" x14ac:dyDescent="0.25">
      <c r="E197" s="30"/>
      <c r="F197" s="30"/>
      <c r="G197" s="30"/>
      <c r="H197" s="30"/>
      <c r="I197" s="30"/>
      <c r="J197" s="76"/>
      <c r="K197" s="76"/>
      <c r="L197" s="76"/>
    </row>
    <row r="198" spans="5:12" x14ac:dyDescent="0.25">
      <c r="E198" s="30"/>
      <c r="F198" s="30"/>
      <c r="G198" s="30"/>
      <c r="H198" s="30"/>
      <c r="I198" s="30"/>
      <c r="J198" s="76"/>
      <c r="K198" s="76"/>
      <c r="L198" s="76"/>
    </row>
    <row r="199" spans="5:12" x14ac:dyDescent="0.25">
      <c r="E199" s="30"/>
      <c r="F199" s="30"/>
      <c r="G199" s="30"/>
      <c r="H199" s="30"/>
      <c r="I199" s="30"/>
      <c r="J199" s="76"/>
      <c r="K199" s="76"/>
      <c r="L199" s="76"/>
    </row>
    <row r="200" spans="5:12" x14ac:dyDescent="0.25">
      <c r="E200" s="30"/>
      <c r="F200" s="30"/>
      <c r="G200" s="30"/>
      <c r="H200" s="30"/>
      <c r="I200" s="30"/>
      <c r="J200" s="76"/>
      <c r="K200" s="76"/>
      <c r="L200" s="76"/>
    </row>
    <row r="201" spans="5:12" x14ac:dyDescent="0.25">
      <c r="E201" s="30"/>
      <c r="F201" s="30"/>
      <c r="G201" s="30"/>
      <c r="H201" s="30"/>
      <c r="I201" s="30"/>
      <c r="J201" s="76"/>
      <c r="K201" s="76"/>
      <c r="L201" s="76"/>
    </row>
    <row r="202" spans="5:12" x14ac:dyDescent="0.25">
      <c r="E202" s="30"/>
      <c r="F202" s="30"/>
      <c r="G202" s="30"/>
      <c r="H202" s="30"/>
      <c r="I202" s="30"/>
      <c r="J202" s="76"/>
      <c r="K202" s="76"/>
      <c r="L202" s="76"/>
    </row>
    <row r="203" spans="5:12" x14ac:dyDescent="0.25">
      <c r="E203" s="30"/>
      <c r="F203" s="30"/>
      <c r="G203" s="30"/>
      <c r="H203" s="30"/>
      <c r="I203" s="30"/>
      <c r="J203" s="76"/>
      <c r="K203" s="76"/>
      <c r="L203" s="76"/>
    </row>
    <row r="204" spans="5:12" x14ac:dyDescent="0.25">
      <c r="E204" s="30"/>
      <c r="F204" s="30"/>
      <c r="G204" s="30"/>
      <c r="H204" s="30"/>
      <c r="I204" s="30"/>
      <c r="J204" s="76"/>
      <c r="K204" s="76"/>
      <c r="L204" s="76"/>
    </row>
    <row r="205" spans="5:12" x14ac:dyDescent="0.25">
      <c r="E205" s="30"/>
      <c r="F205" s="30"/>
      <c r="G205" s="30"/>
      <c r="H205" s="30"/>
      <c r="I205" s="30"/>
      <c r="J205" s="76"/>
      <c r="K205" s="76"/>
      <c r="L205" s="76"/>
    </row>
    <row r="206" spans="5:12" x14ac:dyDescent="0.25">
      <c r="E206" s="30"/>
      <c r="F206" s="30"/>
      <c r="G206" s="30"/>
      <c r="H206" s="30"/>
      <c r="I206" s="30"/>
      <c r="J206" s="76"/>
      <c r="K206" s="76"/>
      <c r="L206" s="76"/>
    </row>
    <row r="207" spans="5:12" x14ac:dyDescent="0.25">
      <c r="E207" s="30"/>
      <c r="F207" s="30"/>
      <c r="G207" s="30"/>
      <c r="H207" s="30"/>
      <c r="I207" s="30"/>
      <c r="J207" s="76"/>
      <c r="K207" s="76"/>
      <c r="L207" s="76"/>
    </row>
    <row r="208" spans="5:12" x14ac:dyDescent="0.25">
      <c r="E208" s="30"/>
      <c r="F208" s="30"/>
      <c r="G208" s="30"/>
      <c r="H208" s="30"/>
      <c r="I208" s="30"/>
      <c r="J208" s="76"/>
      <c r="K208" s="76"/>
      <c r="L208" s="76"/>
    </row>
    <row r="209" spans="5:12" x14ac:dyDescent="0.25">
      <c r="E209" s="30"/>
      <c r="F209" s="30"/>
      <c r="G209" s="30"/>
      <c r="H209" s="30"/>
      <c r="I209" s="30"/>
      <c r="J209" s="76"/>
      <c r="K209" s="76"/>
      <c r="L209" s="76"/>
    </row>
    <row r="210" spans="5:12" x14ac:dyDescent="0.25">
      <c r="E210" s="30"/>
      <c r="F210" s="30"/>
      <c r="G210" s="30"/>
      <c r="H210" s="30"/>
      <c r="I210" s="30"/>
      <c r="J210" s="76"/>
      <c r="K210" s="76"/>
      <c r="L210" s="76"/>
    </row>
    <row r="211" spans="5:12" x14ac:dyDescent="0.25">
      <c r="E211" s="30"/>
      <c r="F211" s="30"/>
      <c r="G211" s="30"/>
      <c r="H211" s="30"/>
      <c r="I211" s="30"/>
      <c r="J211" s="76"/>
      <c r="K211" s="76"/>
      <c r="L211" s="76"/>
    </row>
    <row r="212" spans="5:12" x14ac:dyDescent="0.25">
      <c r="E212" s="30"/>
      <c r="F212" s="30"/>
      <c r="G212" s="30"/>
      <c r="H212" s="30"/>
      <c r="I212" s="30"/>
      <c r="J212" s="76"/>
      <c r="K212" s="76"/>
      <c r="L212" s="76"/>
    </row>
    <row r="213" spans="5:12" x14ac:dyDescent="0.25">
      <c r="E213" s="30"/>
      <c r="F213" s="30"/>
      <c r="G213" s="30"/>
      <c r="H213" s="30"/>
      <c r="I213" s="30"/>
      <c r="J213" s="76"/>
      <c r="K213" s="76"/>
      <c r="L213" s="76"/>
    </row>
    <row r="214" spans="5:12" x14ac:dyDescent="0.25">
      <c r="E214" s="30"/>
      <c r="F214" s="30"/>
      <c r="G214" s="30"/>
      <c r="H214" s="30"/>
      <c r="I214" s="30"/>
      <c r="J214" s="76"/>
      <c r="K214" s="76"/>
      <c r="L214" s="76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38"/>
  <sheetViews>
    <sheetView topLeftCell="B1" workbookViewId="0">
      <selection activeCell="N11" sqref="N11:R11"/>
    </sheetView>
  </sheetViews>
  <sheetFormatPr defaultColWidth="9" defaultRowHeight="15" x14ac:dyDescent="0.25"/>
  <cols>
    <col min="1" max="1" width="34.28515625" style="4" customWidth="1"/>
    <col min="2" max="2" width="11" style="4" customWidth="1"/>
    <col min="3" max="3" width="8.7109375" style="4" customWidth="1"/>
    <col min="4" max="4" width="12.85546875" style="4" customWidth="1"/>
    <col min="5" max="5" width="13.85546875" style="4" customWidth="1"/>
    <col min="6" max="6" width="9" style="4"/>
    <col min="7" max="7" width="8" style="4" customWidth="1"/>
    <col min="8" max="8" width="7.42578125" style="4" customWidth="1"/>
    <col min="9" max="10" width="7.85546875" style="4" customWidth="1"/>
    <col min="11" max="11" width="10.42578125" style="17" customWidth="1"/>
    <col min="12" max="12" width="10.140625" style="8" bestFit="1" customWidth="1"/>
    <col min="13" max="13" width="9" style="8"/>
    <col min="14" max="18" width="10.140625" customWidth="1"/>
    <col min="19" max="19" width="3.85546875" style="4" customWidth="1"/>
    <col min="20" max="20" width="8.28515625" style="13" hidden="1" customWidth="1"/>
    <col min="21" max="22" width="0" style="4" hidden="1" customWidth="1"/>
    <col min="23" max="16384" width="9" style="4"/>
  </cols>
  <sheetData>
    <row r="1" spans="1:26" ht="30" x14ac:dyDescent="0.25">
      <c r="A1" s="3" t="s">
        <v>0</v>
      </c>
      <c r="B1" s="3" t="s">
        <v>11</v>
      </c>
      <c r="C1" s="1" t="s">
        <v>23</v>
      </c>
      <c r="D1" s="1" t="s">
        <v>24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19</v>
      </c>
      <c r="K1" s="14" t="s">
        <v>6</v>
      </c>
      <c r="L1" s="2" t="s">
        <v>8</v>
      </c>
      <c r="M1" s="2"/>
      <c r="N1" s="77" t="s">
        <v>3</v>
      </c>
      <c r="O1" s="77" t="s">
        <v>5</v>
      </c>
      <c r="P1" s="77" t="s">
        <v>1</v>
      </c>
      <c r="Q1" s="52" t="s">
        <v>8</v>
      </c>
      <c r="R1" s="52" t="s">
        <v>10</v>
      </c>
      <c r="U1" s="27" t="s">
        <v>8</v>
      </c>
      <c r="V1" s="27" t="s">
        <v>10</v>
      </c>
    </row>
    <row r="2" spans="1:26" x14ac:dyDescent="0.25">
      <c r="A2" s="138"/>
      <c r="B2" s="10" t="s">
        <v>12</v>
      </c>
      <c r="C2" s="10">
        <v>0</v>
      </c>
      <c r="D2" s="10" t="s">
        <v>32</v>
      </c>
      <c r="E2" s="95" t="s">
        <v>32</v>
      </c>
      <c r="F2" s="11">
        <v>6.9</v>
      </c>
      <c r="G2" s="139"/>
      <c r="H2" s="139"/>
      <c r="I2" s="139"/>
      <c r="J2" s="11">
        <v>1</v>
      </c>
      <c r="K2" s="16">
        <v>4383</v>
      </c>
      <c r="L2" s="7">
        <f t="shared" ref="L2:L16" si="0">K2/F2</f>
        <v>635.21739130434776</v>
      </c>
      <c r="M2" s="94"/>
      <c r="N2" s="87">
        <v>11</v>
      </c>
      <c r="O2" s="87">
        <v>12.7</v>
      </c>
      <c r="P2" s="13">
        <v>0</v>
      </c>
      <c r="Q2" s="88" t="s">
        <v>31</v>
      </c>
      <c r="R2" s="88"/>
      <c r="T2" s="18" t="s">
        <v>9</v>
      </c>
      <c r="U2" s="19" t="str">
        <f t="shared" ref="U2:V5" si="1">Q2</f>
        <v/>
      </c>
      <c r="V2" s="20">
        <f t="shared" si="1"/>
        <v>0</v>
      </c>
    </row>
    <row r="3" spans="1:26" x14ac:dyDescent="0.25">
      <c r="A3" s="138"/>
      <c r="B3" s="10" t="s">
        <v>12</v>
      </c>
      <c r="C3" s="10">
        <v>0</v>
      </c>
      <c r="D3" s="10">
        <v>0</v>
      </c>
      <c r="E3" s="95" t="s">
        <v>32</v>
      </c>
      <c r="F3" s="11">
        <v>5.9</v>
      </c>
      <c r="G3" s="139"/>
      <c r="H3" s="139"/>
      <c r="I3" s="140"/>
      <c r="J3" s="1">
        <v>1</v>
      </c>
      <c r="K3" s="16">
        <v>3507</v>
      </c>
      <c r="L3" s="7">
        <f t="shared" si="0"/>
        <v>594.40677966101691</v>
      </c>
      <c r="M3" s="94"/>
      <c r="N3" s="87">
        <v>12</v>
      </c>
      <c r="O3" s="87">
        <v>14</v>
      </c>
      <c r="P3" s="13">
        <v>1</v>
      </c>
      <c r="Q3" s="88">
        <v>744.68755990032594</v>
      </c>
      <c r="R3" s="88" t="e">
        <v>#VALUE!</v>
      </c>
      <c r="T3" s="21">
        <v>1</v>
      </c>
      <c r="U3" s="8">
        <f t="shared" si="1"/>
        <v>744.68755990032594</v>
      </c>
      <c r="V3" s="22" t="e">
        <f t="shared" si="1"/>
        <v>#VALUE!</v>
      </c>
    </row>
    <row r="4" spans="1:26" x14ac:dyDescent="0.25">
      <c r="A4" s="138"/>
      <c r="B4" s="10" t="s">
        <v>12</v>
      </c>
      <c r="C4" s="10">
        <v>3</v>
      </c>
      <c r="D4" s="10">
        <v>1</v>
      </c>
      <c r="E4" s="95">
        <v>1</v>
      </c>
      <c r="F4" s="11">
        <v>9.4</v>
      </c>
      <c r="G4" s="139"/>
      <c r="H4" s="139"/>
      <c r="I4" s="140"/>
      <c r="J4" s="1">
        <v>2</v>
      </c>
      <c r="K4" s="16">
        <v>6918</v>
      </c>
      <c r="L4" s="7">
        <f t="shared" si="0"/>
        <v>735.95744680851067</v>
      </c>
      <c r="M4" s="94"/>
      <c r="N4" s="87">
        <v>12</v>
      </c>
      <c r="O4" s="87">
        <v>16</v>
      </c>
      <c r="P4" s="13">
        <v>2</v>
      </c>
      <c r="Q4" s="88" t="s">
        <v>31</v>
      </c>
      <c r="R4" s="88" t="e">
        <v>#VALUE!</v>
      </c>
      <c r="T4" s="21">
        <v>2</v>
      </c>
      <c r="U4" s="8" t="str">
        <f t="shared" si="1"/>
        <v/>
      </c>
      <c r="V4" s="22" t="e">
        <f t="shared" si="1"/>
        <v>#VALUE!</v>
      </c>
    </row>
    <row r="5" spans="1:26" x14ac:dyDescent="0.25">
      <c r="A5" s="138"/>
      <c r="B5" s="10" t="s">
        <v>12</v>
      </c>
      <c r="C5" s="10">
        <v>3</v>
      </c>
      <c r="D5" s="10">
        <v>1</v>
      </c>
      <c r="E5" s="95">
        <v>1</v>
      </c>
      <c r="F5" s="11">
        <v>7.4</v>
      </c>
      <c r="G5" s="140"/>
      <c r="H5" s="138"/>
      <c r="I5" s="139"/>
      <c r="J5" s="11">
        <v>2</v>
      </c>
      <c r="K5" s="16">
        <v>5510</v>
      </c>
      <c r="L5" s="7">
        <f t="shared" si="0"/>
        <v>744.59459459459458</v>
      </c>
      <c r="M5" s="94"/>
      <c r="N5" s="87">
        <v>12</v>
      </c>
      <c r="O5" s="87">
        <v>18</v>
      </c>
      <c r="P5" s="13">
        <v>3</v>
      </c>
      <c r="Q5" s="88" t="s">
        <v>31</v>
      </c>
      <c r="R5" s="88" t="e">
        <v>#VALUE!</v>
      </c>
      <c r="T5" s="25">
        <v>3</v>
      </c>
      <c r="U5" s="26" t="str">
        <f t="shared" si="1"/>
        <v/>
      </c>
      <c r="V5" s="24" t="e">
        <f t="shared" si="1"/>
        <v>#VALUE!</v>
      </c>
      <c r="Z5" s="85"/>
    </row>
    <row r="6" spans="1:26" x14ac:dyDescent="0.25">
      <c r="A6" s="138"/>
      <c r="B6" s="10" t="s">
        <v>12</v>
      </c>
      <c r="C6" s="10">
        <v>3</v>
      </c>
      <c r="D6" s="10">
        <v>1</v>
      </c>
      <c r="E6" s="95">
        <v>1</v>
      </c>
      <c r="F6" s="11">
        <v>9.4</v>
      </c>
      <c r="G6" s="139"/>
      <c r="H6" s="139"/>
      <c r="I6" s="140"/>
      <c r="J6" s="1">
        <v>2</v>
      </c>
      <c r="K6" s="16">
        <v>7083</v>
      </c>
      <c r="L6" s="7">
        <f t="shared" si="0"/>
        <v>753.51063829787233</v>
      </c>
      <c r="M6" s="94"/>
      <c r="N6" s="87"/>
      <c r="O6" s="87"/>
      <c r="P6" s="89"/>
      <c r="Q6" s="88"/>
      <c r="R6" s="88"/>
      <c r="U6" s="8"/>
      <c r="V6" s="8"/>
    </row>
    <row r="7" spans="1:26" x14ac:dyDescent="0.25">
      <c r="A7" s="138"/>
      <c r="B7" s="5" t="s">
        <v>13</v>
      </c>
      <c r="C7" s="5">
        <v>0</v>
      </c>
      <c r="D7" s="5" t="s">
        <v>32</v>
      </c>
      <c r="E7" s="95" t="s">
        <v>32</v>
      </c>
      <c r="F7" s="6">
        <v>16.8</v>
      </c>
      <c r="G7" s="139"/>
      <c r="H7" s="139"/>
      <c r="I7" s="139"/>
      <c r="J7" s="6">
        <v>1</v>
      </c>
      <c r="K7" s="15">
        <v>8446</v>
      </c>
      <c r="L7" s="7">
        <f t="shared" si="0"/>
        <v>502.73809523809524</v>
      </c>
      <c r="M7" s="94"/>
      <c r="N7" s="77" t="s">
        <v>3</v>
      </c>
      <c r="O7" s="77" t="s">
        <v>5</v>
      </c>
      <c r="P7" s="77" t="s">
        <v>1</v>
      </c>
      <c r="Q7" s="52" t="s">
        <v>8</v>
      </c>
      <c r="R7" s="52" t="s">
        <v>10</v>
      </c>
      <c r="U7" s="4" t="s">
        <v>8</v>
      </c>
      <c r="V7" s="4" t="s">
        <v>10</v>
      </c>
    </row>
    <row r="8" spans="1:26" x14ac:dyDescent="0.25">
      <c r="A8" s="138"/>
      <c r="B8" s="5" t="s">
        <v>13</v>
      </c>
      <c r="C8" s="5">
        <v>0</v>
      </c>
      <c r="D8" s="5">
        <v>0</v>
      </c>
      <c r="E8" s="95">
        <v>0</v>
      </c>
      <c r="F8" s="6">
        <v>16.8</v>
      </c>
      <c r="G8" s="139"/>
      <c r="H8" s="139"/>
      <c r="I8" s="140"/>
      <c r="J8" s="12">
        <v>2</v>
      </c>
      <c r="K8" s="15">
        <v>9942</v>
      </c>
      <c r="L8" s="7">
        <f t="shared" si="0"/>
        <v>591.78571428571422</v>
      </c>
      <c r="M8" s="94"/>
      <c r="N8" s="87">
        <v>10.8</v>
      </c>
      <c r="O8" s="87">
        <v>12.2</v>
      </c>
      <c r="P8" s="13">
        <v>0</v>
      </c>
      <c r="Q8" s="88">
        <v>678.88883053221286</v>
      </c>
      <c r="R8" s="86"/>
      <c r="T8" s="18" t="s">
        <v>9</v>
      </c>
      <c r="U8" s="19">
        <f t="shared" ref="U8:V11" si="2">Q8</f>
        <v>678.88883053221286</v>
      </c>
      <c r="V8" s="19">
        <f t="shared" si="2"/>
        <v>0</v>
      </c>
    </row>
    <row r="9" spans="1:26" x14ac:dyDescent="0.25">
      <c r="A9" s="138"/>
      <c r="B9" s="5" t="s">
        <v>13</v>
      </c>
      <c r="C9" s="5">
        <v>0</v>
      </c>
      <c r="D9" s="5">
        <v>0</v>
      </c>
      <c r="E9" s="95">
        <v>0</v>
      </c>
      <c r="F9" s="6">
        <v>17</v>
      </c>
      <c r="G9" s="140"/>
      <c r="H9" s="139"/>
      <c r="I9" s="140"/>
      <c r="J9" s="12">
        <v>2</v>
      </c>
      <c r="K9" s="15">
        <v>11491</v>
      </c>
      <c r="L9" s="7">
        <f t="shared" si="0"/>
        <v>675.94117647058829</v>
      </c>
      <c r="M9" s="94"/>
      <c r="N9" s="87">
        <v>12</v>
      </c>
      <c r="O9" s="87">
        <v>14</v>
      </c>
      <c r="P9" s="13">
        <v>1</v>
      </c>
      <c r="Q9" s="88">
        <v>808.66666666666663</v>
      </c>
      <c r="R9" s="86">
        <v>129.77783613445376</v>
      </c>
      <c r="T9" s="21">
        <v>1</v>
      </c>
      <c r="U9" s="8">
        <f t="shared" si="2"/>
        <v>808.66666666666663</v>
      </c>
      <c r="V9" s="8">
        <f t="shared" si="2"/>
        <v>129.77783613445376</v>
      </c>
    </row>
    <row r="10" spans="1:26" x14ac:dyDescent="0.25">
      <c r="A10" s="138"/>
      <c r="B10" s="5" t="s">
        <v>13</v>
      </c>
      <c r="C10" s="5">
        <v>3</v>
      </c>
      <c r="D10" s="5">
        <v>0</v>
      </c>
      <c r="E10" s="95">
        <v>0</v>
      </c>
      <c r="F10" s="6">
        <v>12</v>
      </c>
      <c r="G10" s="140"/>
      <c r="H10" s="139"/>
      <c r="I10" s="140"/>
      <c r="J10" s="12">
        <v>2</v>
      </c>
      <c r="K10" s="15">
        <v>8201</v>
      </c>
      <c r="L10" s="7">
        <f t="shared" si="0"/>
        <v>683.41666666666663</v>
      </c>
      <c r="M10" s="94"/>
      <c r="N10" s="87">
        <v>12</v>
      </c>
      <c r="O10" s="87">
        <v>17.5</v>
      </c>
      <c r="P10" s="13">
        <v>2</v>
      </c>
      <c r="Q10" s="88">
        <v>1029.3865030674847</v>
      </c>
      <c r="R10" s="86">
        <v>350.49767253527182</v>
      </c>
      <c r="T10" s="21">
        <v>2</v>
      </c>
      <c r="U10" s="8">
        <f t="shared" si="2"/>
        <v>1029.3865030674847</v>
      </c>
      <c r="V10" s="8">
        <f t="shared" si="2"/>
        <v>350.49767253527182</v>
      </c>
    </row>
    <row r="11" spans="1:26" x14ac:dyDescent="0.25">
      <c r="A11" s="138"/>
      <c r="B11" s="5" t="s">
        <v>13</v>
      </c>
      <c r="C11" s="5">
        <v>0</v>
      </c>
      <c r="D11" s="5">
        <v>1</v>
      </c>
      <c r="E11" s="95">
        <v>0</v>
      </c>
      <c r="F11" s="6">
        <v>17</v>
      </c>
      <c r="G11" s="139"/>
      <c r="H11" s="139"/>
      <c r="I11" s="140"/>
      <c r="J11" s="12">
        <v>2</v>
      </c>
      <c r="K11" s="15">
        <v>12995</v>
      </c>
      <c r="L11" s="7">
        <f t="shared" si="0"/>
        <v>764.41176470588232</v>
      </c>
      <c r="M11" s="94"/>
      <c r="N11" s="87"/>
      <c r="O11" s="87"/>
      <c r="P11" s="89"/>
      <c r="Q11" s="88"/>
      <c r="R11" s="86"/>
      <c r="T11" s="25">
        <v>3</v>
      </c>
      <c r="U11" s="26">
        <f t="shared" si="2"/>
        <v>0</v>
      </c>
      <c r="V11" s="26">
        <f t="shared" si="2"/>
        <v>0</v>
      </c>
    </row>
    <row r="12" spans="1:26" x14ac:dyDescent="0.25">
      <c r="A12" s="138"/>
      <c r="B12" s="5" t="s">
        <v>13</v>
      </c>
      <c r="C12" s="5">
        <v>3</v>
      </c>
      <c r="D12" s="5">
        <v>1</v>
      </c>
      <c r="E12" s="95">
        <v>1</v>
      </c>
      <c r="F12" s="6">
        <v>12</v>
      </c>
      <c r="G12" s="139"/>
      <c r="H12" s="139"/>
      <c r="I12" s="140"/>
      <c r="J12" s="12">
        <v>2</v>
      </c>
      <c r="K12" s="15">
        <v>9704</v>
      </c>
      <c r="L12" s="7">
        <f t="shared" si="0"/>
        <v>808.66666666666663</v>
      </c>
      <c r="M12" s="94"/>
      <c r="N12" s="87"/>
      <c r="O12" s="87"/>
      <c r="P12" s="89"/>
      <c r="Q12" s="88"/>
      <c r="R12" s="86"/>
      <c r="U12" s="8"/>
      <c r="V12" s="8"/>
    </row>
    <row r="13" spans="1:26" x14ac:dyDescent="0.25">
      <c r="A13" s="138"/>
      <c r="B13" s="5" t="s">
        <v>13</v>
      </c>
      <c r="C13" s="5">
        <v>3</v>
      </c>
      <c r="D13" s="5">
        <v>3</v>
      </c>
      <c r="E13" s="95">
        <v>2</v>
      </c>
      <c r="F13" s="6">
        <v>16.3</v>
      </c>
      <c r="G13" s="139"/>
      <c r="H13" s="139"/>
      <c r="I13" s="140"/>
      <c r="J13" s="12" t="s">
        <v>26</v>
      </c>
      <c r="K13" s="15">
        <v>16779</v>
      </c>
      <c r="L13" s="7">
        <f t="shared" si="0"/>
        <v>1029.3865030674847</v>
      </c>
      <c r="M13" s="94"/>
      <c r="N13" s="29"/>
      <c r="O13" s="29"/>
      <c r="P13" s="29"/>
      <c r="Q13" s="29"/>
      <c r="R13" s="29"/>
      <c r="U13" s="8"/>
      <c r="V13" s="8"/>
    </row>
    <row r="14" spans="1:26" x14ac:dyDescent="0.25">
      <c r="A14" s="138"/>
      <c r="B14" s="10" t="s">
        <v>14</v>
      </c>
      <c r="C14" s="10">
        <v>3</v>
      </c>
      <c r="D14" s="10">
        <v>0</v>
      </c>
      <c r="E14" s="95">
        <v>0</v>
      </c>
      <c r="F14" s="11">
        <v>50</v>
      </c>
      <c r="G14" s="139"/>
      <c r="H14" s="139"/>
      <c r="I14" s="139"/>
      <c r="J14" s="11" t="s">
        <v>26</v>
      </c>
      <c r="K14" s="16">
        <v>32421</v>
      </c>
      <c r="L14" s="7">
        <f t="shared" si="0"/>
        <v>648.41999999999996</v>
      </c>
      <c r="M14" s="94"/>
      <c r="N14" s="77" t="s">
        <v>3</v>
      </c>
      <c r="O14" s="77" t="s">
        <v>5</v>
      </c>
      <c r="P14" s="77" t="s">
        <v>1</v>
      </c>
      <c r="Q14" s="52" t="s">
        <v>8</v>
      </c>
      <c r="R14" s="52" t="s">
        <v>10</v>
      </c>
      <c r="U14" s="4" t="str">
        <f t="shared" ref="U14:V18" si="3">Q14</f>
        <v>$/ton</v>
      </c>
      <c r="V14" s="4" t="str">
        <f t="shared" si="3"/>
        <v>IMC</v>
      </c>
    </row>
    <row r="15" spans="1:26" x14ac:dyDescent="0.25">
      <c r="A15" s="138"/>
      <c r="B15" s="10" t="s">
        <v>14</v>
      </c>
      <c r="C15" s="10">
        <v>3</v>
      </c>
      <c r="D15" s="10">
        <v>0</v>
      </c>
      <c r="E15" s="95">
        <v>0</v>
      </c>
      <c r="F15" s="11">
        <v>24.7</v>
      </c>
      <c r="G15" s="140"/>
      <c r="H15" s="139"/>
      <c r="I15" s="139"/>
      <c r="J15" s="11">
        <v>2</v>
      </c>
      <c r="K15" s="16">
        <v>17530</v>
      </c>
      <c r="L15" s="7">
        <f>K15/F15</f>
        <v>709.71659919028343</v>
      </c>
      <c r="M15" s="94"/>
      <c r="N15" s="87">
        <v>9.5</v>
      </c>
      <c r="O15" s="87">
        <v>10.6</v>
      </c>
      <c r="P15" s="13">
        <v>0</v>
      </c>
      <c r="Q15" s="88">
        <v>679.06829959514175</v>
      </c>
      <c r="R15" s="29"/>
      <c r="T15" s="18" t="s">
        <v>9</v>
      </c>
      <c r="U15" s="19">
        <f t="shared" si="3"/>
        <v>679.06829959514175</v>
      </c>
      <c r="V15" s="20">
        <f t="shared" si="3"/>
        <v>0</v>
      </c>
    </row>
    <row r="16" spans="1:26" x14ac:dyDescent="0.25">
      <c r="A16" s="138"/>
      <c r="B16" s="10" t="s">
        <v>14</v>
      </c>
      <c r="C16" s="10">
        <v>3</v>
      </c>
      <c r="D16" s="10">
        <v>2</v>
      </c>
      <c r="E16" s="95">
        <v>2</v>
      </c>
      <c r="F16" s="11">
        <v>24.7</v>
      </c>
      <c r="G16" s="139"/>
      <c r="H16" s="139"/>
      <c r="I16" s="140"/>
      <c r="J16" s="1">
        <v>2</v>
      </c>
      <c r="K16" s="16">
        <v>18120</v>
      </c>
      <c r="L16" s="7">
        <f t="shared" si="0"/>
        <v>733.60323886639674</v>
      </c>
      <c r="M16" s="94"/>
      <c r="N16" s="87">
        <v>10</v>
      </c>
      <c r="O16" s="87">
        <v>12.2</v>
      </c>
      <c r="P16" s="13">
        <v>1</v>
      </c>
      <c r="Q16" s="88" t="s">
        <v>31</v>
      </c>
      <c r="R16" s="86" t="e">
        <v>#VALUE!</v>
      </c>
      <c r="T16" s="21">
        <v>1</v>
      </c>
      <c r="U16" s="8" t="str">
        <f t="shared" si="3"/>
        <v/>
      </c>
      <c r="V16" s="22" t="e">
        <f t="shared" si="3"/>
        <v>#VALUE!</v>
      </c>
    </row>
    <row r="17" spans="1:22" x14ac:dyDescent="0.25">
      <c r="A17" s="138"/>
      <c r="B17" s="10" t="s">
        <v>14</v>
      </c>
      <c r="C17" s="10">
        <v>3</v>
      </c>
      <c r="D17" s="10">
        <v>3</v>
      </c>
      <c r="E17" s="95">
        <v>3</v>
      </c>
      <c r="F17" s="11">
        <v>40</v>
      </c>
      <c r="G17" s="139"/>
      <c r="H17" s="139"/>
      <c r="I17" s="140"/>
      <c r="J17" s="1" t="s">
        <v>26</v>
      </c>
      <c r="K17" s="16">
        <v>32436</v>
      </c>
      <c r="L17" s="7">
        <f t="shared" ref="L17" si="4">K17/F17</f>
        <v>810.9</v>
      </c>
      <c r="M17" s="94"/>
      <c r="N17" s="87">
        <v>10.199999999999999</v>
      </c>
      <c r="O17" s="87">
        <v>13</v>
      </c>
      <c r="P17" s="13">
        <v>2</v>
      </c>
      <c r="Q17" s="88">
        <v>733.60323886639674</v>
      </c>
      <c r="R17" s="86">
        <v>54.534939271254984</v>
      </c>
      <c r="T17" s="21">
        <v>2</v>
      </c>
      <c r="U17" s="8">
        <f t="shared" si="3"/>
        <v>733.60323886639674</v>
      </c>
      <c r="V17" s="22">
        <f t="shared" si="3"/>
        <v>54.534939271254984</v>
      </c>
    </row>
    <row r="18" spans="1:22" x14ac:dyDescent="0.25">
      <c r="A18" s="138"/>
      <c r="B18" s="10" t="s">
        <v>14</v>
      </c>
      <c r="C18" s="10">
        <v>3</v>
      </c>
      <c r="D18" s="10">
        <v>1</v>
      </c>
      <c r="E18" s="95">
        <v>1</v>
      </c>
      <c r="F18" s="11">
        <v>28.7</v>
      </c>
      <c r="G18" s="139"/>
      <c r="H18" s="139"/>
      <c r="I18" s="139"/>
      <c r="J18" s="11"/>
      <c r="K18" s="16"/>
      <c r="L18" s="7"/>
      <c r="M18" s="94"/>
      <c r="N18" s="87">
        <v>10.199999999999999</v>
      </c>
      <c r="O18" s="87">
        <v>14.1</v>
      </c>
      <c r="P18" s="13">
        <v>3</v>
      </c>
      <c r="Q18" s="88">
        <v>810.9</v>
      </c>
      <c r="R18" s="86">
        <v>131.83170040485822</v>
      </c>
      <c r="T18" s="21">
        <v>3</v>
      </c>
      <c r="U18" s="8">
        <f t="shared" si="3"/>
        <v>810.9</v>
      </c>
      <c r="V18" s="22">
        <f t="shared" si="3"/>
        <v>131.83170040485822</v>
      </c>
    </row>
    <row r="19" spans="1:22" x14ac:dyDescent="0.25">
      <c r="A19" s="138"/>
      <c r="B19" s="10" t="s">
        <v>14</v>
      </c>
      <c r="C19" s="10">
        <v>3</v>
      </c>
      <c r="D19" s="10">
        <v>1</v>
      </c>
      <c r="E19" s="95">
        <v>1</v>
      </c>
      <c r="F19" s="11">
        <v>58.3</v>
      </c>
      <c r="G19" s="139"/>
      <c r="H19" s="139"/>
      <c r="I19" s="139"/>
      <c r="J19" s="11"/>
      <c r="K19" s="16"/>
      <c r="L19" s="7"/>
      <c r="M19" s="94"/>
      <c r="N19" s="87"/>
      <c r="O19" s="87"/>
      <c r="P19" s="89"/>
      <c r="Q19" s="88"/>
      <c r="R19" s="86"/>
      <c r="T19" s="91"/>
      <c r="U19" s="19"/>
      <c r="V19" s="19"/>
    </row>
    <row r="20" spans="1:22" x14ac:dyDescent="0.25">
      <c r="A20" s="138"/>
      <c r="B20" s="10" t="s">
        <v>14</v>
      </c>
      <c r="C20" s="10">
        <v>3</v>
      </c>
      <c r="D20" s="10">
        <v>2</v>
      </c>
      <c r="E20" s="95">
        <v>2</v>
      </c>
      <c r="F20" s="11">
        <v>30</v>
      </c>
      <c r="G20" s="139"/>
      <c r="H20" s="139"/>
      <c r="I20" s="139"/>
      <c r="J20" s="11"/>
      <c r="K20" s="16"/>
      <c r="L20" s="7"/>
      <c r="M20" s="94"/>
    </row>
    <row r="21" spans="1:22" x14ac:dyDescent="0.25">
      <c r="A21" s="138"/>
      <c r="B21" s="10" t="s">
        <v>14</v>
      </c>
      <c r="C21" s="10">
        <v>3</v>
      </c>
      <c r="D21" s="10">
        <v>1</v>
      </c>
      <c r="E21" s="95">
        <v>1</v>
      </c>
      <c r="F21" s="11">
        <v>20.2</v>
      </c>
      <c r="G21" s="139"/>
      <c r="H21" s="139"/>
      <c r="I21" s="139"/>
      <c r="J21" s="11"/>
      <c r="K21" s="16"/>
      <c r="L21" s="7"/>
      <c r="M21" s="94"/>
    </row>
    <row r="22" spans="1:22" x14ac:dyDescent="0.25">
      <c r="A22" s="138"/>
      <c r="B22" s="10" t="s">
        <v>14</v>
      </c>
      <c r="C22" s="10">
        <v>3</v>
      </c>
      <c r="D22" s="10">
        <v>2</v>
      </c>
      <c r="E22" s="95">
        <v>2</v>
      </c>
      <c r="F22" s="11">
        <v>23.8</v>
      </c>
      <c r="G22" s="139"/>
      <c r="H22" s="139"/>
      <c r="I22" s="139"/>
      <c r="J22" s="11"/>
      <c r="K22" s="16"/>
      <c r="L22" s="7"/>
      <c r="M22" s="94"/>
    </row>
    <row r="23" spans="1:22" x14ac:dyDescent="0.25">
      <c r="A23" s="138"/>
      <c r="B23" s="10" t="s">
        <v>14</v>
      </c>
      <c r="C23" s="10">
        <v>3</v>
      </c>
      <c r="D23" s="10">
        <v>3</v>
      </c>
      <c r="E23" s="95">
        <v>3</v>
      </c>
      <c r="F23" s="11">
        <v>30</v>
      </c>
      <c r="G23" s="139"/>
      <c r="H23" s="139"/>
      <c r="I23" s="139"/>
      <c r="J23" s="11"/>
      <c r="K23" s="16"/>
      <c r="L23" s="7"/>
      <c r="M23" s="94"/>
      <c r="N23" s="77"/>
      <c r="O23" s="77"/>
      <c r="P23" s="77"/>
    </row>
    <row r="24" spans="1:22" x14ac:dyDescent="0.25">
      <c r="A24" s="138"/>
      <c r="B24" s="10" t="s">
        <v>14</v>
      </c>
      <c r="C24" s="10">
        <v>3</v>
      </c>
      <c r="D24" s="10">
        <v>0</v>
      </c>
      <c r="E24" s="95">
        <v>0</v>
      </c>
      <c r="F24" s="11">
        <v>22.8</v>
      </c>
      <c r="G24" s="139"/>
      <c r="H24" s="139"/>
      <c r="I24" s="139"/>
      <c r="J24" s="11"/>
      <c r="K24" s="16"/>
      <c r="L24" s="7"/>
      <c r="M24" s="94"/>
    </row>
    <row r="25" spans="1:22" x14ac:dyDescent="0.25">
      <c r="A25" s="138"/>
      <c r="B25" s="10" t="s">
        <v>14</v>
      </c>
      <c r="C25" s="10">
        <v>3</v>
      </c>
      <c r="D25" s="10">
        <v>3</v>
      </c>
      <c r="E25" s="95">
        <v>3</v>
      </c>
      <c r="F25" s="11">
        <v>58.3</v>
      </c>
      <c r="G25" s="139"/>
      <c r="H25" s="139"/>
      <c r="I25" s="139"/>
      <c r="J25" s="11"/>
      <c r="K25" s="16"/>
      <c r="L25" s="7"/>
      <c r="M25" s="94"/>
    </row>
    <row r="26" spans="1:22" x14ac:dyDescent="0.25">
      <c r="M26" s="94"/>
    </row>
    <row r="27" spans="1:22" x14ac:dyDescent="0.25">
      <c r="M27" s="94"/>
    </row>
    <row r="29" spans="1:22" x14ac:dyDescent="0.25">
      <c r="R29" s="28"/>
    </row>
    <row r="38" spans="14:16" x14ac:dyDescent="0.25">
      <c r="N38" s="77"/>
      <c r="O38" s="77"/>
      <c r="P38" s="77"/>
    </row>
  </sheetData>
  <sortState ref="A2:K27">
    <sortCondition ref="B2:B27"/>
    <sortCondition ref="E2:E27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213"/>
  <sheetViews>
    <sheetView topLeftCell="C61" workbookViewId="0">
      <selection activeCell="F24" sqref="F24"/>
    </sheetView>
  </sheetViews>
  <sheetFormatPr defaultRowHeight="15" x14ac:dyDescent="0.25"/>
  <cols>
    <col min="1" max="1" width="32.42578125" style="30" customWidth="1"/>
    <col min="2" max="2" width="8.85546875" style="30"/>
    <col min="3" max="3" width="13.42578125" customWidth="1"/>
    <col min="8" max="8" width="11.5703125" style="51" customWidth="1"/>
    <col min="9" max="9" width="10.5703125" style="51" customWidth="1"/>
    <col min="10" max="10" width="10.5703125" style="111" customWidth="1"/>
    <col min="11" max="14" width="10.140625" customWidth="1"/>
    <col min="15" max="15" width="11.7109375" customWidth="1"/>
    <col min="16" max="26" width="10.140625" customWidth="1"/>
  </cols>
  <sheetData>
    <row r="1" spans="1:23" x14ac:dyDescent="0.25">
      <c r="Q1" s="28"/>
      <c r="R1" s="28"/>
      <c r="U1" s="28"/>
      <c r="V1" s="28"/>
      <c r="W1" s="28"/>
    </row>
    <row r="2" spans="1:23" x14ac:dyDescent="0.25">
      <c r="Q2" s="28"/>
    </row>
    <row r="3" spans="1:23" x14ac:dyDescent="0.25">
      <c r="R3" s="28"/>
    </row>
    <row r="4" spans="1:23" x14ac:dyDescent="0.25">
      <c r="A4" s="1" t="s">
        <v>0</v>
      </c>
      <c r="B4" s="1" t="s">
        <v>11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72" t="s">
        <v>6</v>
      </c>
      <c r="I4" s="72" t="s">
        <v>8</v>
      </c>
      <c r="J4" s="112" t="s">
        <v>19</v>
      </c>
      <c r="L4" s="77"/>
      <c r="M4" s="77"/>
      <c r="N4" s="77"/>
      <c r="O4" s="77"/>
      <c r="P4" s="77"/>
      <c r="Q4" s="52"/>
      <c r="R4" s="52"/>
    </row>
    <row r="5" spans="1:23" x14ac:dyDescent="0.25">
      <c r="A5" s="137"/>
      <c r="B5" s="113" t="s">
        <v>13</v>
      </c>
      <c r="C5" s="113">
        <v>0</v>
      </c>
      <c r="D5" s="113">
        <v>12.17</v>
      </c>
      <c r="E5" s="137"/>
      <c r="F5" s="137"/>
      <c r="G5" s="137"/>
      <c r="H5" s="114">
        <v>8427</v>
      </c>
      <c r="I5" s="114">
        <f>H5/D5</f>
        <v>692.44042728019724</v>
      </c>
      <c r="J5" s="115"/>
      <c r="L5" s="77" t="s">
        <v>3</v>
      </c>
      <c r="M5" s="77" t="s">
        <v>5</v>
      </c>
      <c r="N5" s="77" t="s">
        <v>1</v>
      </c>
      <c r="O5" s="77" t="s">
        <v>8</v>
      </c>
      <c r="P5" s="27" t="s">
        <v>10</v>
      </c>
      <c r="Q5" s="52" t="s">
        <v>8</v>
      </c>
      <c r="R5" s="52" t="s">
        <v>10</v>
      </c>
    </row>
    <row r="6" spans="1:23" x14ac:dyDescent="0.25">
      <c r="A6" s="137"/>
      <c r="B6" s="113" t="s">
        <v>13</v>
      </c>
      <c r="C6" s="113" t="s">
        <v>32</v>
      </c>
      <c r="D6" s="113">
        <v>19.329999999999998</v>
      </c>
      <c r="E6" s="137"/>
      <c r="F6" s="137"/>
      <c r="G6" s="137"/>
      <c r="H6" s="114">
        <v>12641</v>
      </c>
      <c r="I6" s="114">
        <f t="shared" ref="I6:I69" si="0">H6/D6</f>
        <v>653.95757889291258</v>
      </c>
      <c r="J6" s="115"/>
      <c r="L6" s="78">
        <v>11</v>
      </c>
      <c r="M6" s="79">
        <v>12.2</v>
      </c>
      <c r="N6" s="18">
        <v>0</v>
      </c>
      <c r="O6" s="19">
        <v>678.54540398009476</v>
      </c>
      <c r="P6" s="20">
        <v>0</v>
      </c>
      <c r="Q6" s="51">
        <v>678.54540398009476</v>
      </c>
      <c r="R6" s="51"/>
    </row>
    <row r="7" spans="1:23" x14ac:dyDescent="0.25">
      <c r="A7" s="137"/>
      <c r="B7" s="113" t="s">
        <v>13</v>
      </c>
      <c r="C7" s="113">
        <v>0</v>
      </c>
      <c r="D7" s="113">
        <v>12.17</v>
      </c>
      <c r="E7" s="137"/>
      <c r="F7" s="137"/>
      <c r="G7" s="137"/>
      <c r="H7" s="114">
        <v>7278</v>
      </c>
      <c r="I7" s="114">
        <f t="shared" si="0"/>
        <v>598.02793755135576</v>
      </c>
      <c r="J7" s="115"/>
      <c r="L7" s="80">
        <v>12</v>
      </c>
      <c r="M7" s="81">
        <v>14</v>
      </c>
      <c r="N7" s="21">
        <v>1</v>
      </c>
      <c r="O7" s="34">
        <v>804.21090657923389</v>
      </c>
      <c r="P7" s="22">
        <v>125.66550259913913</v>
      </c>
      <c r="Q7" s="51">
        <v>804.21090657923389</v>
      </c>
      <c r="R7" s="51">
        <v>125.66550259913913</v>
      </c>
    </row>
    <row r="8" spans="1:23" x14ac:dyDescent="0.25">
      <c r="A8" s="137"/>
      <c r="B8" s="113" t="s">
        <v>13</v>
      </c>
      <c r="C8" s="113">
        <v>0</v>
      </c>
      <c r="D8" s="113">
        <v>12.17</v>
      </c>
      <c r="E8" s="137"/>
      <c r="F8" s="137"/>
      <c r="G8" s="137"/>
      <c r="H8" s="114">
        <v>7442</v>
      </c>
      <c r="I8" s="114">
        <f t="shared" si="0"/>
        <v>611.50369761709123</v>
      </c>
      <c r="J8" s="115"/>
      <c r="L8" s="80">
        <v>12</v>
      </c>
      <c r="M8" s="81">
        <v>16</v>
      </c>
      <c r="N8" s="21">
        <v>2</v>
      </c>
      <c r="O8" s="34" t="s">
        <v>31</v>
      </c>
      <c r="P8" s="22" t="e">
        <v>#VALUE!</v>
      </c>
      <c r="Q8" s="51" t="s">
        <v>31</v>
      </c>
      <c r="R8" s="51" t="e">
        <v>#VALUE!</v>
      </c>
    </row>
    <row r="9" spans="1:23" x14ac:dyDescent="0.25">
      <c r="A9" s="137"/>
      <c r="B9" s="113" t="s">
        <v>13</v>
      </c>
      <c r="C9" s="113">
        <v>0</v>
      </c>
      <c r="D9" s="113">
        <v>12.17</v>
      </c>
      <c r="E9" s="137"/>
      <c r="F9" s="137"/>
      <c r="G9" s="137"/>
      <c r="H9" s="114">
        <v>9677.8700000000008</v>
      </c>
      <c r="I9" s="114">
        <f t="shared" si="0"/>
        <v>795.22350041084644</v>
      </c>
      <c r="J9" s="115"/>
      <c r="L9" s="80">
        <v>12</v>
      </c>
      <c r="M9" s="81">
        <v>18</v>
      </c>
      <c r="N9" s="21">
        <v>3</v>
      </c>
      <c r="O9" s="9" t="s">
        <v>31</v>
      </c>
      <c r="P9" s="22" t="e">
        <v>#VALUE!</v>
      </c>
      <c r="Q9" s="51" t="s">
        <v>31</v>
      </c>
      <c r="R9" s="51" t="e">
        <v>#VALUE!</v>
      </c>
    </row>
    <row r="10" spans="1:23" x14ac:dyDescent="0.25">
      <c r="A10" s="137"/>
      <c r="B10" s="113" t="s">
        <v>13</v>
      </c>
      <c r="C10" s="113">
        <v>0</v>
      </c>
      <c r="D10" s="113">
        <v>14.5</v>
      </c>
      <c r="E10" s="137"/>
      <c r="F10" s="137"/>
      <c r="G10" s="137"/>
      <c r="H10" s="114">
        <v>10000</v>
      </c>
      <c r="I10" s="114">
        <f t="shared" si="0"/>
        <v>689.65517241379314</v>
      </c>
      <c r="J10" s="115"/>
      <c r="L10" s="82"/>
      <c r="M10" s="83"/>
      <c r="N10" s="23"/>
      <c r="O10" s="35"/>
      <c r="P10" s="24"/>
      <c r="Q10" s="51"/>
      <c r="R10" s="51"/>
    </row>
    <row r="11" spans="1:23" x14ac:dyDescent="0.25">
      <c r="A11" s="137"/>
      <c r="B11" s="113" t="s">
        <v>13</v>
      </c>
      <c r="C11" s="113">
        <v>0</v>
      </c>
      <c r="D11" s="113">
        <v>14.5</v>
      </c>
      <c r="E11" s="137"/>
      <c r="F11" s="137"/>
      <c r="G11" s="137"/>
      <c r="H11" s="114">
        <v>11000</v>
      </c>
      <c r="I11" s="114">
        <f t="shared" si="0"/>
        <v>758.62068965517244</v>
      </c>
      <c r="J11" s="115"/>
    </row>
    <row r="12" spans="1:23" x14ac:dyDescent="0.25">
      <c r="A12" s="137"/>
      <c r="B12" s="113" t="s">
        <v>13</v>
      </c>
      <c r="C12" s="113">
        <v>0</v>
      </c>
      <c r="D12" s="113">
        <v>14.5</v>
      </c>
      <c r="E12" s="137"/>
      <c r="F12" s="137"/>
      <c r="G12" s="137"/>
      <c r="H12" s="114">
        <v>11102</v>
      </c>
      <c r="I12" s="114">
        <f t="shared" si="0"/>
        <v>765.65517241379314</v>
      </c>
      <c r="J12" s="115"/>
    </row>
    <row r="13" spans="1:23" x14ac:dyDescent="0.25">
      <c r="A13" s="137"/>
      <c r="B13" s="113" t="s">
        <v>13</v>
      </c>
      <c r="C13" s="113">
        <v>0</v>
      </c>
      <c r="D13" s="113">
        <v>16.829999999999998</v>
      </c>
      <c r="E13" s="137"/>
      <c r="F13" s="137"/>
      <c r="G13" s="137"/>
      <c r="H13" s="114">
        <v>14882</v>
      </c>
      <c r="I13" s="114">
        <f t="shared" si="0"/>
        <v>884.25430778371958</v>
      </c>
      <c r="J13" s="115"/>
    </row>
    <row r="14" spans="1:23" x14ac:dyDescent="0.25">
      <c r="A14" s="137"/>
      <c r="B14" s="113" t="s">
        <v>13</v>
      </c>
      <c r="C14" s="113">
        <v>0</v>
      </c>
      <c r="D14" s="113">
        <v>19.670000000000002</v>
      </c>
      <c r="E14" s="137"/>
      <c r="F14" s="137"/>
      <c r="G14" s="137"/>
      <c r="H14" s="114">
        <v>12070</v>
      </c>
      <c r="I14" s="114">
        <f t="shared" si="0"/>
        <v>613.62480935434667</v>
      </c>
      <c r="J14" s="115"/>
    </row>
    <row r="15" spans="1:23" x14ac:dyDescent="0.25">
      <c r="A15" s="137"/>
      <c r="B15" s="113" t="s">
        <v>13</v>
      </c>
      <c r="C15" s="113">
        <v>0</v>
      </c>
      <c r="D15" s="113">
        <v>19.670000000000002</v>
      </c>
      <c r="E15" s="137"/>
      <c r="F15" s="137"/>
      <c r="G15" s="137"/>
      <c r="H15" s="114">
        <v>16391.439999999999</v>
      </c>
      <c r="I15" s="114">
        <f t="shared" si="0"/>
        <v>833.32180986273499</v>
      </c>
      <c r="J15" s="115"/>
    </row>
    <row r="16" spans="1:23" x14ac:dyDescent="0.25">
      <c r="A16" s="137"/>
      <c r="B16" s="113" t="s">
        <v>13</v>
      </c>
      <c r="C16" s="113">
        <v>0</v>
      </c>
      <c r="D16" s="113">
        <v>19.670000000000002</v>
      </c>
      <c r="E16" s="137"/>
      <c r="F16" s="137"/>
      <c r="G16" s="137"/>
      <c r="H16" s="114">
        <v>17159</v>
      </c>
      <c r="I16" s="114">
        <f t="shared" si="0"/>
        <v>872.34367056431108</v>
      </c>
      <c r="J16" s="115"/>
    </row>
    <row r="17" spans="1:18" x14ac:dyDescent="0.25">
      <c r="A17" s="137"/>
      <c r="B17" s="113" t="s">
        <v>13</v>
      </c>
      <c r="C17" s="113">
        <v>0</v>
      </c>
      <c r="D17" s="113">
        <v>14.5</v>
      </c>
      <c r="E17" s="137"/>
      <c r="F17" s="137"/>
      <c r="G17" s="137"/>
      <c r="H17" s="114">
        <v>7420</v>
      </c>
      <c r="I17" s="114">
        <f t="shared" si="0"/>
        <v>511.72413793103448</v>
      </c>
      <c r="J17" s="115"/>
    </row>
    <row r="18" spans="1:18" x14ac:dyDescent="0.25">
      <c r="A18" s="137"/>
      <c r="B18" s="113" t="s">
        <v>13</v>
      </c>
      <c r="C18" s="113">
        <v>0</v>
      </c>
      <c r="D18" s="113">
        <v>14.5</v>
      </c>
      <c r="E18" s="137"/>
      <c r="F18" s="137"/>
      <c r="G18" s="137"/>
      <c r="H18" s="114">
        <v>7172.93</v>
      </c>
      <c r="I18" s="114">
        <f t="shared" si="0"/>
        <v>494.68482758620689</v>
      </c>
      <c r="J18" s="115"/>
    </row>
    <row r="19" spans="1:18" x14ac:dyDescent="0.25">
      <c r="A19" s="137"/>
      <c r="B19" s="113" t="s">
        <v>13</v>
      </c>
      <c r="C19" s="113">
        <v>0</v>
      </c>
      <c r="D19" s="113">
        <v>14.5</v>
      </c>
      <c r="E19" s="137"/>
      <c r="F19" s="137"/>
      <c r="G19" s="137"/>
      <c r="H19" s="114">
        <v>7623</v>
      </c>
      <c r="I19" s="114">
        <f t="shared" si="0"/>
        <v>525.72413793103453</v>
      </c>
      <c r="J19" s="115"/>
    </row>
    <row r="20" spans="1:18" x14ac:dyDescent="0.25">
      <c r="A20" s="137"/>
      <c r="B20" s="113" t="s">
        <v>13</v>
      </c>
      <c r="C20" s="113">
        <v>0</v>
      </c>
      <c r="D20" s="113">
        <v>14.33</v>
      </c>
      <c r="E20" s="137"/>
      <c r="F20" s="137"/>
      <c r="G20" s="137"/>
      <c r="H20" s="114">
        <v>8000</v>
      </c>
      <c r="I20" s="114">
        <f t="shared" si="0"/>
        <v>558.2693649685973</v>
      </c>
      <c r="J20" s="115"/>
    </row>
    <row r="21" spans="1:18" x14ac:dyDescent="0.25">
      <c r="A21" s="137"/>
      <c r="B21" s="113" t="s">
        <v>13</v>
      </c>
      <c r="C21" s="113">
        <v>0</v>
      </c>
      <c r="D21" s="113">
        <v>14.33</v>
      </c>
      <c r="E21" s="137"/>
      <c r="F21" s="137"/>
      <c r="G21" s="137"/>
      <c r="H21" s="114">
        <v>10149</v>
      </c>
      <c r="I21" s="114">
        <f t="shared" si="0"/>
        <v>708.23447313328677</v>
      </c>
      <c r="J21" s="115"/>
    </row>
    <row r="22" spans="1:18" x14ac:dyDescent="0.25">
      <c r="A22" s="137"/>
      <c r="B22" s="113" t="s">
        <v>13</v>
      </c>
      <c r="C22" s="113">
        <v>0</v>
      </c>
      <c r="D22" s="113">
        <v>14.33</v>
      </c>
      <c r="E22" s="137"/>
      <c r="F22" s="137"/>
      <c r="G22" s="137"/>
      <c r="H22" s="114">
        <v>12000</v>
      </c>
      <c r="I22" s="114">
        <f t="shared" si="0"/>
        <v>837.40404745289607</v>
      </c>
      <c r="J22" s="115"/>
    </row>
    <row r="23" spans="1:18" x14ac:dyDescent="0.25">
      <c r="A23" s="137"/>
      <c r="B23" s="113" t="s">
        <v>13</v>
      </c>
      <c r="C23" s="113" t="s">
        <v>32</v>
      </c>
      <c r="D23" s="113">
        <v>19.329999999999998</v>
      </c>
      <c r="E23" s="137"/>
      <c r="F23" s="137"/>
      <c r="G23" s="137"/>
      <c r="H23" s="114">
        <v>11598</v>
      </c>
      <c r="I23" s="114">
        <f t="shared" si="0"/>
        <v>600</v>
      </c>
      <c r="J23" s="115"/>
    </row>
    <row r="24" spans="1:18" x14ac:dyDescent="0.25">
      <c r="A24" s="137"/>
      <c r="B24" s="113" t="s">
        <v>13</v>
      </c>
      <c r="C24" s="113" t="s">
        <v>32</v>
      </c>
      <c r="D24" s="113">
        <v>19.329999999999998</v>
      </c>
      <c r="E24" s="137"/>
      <c r="F24" s="137"/>
      <c r="G24" s="137"/>
      <c r="H24" s="114">
        <v>11293</v>
      </c>
      <c r="I24" s="114">
        <f t="shared" si="0"/>
        <v>584.22141748577349</v>
      </c>
      <c r="J24" s="115"/>
    </row>
    <row r="25" spans="1:18" x14ac:dyDescent="0.25">
      <c r="A25" s="137"/>
      <c r="B25" s="113" t="s">
        <v>13</v>
      </c>
      <c r="C25" s="113">
        <v>0</v>
      </c>
      <c r="D25" s="113">
        <v>19.329999999999998</v>
      </c>
      <c r="E25" s="137"/>
      <c r="F25" s="137"/>
      <c r="G25" s="137"/>
      <c r="H25" s="114">
        <v>13927.65</v>
      </c>
      <c r="I25" s="114">
        <f t="shared" si="0"/>
        <v>720.51991722710818</v>
      </c>
      <c r="J25" s="115"/>
      <c r="L25" s="77" t="s">
        <v>3</v>
      </c>
      <c r="M25" s="77" t="s">
        <v>5</v>
      </c>
      <c r="N25" s="77" t="s">
        <v>1</v>
      </c>
      <c r="O25" s="77" t="s">
        <v>8</v>
      </c>
      <c r="P25" s="27" t="s">
        <v>10</v>
      </c>
    </row>
    <row r="26" spans="1:18" x14ac:dyDescent="0.25">
      <c r="A26" s="137"/>
      <c r="B26" s="113" t="s">
        <v>13</v>
      </c>
      <c r="C26" s="113">
        <v>0</v>
      </c>
      <c r="D26" s="113">
        <v>12.33</v>
      </c>
      <c r="E26" s="137"/>
      <c r="F26" s="137"/>
      <c r="G26" s="137"/>
      <c r="H26" s="114">
        <v>7875.56</v>
      </c>
      <c r="I26" s="114">
        <f t="shared" si="0"/>
        <v>638.73154906731554</v>
      </c>
      <c r="J26" s="115"/>
      <c r="L26" s="78">
        <v>10.6</v>
      </c>
      <c r="M26" s="79">
        <v>11.6</v>
      </c>
      <c r="N26" s="18">
        <v>0</v>
      </c>
      <c r="O26" s="19">
        <v>673.82291356942164</v>
      </c>
      <c r="P26" s="20">
        <v>0</v>
      </c>
      <c r="Q26" s="51">
        <v>673.82291356942164</v>
      </c>
    </row>
    <row r="27" spans="1:18" x14ac:dyDescent="0.25">
      <c r="A27" s="137"/>
      <c r="B27" s="113" t="s">
        <v>13</v>
      </c>
      <c r="C27" s="113">
        <v>0</v>
      </c>
      <c r="D27" s="113">
        <v>14.75</v>
      </c>
      <c r="E27" s="137"/>
      <c r="F27" s="137"/>
      <c r="G27" s="137"/>
      <c r="H27" s="114">
        <v>9400</v>
      </c>
      <c r="I27" s="114">
        <f t="shared" si="0"/>
        <v>637.28813559322032</v>
      </c>
      <c r="J27" s="115"/>
      <c r="L27" s="80">
        <v>12</v>
      </c>
      <c r="M27" s="81">
        <v>14</v>
      </c>
      <c r="N27" s="21">
        <v>1</v>
      </c>
      <c r="O27" s="34" t="s">
        <v>31</v>
      </c>
      <c r="P27" s="22" t="e">
        <v>#VALUE!</v>
      </c>
      <c r="Q27" s="51" t="s">
        <v>31</v>
      </c>
      <c r="R27" s="28" t="e">
        <v>#VALUE!</v>
      </c>
    </row>
    <row r="28" spans="1:18" x14ac:dyDescent="0.25">
      <c r="A28" s="137"/>
      <c r="B28" s="113" t="s">
        <v>13</v>
      </c>
      <c r="C28" s="113">
        <v>0</v>
      </c>
      <c r="D28" s="113">
        <v>14.75</v>
      </c>
      <c r="E28" s="137"/>
      <c r="F28" s="137"/>
      <c r="G28" s="137"/>
      <c r="H28" s="114">
        <v>9351</v>
      </c>
      <c r="I28" s="114">
        <f t="shared" si="0"/>
        <v>633.96610169491521</v>
      </c>
      <c r="J28" s="115"/>
      <c r="L28" s="80">
        <v>12</v>
      </c>
      <c r="M28" s="81">
        <v>17.5</v>
      </c>
      <c r="N28" s="21">
        <v>2</v>
      </c>
      <c r="O28" s="34" t="s">
        <v>31</v>
      </c>
      <c r="P28" s="22" t="e">
        <v>#VALUE!</v>
      </c>
      <c r="Q28" s="51" t="s">
        <v>31</v>
      </c>
      <c r="R28" s="28" t="e">
        <v>#VALUE!</v>
      </c>
    </row>
    <row r="29" spans="1:18" x14ac:dyDescent="0.25">
      <c r="A29" s="137"/>
      <c r="B29" s="113" t="s">
        <v>13</v>
      </c>
      <c r="C29" s="113">
        <v>0</v>
      </c>
      <c r="D29" s="113">
        <v>12</v>
      </c>
      <c r="E29" s="137"/>
      <c r="F29" s="137"/>
      <c r="G29" s="137"/>
      <c r="H29" s="114">
        <v>8410</v>
      </c>
      <c r="I29" s="114">
        <f t="shared" si="0"/>
        <v>700.83333333333337</v>
      </c>
      <c r="J29" s="115"/>
      <c r="L29" s="80"/>
      <c r="M29" s="81"/>
      <c r="N29" s="21"/>
      <c r="O29" s="9"/>
      <c r="P29" s="22"/>
      <c r="Q29" s="51"/>
      <c r="R29" s="28"/>
    </row>
    <row r="30" spans="1:18" x14ac:dyDescent="0.25">
      <c r="A30" s="137"/>
      <c r="B30" s="113" t="s">
        <v>13</v>
      </c>
      <c r="C30" s="113">
        <v>0</v>
      </c>
      <c r="D30" s="113">
        <v>14.67</v>
      </c>
      <c r="E30" s="137"/>
      <c r="F30" s="137"/>
      <c r="G30" s="137"/>
      <c r="H30" s="114">
        <v>7420</v>
      </c>
      <c r="I30" s="114">
        <f t="shared" si="0"/>
        <v>505.79413769597818</v>
      </c>
      <c r="J30" s="115"/>
      <c r="L30" s="82"/>
      <c r="M30" s="83"/>
      <c r="N30" s="23"/>
      <c r="O30" s="35"/>
      <c r="P30" s="24"/>
      <c r="Q30" s="51"/>
      <c r="R30" s="28"/>
    </row>
    <row r="31" spans="1:18" x14ac:dyDescent="0.25">
      <c r="A31" s="137"/>
      <c r="B31" s="113" t="s">
        <v>13</v>
      </c>
      <c r="C31" s="113">
        <v>0</v>
      </c>
      <c r="D31" s="113">
        <v>14.67</v>
      </c>
      <c r="E31" s="137"/>
      <c r="F31" s="137"/>
      <c r="G31" s="137"/>
      <c r="H31" s="114">
        <v>8565.8799999999992</v>
      </c>
      <c r="I31" s="114">
        <f t="shared" si="0"/>
        <v>583.90456714383095</v>
      </c>
      <c r="J31" s="115"/>
      <c r="R31" s="28"/>
    </row>
    <row r="32" spans="1:18" x14ac:dyDescent="0.25">
      <c r="A32" s="137"/>
      <c r="B32" s="32" t="s">
        <v>14</v>
      </c>
      <c r="C32" s="32" t="s">
        <v>32</v>
      </c>
      <c r="D32" s="32">
        <v>20</v>
      </c>
      <c r="E32" s="137"/>
      <c r="F32" s="137"/>
      <c r="G32" s="137"/>
      <c r="H32" s="74">
        <v>11060</v>
      </c>
      <c r="I32" s="74">
        <f t="shared" si="0"/>
        <v>553</v>
      </c>
      <c r="J32" s="109"/>
    </row>
    <row r="33" spans="1:18" x14ac:dyDescent="0.25">
      <c r="A33" s="137"/>
      <c r="B33" s="32" t="s">
        <v>14</v>
      </c>
      <c r="C33" s="32">
        <v>0</v>
      </c>
      <c r="D33" s="32">
        <v>23.5</v>
      </c>
      <c r="E33" s="137"/>
      <c r="F33" s="137"/>
      <c r="G33" s="137"/>
      <c r="H33" s="74">
        <v>17711.18</v>
      </c>
      <c r="I33" s="74">
        <f t="shared" si="0"/>
        <v>753.66723404255322</v>
      </c>
      <c r="J33" s="109"/>
    </row>
    <row r="34" spans="1:18" x14ac:dyDescent="0.25">
      <c r="A34" s="137"/>
      <c r="B34" s="32" t="s">
        <v>14</v>
      </c>
      <c r="C34" s="32">
        <v>0</v>
      </c>
      <c r="D34" s="32">
        <v>23.5</v>
      </c>
      <c r="E34" s="137"/>
      <c r="F34" s="137"/>
      <c r="G34" s="137"/>
      <c r="H34" s="74">
        <v>15528</v>
      </c>
      <c r="I34" s="74">
        <f t="shared" si="0"/>
        <v>660.76595744680856</v>
      </c>
      <c r="J34" s="109"/>
    </row>
    <row r="35" spans="1:18" x14ac:dyDescent="0.25">
      <c r="A35" s="137"/>
      <c r="B35" s="32" t="s">
        <v>14</v>
      </c>
      <c r="C35" s="32">
        <v>0</v>
      </c>
      <c r="D35" s="32">
        <v>20.170000000000002</v>
      </c>
      <c r="E35" s="137"/>
      <c r="F35" s="137"/>
      <c r="G35" s="137"/>
      <c r="H35" s="74">
        <v>12520</v>
      </c>
      <c r="I35" s="74">
        <f t="shared" si="0"/>
        <v>620.72384729796727</v>
      </c>
      <c r="J35" s="109"/>
    </row>
    <row r="36" spans="1:18" x14ac:dyDescent="0.25">
      <c r="A36" s="137"/>
      <c r="B36" s="32" t="s">
        <v>14</v>
      </c>
      <c r="C36" s="32">
        <v>0</v>
      </c>
      <c r="D36" s="32">
        <v>20</v>
      </c>
      <c r="E36" s="137"/>
      <c r="F36" s="137"/>
      <c r="G36" s="137"/>
      <c r="H36" s="74">
        <v>12106</v>
      </c>
      <c r="I36" s="74">
        <f t="shared" si="0"/>
        <v>605.29999999999995</v>
      </c>
      <c r="J36" s="109"/>
    </row>
    <row r="37" spans="1:18" x14ac:dyDescent="0.25">
      <c r="A37" s="137"/>
      <c r="B37" s="32" t="s">
        <v>14</v>
      </c>
      <c r="C37" s="32">
        <v>0</v>
      </c>
      <c r="D37" s="32">
        <v>20</v>
      </c>
      <c r="E37" s="137"/>
      <c r="F37" s="137"/>
      <c r="G37" s="137"/>
      <c r="H37" s="74">
        <v>12762.2</v>
      </c>
      <c r="I37" s="74">
        <f t="shared" si="0"/>
        <v>638.11</v>
      </c>
      <c r="J37" s="109"/>
    </row>
    <row r="38" spans="1:18" x14ac:dyDescent="0.25">
      <c r="A38" s="137"/>
      <c r="B38" s="32" t="s">
        <v>14</v>
      </c>
      <c r="C38" s="32">
        <v>0</v>
      </c>
      <c r="D38" s="32">
        <v>20</v>
      </c>
      <c r="E38" s="137"/>
      <c r="F38" s="137"/>
      <c r="G38" s="137"/>
      <c r="H38" s="74">
        <v>11832</v>
      </c>
      <c r="I38" s="74">
        <f t="shared" si="0"/>
        <v>591.6</v>
      </c>
      <c r="J38" s="109"/>
    </row>
    <row r="39" spans="1:18" x14ac:dyDescent="0.25">
      <c r="A39" s="137"/>
      <c r="B39" s="116" t="s">
        <v>12</v>
      </c>
      <c r="C39" s="116" t="s">
        <v>32</v>
      </c>
      <c r="D39" s="116">
        <v>9.25</v>
      </c>
      <c r="E39" s="137"/>
      <c r="F39" s="137"/>
      <c r="G39" s="137"/>
      <c r="H39" s="117">
        <v>6909</v>
      </c>
      <c r="I39" s="117">
        <f t="shared" si="0"/>
        <v>746.91891891891896</v>
      </c>
      <c r="J39" s="118">
        <v>1</v>
      </c>
    </row>
    <row r="40" spans="1:18" x14ac:dyDescent="0.25">
      <c r="A40" s="137"/>
      <c r="B40" s="116" t="s">
        <v>12</v>
      </c>
      <c r="C40" s="116">
        <v>0</v>
      </c>
      <c r="D40" s="116">
        <v>7.42</v>
      </c>
      <c r="E40" s="137"/>
      <c r="F40" s="137"/>
      <c r="G40" s="137"/>
      <c r="H40" s="117">
        <v>6000</v>
      </c>
      <c r="I40" s="117">
        <f t="shared" si="0"/>
        <v>808.62533692722377</v>
      </c>
      <c r="J40" s="118">
        <v>2</v>
      </c>
      <c r="L40" s="77" t="s">
        <v>3</v>
      </c>
      <c r="M40" s="77" t="s">
        <v>5</v>
      </c>
      <c r="N40" s="77" t="s">
        <v>1</v>
      </c>
      <c r="O40" s="77" t="s">
        <v>8</v>
      </c>
      <c r="P40" s="77" t="s">
        <v>10</v>
      </c>
    </row>
    <row r="41" spans="1:18" x14ac:dyDescent="0.25">
      <c r="A41" s="137"/>
      <c r="B41" s="116" t="s">
        <v>12</v>
      </c>
      <c r="C41" s="116" t="s">
        <v>32</v>
      </c>
      <c r="D41" s="116">
        <v>7.42</v>
      </c>
      <c r="E41" s="137"/>
      <c r="F41" s="137"/>
      <c r="G41" s="137"/>
      <c r="H41" s="117">
        <v>6289</v>
      </c>
      <c r="I41" s="117">
        <f t="shared" si="0"/>
        <v>847.57412398921838</v>
      </c>
      <c r="J41" s="118">
        <v>1</v>
      </c>
      <c r="L41" s="78">
        <v>9.5</v>
      </c>
      <c r="M41" s="79">
        <v>10.6</v>
      </c>
      <c r="N41" s="18">
        <v>0</v>
      </c>
      <c r="O41" s="19">
        <v>645.02783979788819</v>
      </c>
      <c r="P41" s="20">
        <v>0</v>
      </c>
      <c r="Q41" s="51">
        <v>645.02783979788819</v>
      </c>
    </row>
    <row r="42" spans="1:18" x14ac:dyDescent="0.25">
      <c r="A42" s="137"/>
      <c r="B42" s="116" t="s">
        <v>12</v>
      </c>
      <c r="C42" s="116" t="s">
        <v>32</v>
      </c>
      <c r="D42" s="116">
        <v>7.42</v>
      </c>
      <c r="E42" s="137"/>
      <c r="F42" s="137"/>
      <c r="G42" s="137"/>
      <c r="H42" s="117">
        <v>6104</v>
      </c>
      <c r="I42" s="117">
        <f t="shared" si="0"/>
        <v>822.64150943396226</v>
      </c>
      <c r="J42" s="118">
        <v>1</v>
      </c>
      <c r="L42" s="80">
        <v>10</v>
      </c>
      <c r="M42" s="81">
        <v>12.2</v>
      </c>
      <c r="N42" s="21">
        <v>1</v>
      </c>
      <c r="O42" s="34" t="s">
        <v>31</v>
      </c>
      <c r="P42" s="22" t="e">
        <v>#VALUE!</v>
      </c>
      <c r="Q42" s="51" t="s">
        <v>31</v>
      </c>
      <c r="R42" s="28" t="e">
        <v>#VALUE!</v>
      </c>
    </row>
    <row r="43" spans="1:18" x14ac:dyDescent="0.25">
      <c r="A43" s="137"/>
      <c r="B43" s="116" t="s">
        <v>12</v>
      </c>
      <c r="C43" s="116" t="s">
        <v>32</v>
      </c>
      <c r="D43" s="116">
        <v>9.67</v>
      </c>
      <c r="E43" s="137"/>
      <c r="F43" s="137"/>
      <c r="G43" s="137"/>
      <c r="H43" s="117">
        <v>5415</v>
      </c>
      <c r="I43" s="117">
        <f t="shared" si="0"/>
        <v>559.97931747673215</v>
      </c>
      <c r="J43" s="118">
        <v>1</v>
      </c>
      <c r="L43" s="80">
        <v>10.199999999999999</v>
      </c>
      <c r="M43" s="81">
        <v>13.1</v>
      </c>
      <c r="N43" s="21">
        <v>2</v>
      </c>
      <c r="O43" s="34" t="s">
        <v>31</v>
      </c>
      <c r="P43" s="22" t="e">
        <v>#VALUE!</v>
      </c>
      <c r="Q43" s="51" t="s">
        <v>31</v>
      </c>
      <c r="R43" s="28" t="e">
        <v>#VALUE!</v>
      </c>
    </row>
    <row r="44" spans="1:18" x14ac:dyDescent="0.25">
      <c r="A44" s="137"/>
      <c r="B44" s="116" t="s">
        <v>12</v>
      </c>
      <c r="C44" s="116" t="s">
        <v>32</v>
      </c>
      <c r="D44" s="116">
        <v>9.67</v>
      </c>
      <c r="E44" s="137"/>
      <c r="F44" s="137"/>
      <c r="G44" s="137"/>
      <c r="H44" s="117">
        <v>16000</v>
      </c>
      <c r="I44" s="117">
        <f>H44/D44</f>
        <v>1654.601861427094</v>
      </c>
      <c r="J44" s="118">
        <v>1</v>
      </c>
      <c r="L44" s="80">
        <v>10.199999999999999</v>
      </c>
      <c r="M44" s="81">
        <v>14.1</v>
      </c>
      <c r="N44" s="21">
        <v>3</v>
      </c>
      <c r="O44" s="34" t="s">
        <v>31</v>
      </c>
      <c r="P44" s="22" t="e">
        <v>#VALUE!</v>
      </c>
      <c r="Q44" s="51" t="s">
        <v>31</v>
      </c>
      <c r="R44" s="28" t="e">
        <v>#VALUE!</v>
      </c>
    </row>
    <row r="45" spans="1:18" x14ac:dyDescent="0.25">
      <c r="A45" s="137"/>
      <c r="B45" s="116" t="s">
        <v>12</v>
      </c>
      <c r="C45" s="116" t="s">
        <v>32</v>
      </c>
      <c r="D45" s="116">
        <v>6</v>
      </c>
      <c r="E45" s="137"/>
      <c r="F45" s="137"/>
      <c r="G45" s="137"/>
      <c r="H45" s="117">
        <v>3390</v>
      </c>
      <c r="I45" s="117">
        <f t="shared" si="0"/>
        <v>565</v>
      </c>
      <c r="J45" s="118">
        <v>1</v>
      </c>
      <c r="L45" s="90"/>
      <c r="M45" s="90"/>
      <c r="N45" s="92"/>
      <c r="O45" s="93"/>
      <c r="P45" s="19"/>
      <c r="Q45" s="88"/>
      <c r="R45" s="86"/>
    </row>
    <row r="46" spans="1:18" x14ac:dyDescent="0.25">
      <c r="A46" s="137"/>
      <c r="B46" s="116" t="s">
        <v>12</v>
      </c>
      <c r="C46" s="116" t="s">
        <v>32</v>
      </c>
      <c r="D46" s="116">
        <v>7.42</v>
      </c>
      <c r="E46" s="137"/>
      <c r="F46" s="137"/>
      <c r="G46" s="137"/>
      <c r="H46" s="117">
        <v>4942</v>
      </c>
      <c r="I46" s="117">
        <f>H46/D46</f>
        <v>666.03773584905662</v>
      </c>
      <c r="J46" s="118">
        <v>1</v>
      </c>
    </row>
    <row r="47" spans="1:18" x14ac:dyDescent="0.25">
      <c r="A47" s="137"/>
      <c r="B47" s="116" t="s">
        <v>12</v>
      </c>
      <c r="C47" s="116" t="s">
        <v>32</v>
      </c>
      <c r="D47" s="116">
        <v>7.42</v>
      </c>
      <c r="E47" s="137"/>
      <c r="F47" s="137"/>
      <c r="G47" s="137"/>
      <c r="H47" s="117">
        <v>5231</v>
      </c>
      <c r="I47" s="117">
        <f>H47/D47</f>
        <v>704.98652291105122</v>
      </c>
      <c r="J47" s="118">
        <v>1</v>
      </c>
    </row>
    <row r="48" spans="1:18" x14ac:dyDescent="0.25">
      <c r="A48" s="137"/>
      <c r="B48" s="116" t="s">
        <v>12</v>
      </c>
      <c r="C48" s="116">
        <v>0</v>
      </c>
      <c r="D48" s="116">
        <v>7.42</v>
      </c>
      <c r="E48" s="137"/>
      <c r="F48" s="137"/>
      <c r="G48" s="137"/>
      <c r="H48" s="117">
        <v>6000</v>
      </c>
      <c r="I48" s="117">
        <f t="shared" si="0"/>
        <v>808.62533692722377</v>
      </c>
      <c r="J48" s="118">
        <v>2</v>
      </c>
    </row>
    <row r="49" spans="1:10" x14ac:dyDescent="0.25">
      <c r="A49" s="137"/>
      <c r="B49" s="116" t="s">
        <v>12</v>
      </c>
      <c r="C49" s="116" t="s">
        <v>32</v>
      </c>
      <c r="D49" s="116">
        <v>8.08</v>
      </c>
      <c r="E49" s="137"/>
      <c r="F49" s="137"/>
      <c r="G49" s="137"/>
      <c r="H49" s="117">
        <v>6600</v>
      </c>
      <c r="I49" s="119">
        <f>H49/D49</f>
        <v>816.83168316831677</v>
      </c>
      <c r="J49" s="118">
        <v>1</v>
      </c>
    </row>
    <row r="50" spans="1:10" x14ac:dyDescent="0.25">
      <c r="A50" s="137"/>
      <c r="B50" s="116" t="s">
        <v>12</v>
      </c>
      <c r="C50" s="116" t="s">
        <v>32</v>
      </c>
      <c r="D50" s="116">
        <v>8.08</v>
      </c>
      <c r="E50" s="137"/>
      <c r="F50" s="137"/>
      <c r="G50" s="137"/>
      <c r="H50" s="117">
        <v>5775</v>
      </c>
      <c r="I50" s="119">
        <f t="shared" si="0"/>
        <v>714.72772277227727</v>
      </c>
      <c r="J50" s="118">
        <v>1</v>
      </c>
    </row>
    <row r="51" spans="1:10" x14ac:dyDescent="0.25">
      <c r="A51" s="137"/>
      <c r="B51" s="116" t="s">
        <v>12</v>
      </c>
      <c r="C51" s="116" t="s">
        <v>32</v>
      </c>
      <c r="D51" s="116">
        <v>8.08</v>
      </c>
      <c r="E51" s="137"/>
      <c r="F51" s="137"/>
      <c r="G51" s="137"/>
      <c r="H51" s="117">
        <v>6360</v>
      </c>
      <c r="I51" s="119">
        <f t="shared" si="0"/>
        <v>787.12871287128712</v>
      </c>
      <c r="J51" s="118">
        <v>1</v>
      </c>
    </row>
    <row r="52" spans="1:10" x14ac:dyDescent="0.25">
      <c r="A52" s="137"/>
      <c r="B52" s="116" t="s">
        <v>12</v>
      </c>
      <c r="C52" s="116" t="s">
        <v>32</v>
      </c>
      <c r="D52" s="116">
        <v>9.67</v>
      </c>
      <c r="E52" s="137"/>
      <c r="F52" s="137"/>
      <c r="G52" s="137"/>
      <c r="H52" s="117">
        <v>5609</v>
      </c>
      <c r="I52" s="119">
        <f t="shared" si="0"/>
        <v>580.0413650465357</v>
      </c>
      <c r="J52" s="118">
        <v>1</v>
      </c>
    </row>
    <row r="53" spans="1:10" x14ac:dyDescent="0.25">
      <c r="A53" s="137"/>
      <c r="B53" s="116" t="s">
        <v>12</v>
      </c>
      <c r="C53" s="116" t="s">
        <v>32</v>
      </c>
      <c r="D53" s="116">
        <v>9.67</v>
      </c>
      <c r="E53" s="137"/>
      <c r="F53" s="137"/>
      <c r="G53" s="137"/>
      <c r="H53" s="117">
        <v>6001</v>
      </c>
      <c r="I53" s="119">
        <f t="shared" si="0"/>
        <v>620.57911065149949</v>
      </c>
      <c r="J53" s="118">
        <v>1</v>
      </c>
    </row>
    <row r="54" spans="1:10" x14ac:dyDescent="0.25">
      <c r="A54" s="137"/>
      <c r="B54" s="116" t="s">
        <v>12</v>
      </c>
      <c r="C54" s="116" t="s">
        <v>32</v>
      </c>
      <c r="D54" s="116">
        <v>9.67</v>
      </c>
      <c r="E54" s="137"/>
      <c r="F54" s="137"/>
      <c r="G54" s="137"/>
      <c r="H54" s="117">
        <v>6800</v>
      </c>
      <c r="I54" s="119">
        <f t="shared" si="0"/>
        <v>703.20579110651499</v>
      </c>
      <c r="J54" s="118">
        <v>1</v>
      </c>
    </row>
    <row r="55" spans="1:10" x14ac:dyDescent="0.25">
      <c r="A55" s="137"/>
      <c r="B55" s="116" t="s">
        <v>12</v>
      </c>
      <c r="C55" s="116">
        <v>0</v>
      </c>
      <c r="D55" s="116">
        <v>6.92</v>
      </c>
      <c r="E55" s="137"/>
      <c r="F55" s="137"/>
      <c r="G55" s="137"/>
      <c r="H55" s="117">
        <v>4675</v>
      </c>
      <c r="I55" s="119">
        <f t="shared" si="0"/>
        <v>675.5780346820809</v>
      </c>
      <c r="J55" s="118">
        <v>2</v>
      </c>
    </row>
    <row r="56" spans="1:10" x14ac:dyDescent="0.25">
      <c r="A56" s="137"/>
      <c r="B56" s="116" t="s">
        <v>12</v>
      </c>
      <c r="C56" s="116">
        <v>0</v>
      </c>
      <c r="D56" s="116">
        <v>6.92</v>
      </c>
      <c r="E56" s="137"/>
      <c r="F56" s="137"/>
      <c r="G56" s="137"/>
      <c r="H56" s="117">
        <v>5916</v>
      </c>
      <c r="I56" s="119">
        <f t="shared" si="0"/>
        <v>854.91329479768785</v>
      </c>
      <c r="J56" s="118">
        <v>2</v>
      </c>
    </row>
    <row r="57" spans="1:10" x14ac:dyDescent="0.25">
      <c r="A57" s="137"/>
      <c r="B57" s="116" t="s">
        <v>12</v>
      </c>
      <c r="C57" s="116">
        <v>0</v>
      </c>
      <c r="D57" s="116">
        <v>6.92</v>
      </c>
      <c r="E57" s="137"/>
      <c r="F57" s="137"/>
      <c r="G57" s="137"/>
      <c r="H57" s="117">
        <v>4931</v>
      </c>
      <c r="I57" s="119">
        <f t="shared" si="0"/>
        <v>712.57225433526014</v>
      </c>
      <c r="J57" s="118">
        <v>2</v>
      </c>
    </row>
    <row r="58" spans="1:10" x14ac:dyDescent="0.25">
      <c r="A58" s="137"/>
      <c r="B58" s="116" t="s">
        <v>12</v>
      </c>
      <c r="C58" s="116">
        <v>0</v>
      </c>
      <c r="D58" s="116">
        <v>6.92</v>
      </c>
      <c r="E58" s="137"/>
      <c r="F58" s="137"/>
      <c r="G58" s="137"/>
      <c r="H58" s="117">
        <v>5080</v>
      </c>
      <c r="I58" s="119">
        <f t="shared" si="0"/>
        <v>734.10404624277453</v>
      </c>
      <c r="J58" s="118">
        <v>2</v>
      </c>
    </row>
    <row r="59" spans="1:10" x14ac:dyDescent="0.25">
      <c r="A59" s="137"/>
      <c r="B59" s="116" t="s">
        <v>12</v>
      </c>
      <c r="C59" s="116">
        <v>0</v>
      </c>
      <c r="D59" s="116">
        <v>6.92</v>
      </c>
      <c r="E59" s="137"/>
      <c r="F59" s="137"/>
      <c r="G59" s="137"/>
      <c r="H59" s="117">
        <v>6176</v>
      </c>
      <c r="I59" s="119">
        <f t="shared" si="0"/>
        <v>892.48554913294799</v>
      </c>
      <c r="J59" s="118">
        <v>2</v>
      </c>
    </row>
    <row r="60" spans="1:10" x14ac:dyDescent="0.25">
      <c r="A60" s="137"/>
      <c r="B60" s="116" t="s">
        <v>12</v>
      </c>
      <c r="C60" s="116">
        <v>0</v>
      </c>
      <c r="D60" s="116">
        <v>8.25</v>
      </c>
      <c r="E60" s="137"/>
      <c r="F60" s="137"/>
      <c r="G60" s="137"/>
      <c r="H60" s="117">
        <v>5087</v>
      </c>
      <c r="I60" s="119">
        <f t="shared" si="0"/>
        <v>616.60606060606062</v>
      </c>
      <c r="J60" s="118">
        <v>2</v>
      </c>
    </row>
    <row r="61" spans="1:10" x14ac:dyDescent="0.25">
      <c r="A61" s="137"/>
      <c r="B61" s="116" t="s">
        <v>12</v>
      </c>
      <c r="C61" s="116">
        <v>0</v>
      </c>
      <c r="D61" s="116">
        <v>8.25</v>
      </c>
      <c r="E61" s="137"/>
      <c r="F61" s="137"/>
      <c r="G61" s="137"/>
      <c r="H61" s="117">
        <v>4842</v>
      </c>
      <c r="I61" s="119">
        <f t="shared" si="0"/>
        <v>586.90909090909088</v>
      </c>
      <c r="J61" s="118">
        <v>2</v>
      </c>
    </row>
    <row r="62" spans="1:10" x14ac:dyDescent="0.25">
      <c r="A62" s="137"/>
      <c r="B62" s="116" t="s">
        <v>12</v>
      </c>
      <c r="C62" s="116">
        <v>0</v>
      </c>
      <c r="D62" s="116">
        <v>8.25</v>
      </c>
      <c r="E62" s="137"/>
      <c r="F62" s="137"/>
      <c r="G62" s="137"/>
      <c r="H62" s="117">
        <v>6197.83</v>
      </c>
      <c r="I62" s="119">
        <f t="shared" si="0"/>
        <v>751.25212121212121</v>
      </c>
      <c r="J62" s="118">
        <v>2</v>
      </c>
    </row>
    <row r="63" spans="1:10" x14ac:dyDescent="0.25">
      <c r="A63" s="137"/>
      <c r="B63" s="116" t="s">
        <v>12</v>
      </c>
      <c r="C63" s="116">
        <v>0</v>
      </c>
      <c r="D63" s="116">
        <v>9.5</v>
      </c>
      <c r="E63" s="137"/>
      <c r="F63" s="137"/>
      <c r="G63" s="137"/>
      <c r="H63" s="117">
        <v>5929</v>
      </c>
      <c r="I63" s="119">
        <f t="shared" si="0"/>
        <v>624.10526315789468</v>
      </c>
      <c r="J63" s="118">
        <v>2</v>
      </c>
    </row>
    <row r="64" spans="1:10" x14ac:dyDescent="0.25">
      <c r="A64" s="137"/>
      <c r="B64" s="116" t="s">
        <v>12</v>
      </c>
      <c r="C64" s="116">
        <v>0</v>
      </c>
      <c r="D64" s="116">
        <v>9.5</v>
      </c>
      <c r="E64" s="137"/>
      <c r="F64" s="137"/>
      <c r="G64" s="137"/>
      <c r="H64" s="117">
        <v>6825</v>
      </c>
      <c r="I64" s="119">
        <f t="shared" si="0"/>
        <v>718.42105263157896</v>
      </c>
      <c r="J64" s="118">
        <v>2</v>
      </c>
    </row>
    <row r="65" spans="1:10" x14ac:dyDescent="0.25">
      <c r="A65" s="137"/>
      <c r="B65" s="116" t="s">
        <v>12</v>
      </c>
      <c r="C65" s="116">
        <v>0</v>
      </c>
      <c r="D65" s="116">
        <v>9.5</v>
      </c>
      <c r="E65" s="137"/>
      <c r="F65" s="137"/>
      <c r="G65" s="137"/>
      <c r="H65" s="117">
        <v>6846</v>
      </c>
      <c r="I65" s="119">
        <f t="shared" si="0"/>
        <v>720.63157894736844</v>
      </c>
      <c r="J65" s="118">
        <v>2</v>
      </c>
    </row>
    <row r="66" spans="1:10" x14ac:dyDescent="0.25">
      <c r="A66" s="137"/>
      <c r="B66" s="116" t="s">
        <v>12</v>
      </c>
      <c r="C66" s="116">
        <v>0</v>
      </c>
      <c r="D66" s="116">
        <v>9.5</v>
      </c>
      <c r="E66" s="137"/>
      <c r="F66" s="137"/>
      <c r="G66" s="137"/>
      <c r="H66" s="117">
        <v>5514</v>
      </c>
      <c r="I66" s="119">
        <f t="shared" si="0"/>
        <v>580.42105263157896</v>
      </c>
      <c r="J66" s="118">
        <v>2</v>
      </c>
    </row>
    <row r="67" spans="1:10" x14ac:dyDescent="0.25">
      <c r="A67" s="137"/>
      <c r="B67" s="116" t="s">
        <v>12</v>
      </c>
      <c r="C67" s="116">
        <v>0</v>
      </c>
      <c r="D67" s="116">
        <v>9.5</v>
      </c>
      <c r="E67" s="137"/>
      <c r="F67" s="137"/>
      <c r="G67" s="137"/>
      <c r="H67" s="117">
        <v>7065</v>
      </c>
      <c r="I67" s="119">
        <f t="shared" si="0"/>
        <v>743.68421052631584</v>
      </c>
      <c r="J67" s="118">
        <v>2</v>
      </c>
    </row>
    <row r="68" spans="1:10" x14ac:dyDescent="0.25">
      <c r="A68" s="137"/>
      <c r="B68" s="116" t="s">
        <v>12</v>
      </c>
      <c r="C68" s="116">
        <v>0</v>
      </c>
      <c r="D68" s="116">
        <v>9.5</v>
      </c>
      <c r="E68" s="137"/>
      <c r="F68" s="137"/>
      <c r="G68" s="137"/>
      <c r="H68" s="117">
        <v>6800</v>
      </c>
      <c r="I68" s="119">
        <f t="shared" si="0"/>
        <v>715.78947368421052</v>
      </c>
      <c r="J68" s="118">
        <v>2</v>
      </c>
    </row>
    <row r="69" spans="1:10" x14ac:dyDescent="0.25">
      <c r="A69" s="137"/>
      <c r="B69" s="116" t="s">
        <v>12</v>
      </c>
      <c r="C69" s="116">
        <v>0</v>
      </c>
      <c r="D69" s="116">
        <v>9.5</v>
      </c>
      <c r="E69" s="137"/>
      <c r="F69" s="137"/>
      <c r="G69" s="137"/>
      <c r="H69" s="117">
        <v>6217</v>
      </c>
      <c r="I69" s="119">
        <f t="shared" si="0"/>
        <v>654.42105263157896</v>
      </c>
      <c r="J69" s="118">
        <v>2</v>
      </c>
    </row>
    <row r="70" spans="1:10" x14ac:dyDescent="0.25">
      <c r="A70" s="137"/>
      <c r="B70" s="116" t="s">
        <v>12</v>
      </c>
      <c r="C70" s="116">
        <v>0</v>
      </c>
      <c r="D70" s="116">
        <v>9.5</v>
      </c>
      <c r="E70" s="137"/>
      <c r="F70" s="137"/>
      <c r="G70" s="137"/>
      <c r="H70" s="117">
        <v>5514</v>
      </c>
      <c r="I70" s="119">
        <f t="shared" ref="I70:I122" si="1">H70/D70</f>
        <v>580.42105263157896</v>
      </c>
      <c r="J70" s="118">
        <v>2</v>
      </c>
    </row>
    <row r="71" spans="1:10" x14ac:dyDescent="0.25">
      <c r="A71" s="137"/>
      <c r="B71" s="116" t="s">
        <v>12</v>
      </c>
      <c r="C71" s="116" t="s">
        <v>32</v>
      </c>
      <c r="D71" s="116">
        <v>6</v>
      </c>
      <c r="E71" s="137"/>
      <c r="F71" s="137"/>
      <c r="G71" s="137"/>
      <c r="H71" s="117">
        <v>3298</v>
      </c>
      <c r="I71" s="119">
        <f t="shared" si="1"/>
        <v>549.66666666666663</v>
      </c>
      <c r="J71" s="118">
        <v>1</v>
      </c>
    </row>
    <row r="72" spans="1:10" x14ac:dyDescent="0.25">
      <c r="A72" s="137"/>
      <c r="B72" s="116" t="s">
        <v>12</v>
      </c>
      <c r="C72" s="116" t="s">
        <v>32</v>
      </c>
      <c r="D72" s="116">
        <v>6</v>
      </c>
      <c r="E72" s="137"/>
      <c r="F72" s="137"/>
      <c r="G72" s="137"/>
      <c r="H72" s="117">
        <v>3390</v>
      </c>
      <c r="I72" s="119">
        <f t="shared" si="1"/>
        <v>565</v>
      </c>
      <c r="J72" s="118">
        <v>1</v>
      </c>
    </row>
    <row r="73" spans="1:10" x14ac:dyDescent="0.25">
      <c r="A73" s="137"/>
      <c r="B73" s="116" t="s">
        <v>12</v>
      </c>
      <c r="C73" s="116" t="s">
        <v>32</v>
      </c>
      <c r="D73" s="116">
        <v>6</v>
      </c>
      <c r="E73" s="137"/>
      <c r="F73" s="137"/>
      <c r="G73" s="137"/>
      <c r="H73" s="117">
        <v>4100</v>
      </c>
      <c r="I73" s="119">
        <f t="shared" si="1"/>
        <v>683.33333333333337</v>
      </c>
      <c r="J73" s="118">
        <v>1</v>
      </c>
    </row>
    <row r="74" spans="1:10" x14ac:dyDescent="0.25">
      <c r="A74" s="137"/>
      <c r="B74" s="116" t="s">
        <v>12</v>
      </c>
      <c r="C74" s="116" t="s">
        <v>32</v>
      </c>
      <c r="D74" s="116">
        <v>7.5</v>
      </c>
      <c r="E74" s="137"/>
      <c r="F74" s="137"/>
      <c r="G74" s="137"/>
      <c r="H74" s="117">
        <v>5227</v>
      </c>
      <c r="I74" s="119">
        <f t="shared" si="1"/>
        <v>696.93333333333328</v>
      </c>
      <c r="J74" s="118">
        <v>1</v>
      </c>
    </row>
    <row r="75" spans="1:10" x14ac:dyDescent="0.25">
      <c r="A75" s="137"/>
      <c r="B75" s="116" t="s">
        <v>12</v>
      </c>
      <c r="C75" s="116" t="s">
        <v>32</v>
      </c>
      <c r="D75" s="116">
        <v>7.5</v>
      </c>
      <c r="E75" s="137"/>
      <c r="F75" s="137"/>
      <c r="G75" s="137"/>
      <c r="H75" s="117">
        <v>6504.55</v>
      </c>
      <c r="I75" s="119">
        <f t="shared" si="1"/>
        <v>867.27333333333331</v>
      </c>
      <c r="J75" s="118">
        <v>1</v>
      </c>
    </row>
    <row r="76" spans="1:10" x14ac:dyDescent="0.25">
      <c r="A76" s="137"/>
      <c r="B76" s="116" t="s">
        <v>12</v>
      </c>
      <c r="C76" s="116" t="s">
        <v>32</v>
      </c>
      <c r="D76" s="116">
        <v>7.5</v>
      </c>
      <c r="E76" s="137"/>
      <c r="F76" s="137"/>
      <c r="G76" s="137"/>
      <c r="H76" s="117">
        <v>5000</v>
      </c>
      <c r="I76" s="119">
        <f t="shared" si="1"/>
        <v>666.66666666666663</v>
      </c>
      <c r="J76" s="118">
        <v>1</v>
      </c>
    </row>
    <row r="77" spans="1:10" x14ac:dyDescent="0.25">
      <c r="A77" s="137"/>
      <c r="B77" s="116" t="s">
        <v>12</v>
      </c>
      <c r="C77" s="116" t="s">
        <v>32</v>
      </c>
      <c r="D77" s="116">
        <v>7.5</v>
      </c>
      <c r="E77" s="137"/>
      <c r="F77" s="137"/>
      <c r="G77" s="137"/>
      <c r="H77" s="117">
        <v>5800</v>
      </c>
      <c r="I77" s="119">
        <f t="shared" si="1"/>
        <v>773.33333333333337</v>
      </c>
      <c r="J77" s="118">
        <v>1</v>
      </c>
    </row>
    <row r="78" spans="1:10" x14ac:dyDescent="0.25">
      <c r="A78" s="137"/>
      <c r="B78" s="116" t="s">
        <v>12</v>
      </c>
      <c r="C78" s="116" t="s">
        <v>32</v>
      </c>
      <c r="D78" s="116">
        <v>8.33</v>
      </c>
      <c r="E78" s="137"/>
      <c r="F78" s="137"/>
      <c r="G78" s="137"/>
      <c r="H78" s="117">
        <v>5530</v>
      </c>
      <c r="I78" s="119">
        <f t="shared" si="1"/>
        <v>663.86554621848734</v>
      </c>
      <c r="J78" s="118">
        <v>1</v>
      </c>
    </row>
    <row r="79" spans="1:10" x14ac:dyDescent="0.25">
      <c r="A79" s="137"/>
      <c r="B79" s="116" t="s">
        <v>12</v>
      </c>
      <c r="C79" s="116" t="s">
        <v>32</v>
      </c>
      <c r="D79" s="116">
        <v>8.33</v>
      </c>
      <c r="E79" s="137"/>
      <c r="F79" s="137"/>
      <c r="G79" s="137"/>
      <c r="H79" s="117">
        <v>6904.64</v>
      </c>
      <c r="I79" s="119">
        <f t="shared" si="1"/>
        <v>828.88835534213683</v>
      </c>
      <c r="J79" s="118">
        <v>1</v>
      </c>
    </row>
    <row r="80" spans="1:10" x14ac:dyDescent="0.25">
      <c r="A80" s="137"/>
      <c r="B80" s="116" t="s">
        <v>12</v>
      </c>
      <c r="C80" s="116" t="s">
        <v>32</v>
      </c>
      <c r="D80" s="116">
        <v>8.33</v>
      </c>
      <c r="E80" s="137"/>
      <c r="F80" s="137"/>
      <c r="G80" s="137"/>
      <c r="H80" s="117">
        <v>6951</v>
      </c>
      <c r="I80" s="119">
        <f t="shared" si="1"/>
        <v>834.45378151260502</v>
      </c>
      <c r="J80" s="118">
        <v>1</v>
      </c>
    </row>
    <row r="81" spans="1:10" x14ac:dyDescent="0.25">
      <c r="A81" s="137"/>
      <c r="B81" s="116" t="s">
        <v>12</v>
      </c>
      <c r="C81" s="116" t="s">
        <v>32</v>
      </c>
      <c r="D81" s="116">
        <v>8.33</v>
      </c>
      <c r="E81" s="137"/>
      <c r="F81" s="137"/>
      <c r="G81" s="137"/>
      <c r="H81" s="117">
        <v>6430</v>
      </c>
      <c r="I81" s="119">
        <f t="shared" si="1"/>
        <v>771.90876350540213</v>
      </c>
      <c r="J81" s="118">
        <v>1</v>
      </c>
    </row>
    <row r="82" spans="1:10" x14ac:dyDescent="0.25">
      <c r="A82" s="137"/>
      <c r="B82" s="116" t="s">
        <v>12</v>
      </c>
      <c r="C82" s="116" t="s">
        <v>32</v>
      </c>
      <c r="D82" s="116">
        <v>8.33</v>
      </c>
      <c r="E82" s="137"/>
      <c r="F82" s="137"/>
      <c r="G82" s="137"/>
      <c r="H82" s="117">
        <v>7985.63</v>
      </c>
      <c r="I82" s="119">
        <f t="shared" si="1"/>
        <v>958.65906362545013</v>
      </c>
      <c r="J82" s="118">
        <v>1</v>
      </c>
    </row>
    <row r="83" spans="1:10" x14ac:dyDescent="0.25">
      <c r="A83" s="137"/>
      <c r="B83" s="116" t="s">
        <v>12</v>
      </c>
      <c r="C83" s="116" t="s">
        <v>32</v>
      </c>
      <c r="D83" s="116">
        <v>8.25</v>
      </c>
      <c r="E83" s="137"/>
      <c r="F83" s="137"/>
      <c r="G83" s="137"/>
      <c r="H83" s="117">
        <v>6144.35</v>
      </c>
      <c r="I83" s="119">
        <f t="shared" si="1"/>
        <v>744.76969696969707</v>
      </c>
      <c r="J83" s="118">
        <v>1</v>
      </c>
    </row>
    <row r="84" spans="1:10" x14ac:dyDescent="0.25">
      <c r="A84" s="137"/>
      <c r="B84" s="116" t="s">
        <v>12</v>
      </c>
      <c r="C84" s="116" t="s">
        <v>32</v>
      </c>
      <c r="D84" s="116">
        <v>8.25</v>
      </c>
      <c r="E84" s="137"/>
      <c r="F84" s="137"/>
      <c r="G84" s="137"/>
      <c r="H84" s="117">
        <v>6500</v>
      </c>
      <c r="I84" s="119">
        <f t="shared" si="1"/>
        <v>787.87878787878788</v>
      </c>
      <c r="J84" s="118">
        <v>1</v>
      </c>
    </row>
    <row r="85" spans="1:10" x14ac:dyDescent="0.25">
      <c r="A85" s="137"/>
      <c r="B85" s="116" t="s">
        <v>12</v>
      </c>
      <c r="C85" s="116">
        <v>0</v>
      </c>
      <c r="D85" s="116">
        <v>5.92</v>
      </c>
      <c r="E85" s="137"/>
      <c r="F85" s="137"/>
      <c r="G85" s="137"/>
      <c r="H85" s="117">
        <v>3492</v>
      </c>
      <c r="I85" s="119">
        <f t="shared" si="1"/>
        <v>589.8648648648649</v>
      </c>
      <c r="J85" s="118">
        <v>2</v>
      </c>
    </row>
    <row r="86" spans="1:10" x14ac:dyDescent="0.25">
      <c r="A86" s="137"/>
      <c r="B86" s="116" t="s">
        <v>12</v>
      </c>
      <c r="C86" s="116">
        <v>0</v>
      </c>
      <c r="D86" s="116">
        <v>8.08</v>
      </c>
      <c r="E86" s="137"/>
      <c r="F86" s="137"/>
      <c r="G86" s="137"/>
      <c r="H86" s="117">
        <v>4323</v>
      </c>
      <c r="I86" s="119">
        <f t="shared" si="1"/>
        <v>535.02475247524751</v>
      </c>
      <c r="J86" s="118">
        <v>2</v>
      </c>
    </row>
    <row r="87" spans="1:10" x14ac:dyDescent="0.25">
      <c r="A87" s="137"/>
      <c r="B87" s="116" t="s">
        <v>12</v>
      </c>
      <c r="C87" s="116">
        <v>0</v>
      </c>
      <c r="D87" s="116">
        <v>8.08</v>
      </c>
      <c r="E87" s="137"/>
      <c r="F87" s="137"/>
      <c r="G87" s="137"/>
      <c r="H87" s="117">
        <v>4653.41</v>
      </c>
      <c r="I87" s="117">
        <f t="shared" si="1"/>
        <v>575.91707920792078</v>
      </c>
      <c r="J87" s="118">
        <v>2</v>
      </c>
    </row>
    <row r="88" spans="1:10" x14ac:dyDescent="0.25">
      <c r="A88" s="137"/>
      <c r="B88" s="116" t="s">
        <v>12</v>
      </c>
      <c r="C88" s="116">
        <v>0</v>
      </c>
      <c r="D88" s="116">
        <v>9.42</v>
      </c>
      <c r="E88" s="137"/>
      <c r="F88" s="137"/>
      <c r="G88" s="137"/>
      <c r="H88" s="117">
        <v>6140</v>
      </c>
      <c r="I88" s="119">
        <f t="shared" si="1"/>
        <v>651.80467091295122</v>
      </c>
      <c r="J88" s="118">
        <v>2</v>
      </c>
    </row>
    <row r="89" spans="1:10" x14ac:dyDescent="0.25">
      <c r="A89" s="137"/>
      <c r="B89" s="116" t="s">
        <v>12</v>
      </c>
      <c r="C89" s="116">
        <v>0</v>
      </c>
      <c r="D89" s="116">
        <v>9.42</v>
      </c>
      <c r="E89" s="137"/>
      <c r="F89" s="137"/>
      <c r="G89" s="137"/>
      <c r="H89" s="117">
        <v>7157</v>
      </c>
      <c r="I89" s="119">
        <f t="shared" si="1"/>
        <v>759.76645435244166</v>
      </c>
      <c r="J89" s="118">
        <v>2</v>
      </c>
    </row>
    <row r="90" spans="1:10" x14ac:dyDescent="0.25">
      <c r="A90" s="137"/>
      <c r="B90" s="116" t="s">
        <v>12</v>
      </c>
      <c r="C90" s="116">
        <v>0</v>
      </c>
      <c r="D90" s="116">
        <v>9.42</v>
      </c>
      <c r="E90" s="137"/>
      <c r="F90" s="137"/>
      <c r="G90" s="137"/>
      <c r="H90" s="117">
        <v>6949</v>
      </c>
      <c r="I90" s="119">
        <f t="shared" si="1"/>
        <v>737.68577494692147</v>
      </c>
      <c r="J90" s="118">
        <v>2</v>
      </c>
    </row>
    <row r="91" spans="1:10" x14ac:dyDescent="0.25">
      <c r="A91" s="137"/>
      <c r="B91" s="116" t="s">
        <v>12</v>
      </c>
      <c r="C91" s="116">
        <v>0</v>
      </c>
      <c r="D91" s="116">
        <v>6.25</v>
      </c>
      <c r="E91" s="137"/>
      <c r="F91" s="137"/>
      <c r="G91" s="137"/>
      <c r="H91" s="117">
        <v>3756</v>
      </c>
      <c r="I91" s="119">
        <f t="shared" si="1"/>
        <v>600.96</v>
      </c>
      <c r="J91" s="118">
        <v>2</v>
      </c>
    </row>
    <row r="92" spans="1:10" x14ac:dyDescent="0.25">
      <c r="A92" s="137"/>
      <c r="B92" s="116" t="s">
        <v>12</v>
      </c>
      <c r="C92" s="116">
        <v>0</v>
      </c>
      <c r="D92" s="116">
        <v>6.25</v>
      </c>
      <c r="E92" s="137"/>
      <c r="F92" s="137"/>
      <c r="G92" s="137"/>
      <c r="H92" s="117">
        <v>3579</v>
      </c>
      <c r="I92" s="119">
        <f t="shared" si="1"/>
        <v>572.64</v>
      </c>
      <c r="J92" s="118">
        <v>2</v>
      </c>
    </row>
    <row r="93" spans="1:10" x14ac:dyDescent="0.25">
      <c r="A93" s="137"/>
      <c r="B93" s="116" t="s">
        <v>12</v>
      </c>
      <c r="C93" s="116">
        <v>0</v>
      </c>
      <c r="D93" s="116">
        <v>6.25</v>
      </c>
      <c r="E93" s="137"/>
      <c r="F93" s="137"/>
      <c r="G93" s="137"/>
      <c r="H93" s="117">
        <v>3777</v>
      </c>
      <c r="I93" s="119">
        <f t="shared" si="1"/>
        <v>604.32000000000005</v>
      </c>
      <c r="J93" s="118">
        <v>2</v>
      </c>
    </row>
    <row r="94" spans="1:10" x14ac:dyDescent="0.25">
      <c r="A94" s="137"/>
      <c r="B94" s="116" t="s">
        <v>12</v>
      </c>
      <c r="C94" s="116">
        <v>0</v>
      </c>
      <c r="D94" s="116">
        <v>9.83</v>
      </c>
      <c r="E94" s="137"/>
      <c r="F94" s="137"/>
      <c r="G94" s="137"/>
      <c r="H94" s="117">
        <v>6575</v>
      </c>
      <c r="I94" s="119">
        <f t="shared" si="1"/>
        <v>668.87080366225837</v>
      </c>
      <c r="J94" s="118">
        <v>2</v>
      </c>
    </row>
    <row r="95" spans="1:10" x14ac:dyDescent="0.25">
      <c r="A95" s="137"/>
      <c r="B95" s="116" t="s">
        <v>12</v>
      </c>
      <c r="C95" s="116">
        <v>0</v>
      </c>
      <c r="D95" s="116">
        <v>9.83</v>
      </c>
      <c r="E95" s="137"/>
      <c r="F95" s="137"/>
      <c r="G95" s="137"/>
      <c r="H95" s="117">
        <v>6885</v>
      </c>
      <c r="I95" s="119">
        <f t="shared" si="1"/>
        <v>700.40691759918616</v>
      </c>
      <c r="J95" s="118">
        <v>2</v>
      </c>
    </row>
    <row r="96" spans="1:10" x14ac:dyDescent="0.25">
      <c r="A96" s="137"/>
      <c r="B96" s="116" t="s">
        <v>12</v>
      </c>
      <c r="C96" s="116">
        <v>0</v>
      </c>
      <c r="D96" s="116">
        <v>9.83</v>
      </c>
      <c r="E96" s="137"/>
      <c r="F96" s="137"/>
      <c r="G96" s="137"/>
      <c r="H96" s="117">
        <v>6102</v>
      </c>
      <c r="I96" s="119">
        <f t="shared" si="1"/>
        <v>620.75279755849442</v>
      </c>
      <c r="J96" s="118">
        <v>2</v>
      </c>
    </row>
    <row r="97" spans="1:10" x14ac:dyDescent="0.25">
      <c r="A97" s="137"/>
      <c r="B97" s="116" t="s">
        <v>12</v>
      </c>
      <c r="C97" s="116">
        <v>0</v>
      </c>
      <c r="D97" s="116">
        <v>9.83</v>
      </c>
      <c r="E97" s="137"/>
      <c r="F97" s="137"/>
      <c r="G97" s="137"/>
      <c r="H97" s="117">
        <v>6450</v>
      </c>
      <c r="I97" s="119">
        <f t="shared" si="1"/>
        <v>656.15462868769077</v>
      </c>
      <c r="J97" s="118">
        <v>2</v>
      </c>
    </row>
    <row r="98" spans="1:10" x14ac:dyDescent="0.25">
      <c r="A98" s="137"/>
      <c r="B98" s="116" t="s">
        <v>12</v>
      </c>
      <c r="C98" s="116">
        <v>1</v>
      </c>
      <c r="D98" s="116">
        <v>5.67</v>
      </c>
      <c r="E98" s="137"/>
      <c r="F98" s="137"/>
      <c r="G98" s="137"/>
      <c r="H98" s="117">
        <v>4044.57</v>
      </c>
      <c r="I98" s="119">
        <f t="shared" si="1"/>
        <v>713.32804232804233</v>
      </c>
      <c r="J98" s="118">
        <v>2</v>
      </c>
    </row>
    <row r="99" spans="1:10" x14ac:dyDescent="0.25">
      <c r="A99" s="137"/>
      <c r="B99" s="116" t="s">
        <v>12</v>
      </c>
      <c r="C99" s="116">
        <v>1</v>
      </c>
      <c r="D99" s="116">
        <v>5.67</v>
      </c>
      <c r="E99" s="137"/>
      <c r="F99" s="137"/>
      <c r="G99" s="137"/>
      <c r="H99" s="117">
        <v>4198</v>
      </c>
      <c r="I99" s="119">
        <f t="shared" si="1"/>
        <v>740.38800705467372</v>
      </c>
      <c r="J99" s="118">
        <v>2</v>
      </c>
    </row>
    <row r="100" spans="1:10" x14ac:dyDescent="0.25">
      <c r="A100" s="137"/>
      <c r="B100" s="116" t="s">
        <v>12</v>
      </c>
      <c r="C100" s="116">
        <v>1</v>
      </c>
      <c r="D100" s="116">
        <v>5.67</v>
      </c>
      <c r="E100" s="137"/>
      <c r="F100" s="137"/>
      <c r="G100" s="137"/>
      <c r="H100" s="117">
        <v>4723</v>
      </c>
      <c r="I100" s="119">
        <f t="shared" si="1"/>
        <v>832.98059964726633</v>
      </c>
      <c r="J100" s="118">
        <v>2</v>
      </c>
    </row>
    <row r="101" spans="1:10" x14ac:dyDescent="0.25">
      <c r="A101" s="137"/>
      <c r="B101" s="116" t="s">
        <v>12</v>
      </c>
      <c r="C101" s="116">
        <v>1</v>
      </c>
      <c r="D101" s="116">
        <v>7.42</v>
      </c>
      <c r="E101" s="137"/>
      <c r="F101" s="137"/>
      <c r="G101" s="137"/>
      <c r="H101" s="117">
        <v>6087</v>
      </c>
      <c r="I101" s="119">
        <f t="shared" si="1"/>
        <v>820.3504043126685</v>
      </c>
      <c r="J101" s="118">
        <v>2</v>
      </c>
    </row>
    <row r="102" spans="1:10" x14ac:dyDescent="0.25">
      <c r="A102" s="137"/>
      <c r="B102" s="116" t="s">
        <v>12</v>
      </c>
      <c r="C102" s="116">
        <v>1</v>
      </c>
      <c r="D102" s="116">
        <v>7.42</v>
      </c>
      <c r="E102" s="137"/>
      <c r="F102" s="137"/>
      <c r="G102" s="137"/>
      <c r="H102" s="117">
        <v>7119</v>
      </c>
      <c r="I102" s="119">
        <f t="shared" si="1"/>
        <v>959.43396226415098</v>
      </c>
      <c r="J102" s="118">
        <v>2</v>
      </c>
    </row>
    <row r="103" spans="1:10" x14ac:dyDescent="0.25">
      <c r="A103" s="137"/>
      <c r="B103" s="116" t="s">
        <v>12</v>
      </c>
      <c r="C103" s="116">
        <v>1</v>
      </c>
      <c r="D103" s="116">
        <v>7.42</v>
      </c>
      <c r="E103" s="137"/>
      <c r="F103" s="137"/>
      <c r="G103" s="137"/>
      <c r="H103" s="117">
        <v>6816</v>
      </c>
      <c r="I103" s="119">
        <f t="shared" si="1"/>
        <v>918.59838274932611</v>
      </c>
      <c r="J103" s="118">
        <v>2</v>
      </c>
    </row>
    <row r="104" spans="1:10" x14ac:dyDescent="0.25">
      <c r="A104" s="137"/>
      <c r="B104" s="116" t="s">
        <v>12</v>
      </c>
      <c r="C104" s="116">
        <v>1</v>
      </c>
      <c r="D104" s="116">
        <v>8.25</v>
      </c>
      <c r="E104" s="137"/>
      <c r="F104" s="137"/>
      <c r="G104" s="137"/>
      <c r="H104" s="117">
        <v>5793</v>
      </c>
      <c r="I104" s="119">
        <f t="shared" si="1"/>
        <v>702.18181818181813</v>
      </c>
      <c r="J104" s="118">
        <v>2</v>
      </c>
    </row>
    <row r="105" spans="1:10" x14ac:dyDescent="0.25">
      <c r="A105" s="137"/>
      <c r="B105" s="116" t="s">
        <v>12</v>
      </c>
      <c r="C105" s="116">
        <v>1</v>
      </c>
      <c r="D105" s="116">
        <v>9.42</v>
      </c>
      <c r="E105" s="137"/>
      <c r="F105" s="137"/>
      <c r="G105" s="137"/>
      <c r="H105" s="117">
        <v>6470</v>
      </c>
      <c r="I105" s="119">
        <f t="shared" si="1"/>
        <v>686.8365180467091</v>
      </c>
      <c r="J105" s="118">
        <v>2</v>
      </c>
    </row>
    <row r="106" spans="1:10" x14ac:dyDescent="0.25">
      <c r="A106" s="137"/>
      <c r="B106" s="116" t="s">
        <v>12</v>
      </c>
      <c r="C106" s="116">
        <v>1</v>
      </c>
      <c r="D106" s="116">
        <v>9.42</v>
      </c>
      <c r="E106" s="137"/>
      <c r="F106" s="137"/>
      <c r="G106" s="137"/>
      <c r="H106" s="117">
        <v>8137</v>
      </c>
      <c r="I106" s="119">
        <f t="shared" si="1"/>
        <v>863.80042462845006</v>
      </c>
      <c r="J106" s="118">
        <v>2</v>
      </c>
    </row>
    <row r="107" spans="1:10" x14ac:dyDescent="0.25">
      <c r="A107" s="137"/>
      <c r="B107" s="116" t="s">
        <v>12</v>
      </c>
      <c r="C107" s="116">
        <v>0</v>
      </c>
      <c r="D107" s="116">
        <v>5.92</v>
      </c>
      <c r="E107" s="137"/>
      <c r="F107" s="137"/>
      <c r="G107" s="137"/>
      <c r="H107" s="117">
        <v>4072</v>
      </c>
      <c r="I107" s="119">
        <f t="shared" si="1"/>
        <v>687.83783783783781</v>
      </c>
      <c r="J107" s="118">
        <v>2</v>
      </c>
    </row>
    <row r="108" spans="1:10" x14ac:dyDescent="0.25">
      <c r="A108" s="137"/>
      <c r="B108" s="116" t="s">
        <v>12</v>
      </c>
      <c r="C108" s="116">
        <v>0</v>
      </c>
      <c r="D108" s="116">
        <v>5.92</v>
      </c>
      <c r="E108" s="137"/>
      <c r="F108" s="137"/>
      <c r="G108" s="137"/>
      <c r="H108" s="117">
        <v>4276</v>
      </c>
      <c r="I108" s="119">
        <f t="shared" si="1"/>
        <v>722.29729729729729</v>
      </c>
      <c r="J108" s="118">
        <v>2</v>
      </c>
    </row>
    <row r="109" spans="1:10" x14ac:dyDescent="0.25">
      <c r="A109" s="137"/>
      <c r="B109" s="116" t="s">
        <v>12</v>
      </c>
      <c r="C109" s="116">
        <v>0</v>
      </c>
      <c r="D109" s="116">
        <v>5.92</v>
      </c>
      <c r="E109" s="137"/>
      <c r="F109" s="137"/>
      <c r="G109" s="137"/>
      <c r="H109" s="117">
        <v>3785</v>
      </c>
      <c r="I109" s="119">
        <f t="shared" si="1"/>
        <v>639.35810810810813</v>
      </c>
      <c r="J109" s="118">
        <v>2</v>
      </c>
    </row>
    <row r="110" spans="1:10" x14ac:dyDescent="0.25">
      <c r="A110" s="137"/>
      <c r="B110" s="116" t="s">
        <v>12</v>
      </c>
      <c r="C110" s="116">
        <v>0</v>
      </c>
      <c r="D110" s="116">
        <v>5.92</v>
      </c>
      <c r="E110" s="137"/>
      <c r="F110" s="137"/>
      <c r="G110" s="137"/>
      <c r="H110" s="117">
        <v>3900</v>
      </c>
      <c r="I110" s="119">
        <f t="shared" si="1"/>
        <v>658.78378378378375</v>
      </c>
      <c r="J110" s="118">
        <v>2</v>
      </c>
    </row>
    <row r="111" spans="1:10" x14ac:dyDescent="0.25">
      <c r="A111" s="137"/>
      <c r="B111" s="116" t="s">
        <v>12</v>
      </c>
      <c r="C111" s="116">
        <v>0</v>
      </c>
      <c r="D111" s="116">
        <v>7.42</v>
      </c>
      <c r="E111" s="137"/>
      <c r="F111" s="137"/>
      <c r="G111" s="137"/>
      <c r="H111" s="117">
        <v>5335</v>
      </c>
      <c r="I111" s="119">
        <f t="shared" si="1"/>
        <v>719.00269541778971</v>
      </c>
      <c r="J111" s="118">
        <v>2</v>
      </c>
    </row>
    <row r="112" spans="1:10" x14ac:dyDescent="0.25">
      <c r="A112" s="137"/>
      <c r="B112" s="116" t="s">
        <v>12</v>
      </c>
      <c r="C112" s="116">
        <v>0</v>
      </c>
      <c r="D112" s="116">
        <v>8.08</v>
      </c>
      <c r="E112" s="137"/>
      <c r="F112" s="137"/>
      <c r="G112" s="137"/>
      <c r="H112" s="117">
        <v>5682</v>
      </c>
      <c r="I112" s="119">
        <f t="shared" si="1"/>
        <v>703.21782178217825</v>
      </c>
      <c r="J112" s="118">
        <v>2</v>
      </c>
    </row>
    <row r="113" spans="1:10" x14ac:dyDescent="0.25">
      <c r="A113" s="137"/>
      <c r="B113" s="116" t="s">
        <v>12</v>
      </c>
      <c r="C113" s="116">
        <v>0</v>
      </c>
      <c r="D113" s="116">
        <v>8.08</v>
      </c>
      <c r="E113" s="137"/>
      <c r="F113" s="137"/>
      <c r="G113" s="137"/>
      <c r="H113" s="117">
        <v>5605</v>
      </c>
      <c r="I113" s="119">
        <f t="shared" si="1"/>
        <v>693.68811881188117</v>
      </c>
      <c r="J113" s="118">
        <v>2</v>
      </c>
    </row>
    <row r="114" spans="1:10" x14ac:dyDescent="0.25">
      <c r="A114" s="137"/>
      <c r="B114" s="116" t="s">
        <v>12</v>
      </c>
      <c r="C114" s="116">
        <v>0</v>
      </c>
      <c r="D114" s="116">
        <v>8.08</v>
      </c>
      <c r="E114" s="137"/>
      <c r="F114" s="137"/>
      <c r="G114" s="137"/>
      <c r="H114" s="117">
        <v>4755</v>
      </c>
      <c r="I114" s="119">
        <f t="shared" si="1"/>
        <v>588.49009900990097</v>
      </c>
      <c r="J114" s="118">
        <v>2</v>
      </c>
    </row>
    <row r="115" spans="1:10" x14ac:dyDescent="0.25">
      <c r="A115" s="137"/>
      <c r="B115" s="116" t="s">
        <v>12</v>
      </c>
      <c r="C115" s="116">
        <v>0</v>
      </c>
      <c r="D115" s="116">
        <v>8.08</v>
      </c>
      <c r="E115" s="137"/>
      <c r="F115" s="137"/>
      <c r="G115" s="137"/>
      <c r="H115" s="117">
        <v>5155</v>
      </c>
      <c r="I115" s="119">
        <f t="shared" si="1"/>
        <v>637.99504950495054</v>
      </c>
      <c r="J115" s="118">
        <v>2</v>
      </c>
    </row>
    <row r="116" spans="1:10" x14ac:dyDescent="0.25">
      <c r="A116" s="137"/>
      <c r="B116" s="116" t="s">
        <v>12</v>
      </c>
      <c r="C116" s="116">
        <v>0</v>
      </c>
      <c r="D116" s="116">
        <v>9.42</v>
      </c>
      <c r="E116" s="137"/>
      <c r="F116" s="137"/>
      <c r="G116" s="137"/>
      <c r="H116" s="117">
        <v>6819</v>
      </c>
      <c r="I116" s="119">
        <f t="shared" si="1"/>
        <v>723.8853503184713</v>
      </c>
      <c r="J116" s="118">
        <v>2</v>
      </c>
    </row>
    <row r="117" spans="1:10" x14ac:dyDescent="0.25">
      <c r="A117" s="137"/>
      <c r="B117" s="116" t="s">
        <v>12</v>
      </c>
      <c r="C117" s="116">
        <v>0</v>
      </c>
      <c r="D117" s="116">
        <v>9.42</v>
      </c>
      <c r="E117" s="137"/>
      <c r="F117" s="137"/>
      <c r="G117" s="137"/>
      <c r="H117" s="117">
        <v>6450</v>
      </c>
      <c r="I117" s="119">
        <f t="shared" si="1"/>
        <v>684.7133757961783</v>
      </c>
      <c r="J117" s="118">
        <v>2</v>
      </c>
    </row>
    <row r="118" spans="1:10" x14ac:dyDescent="0.25">
      <c r="A118" s="137"/>
      <c r="B118" s="116" t="s">
        <v>12</v>
      </c>
      <c r="C118" s="116">
        <v>0</v>
      </c>
      <c r="D118" s="116">
        <v>9.42</v>
      </c>
      <c r="E118" s="137"/>
      <c r="F118" s="137"/>
      <c r="G118" s="137"/>
      <c r="H118" s="117">
        <v>6572</v>
      </c>
      <c r="I118" s="119">
        <f t="shared" si="1"/>
        <v>697.6645435244161</v>
      </c>
      <c r="J118" s="118">
        <v>2</v>
      </c>
    </row>
    <row r="119" spans="1:10" x14ac:dyDescent="0.25">
      <c r="A119" s="137"/>
      <c r="B119" s="116" t="s">
        <v>12</v>
      </c>
      <c r="C119" s="116">
        <v>0</v>
      </c>
      <c r="D119" s="116">
        <v>9.42</v>
      </c>
      <c r="E119" s="137"/>
      <c r="F119" s="137"/>
      <c r="G119" s="137"/>
      <c r="H119" s="117">
        <v>6079</v>
      </c>
      <c r="I119" s="119">
        <f t="shared" si="1"/>
        <v>645.32908704883232</v>
      </c>
      <c r="J119" s="118">
        <v>2</v>
      </c>
    </row>
    <row r="120" spans="1:10" x14ac:dyDescent="0.25">
      <c r="A120" s="137"/>
      <c r="B120" s="116" t="s">
        <v>12</v>
      </c>
      <c r="C120" s="116" t="s">
        <v>32</v>
      </c>
      <c r="D120" s="116">
        <v>10</v>
      </c>
      <c r="E120" s="137"/>
      <c r="F120" s="137"/>
      <c r="G120" s="137"/>
      <c r="H120" s="117">
        <v>7279</v>
      </c>
      <c r="I120" s="119">
        <f t="shared" si="1"/>
        <v>727.9</v>
      </c>
      <c r="J120" s="118">
        <v>1</v>
      </c>
    </row>
    <row r="121" spans="1:10" x14ac:dyDescent="0.25">
      <c r="A121" s="137"/>
      <c r="B121" s="116" t="s">
        <v>12</v>
      </c>
      <c r="C121" s="116" t="s">
        <v>32</v>
      </c>
      <c r="D121" s="116">
        <v>10</v>
      </c>
      <c r="E121" s="137"/>
      <c r="F121" s="137"/>
      <c r="G121" s="137"/>
      <c r="H121" s="117">
        <v>7210</v>
      </c>
      <c r="I121" s="119">
        <f t="shared" si="1"/>
        <v>721</v>
      </c>
      <c r="J121" s="118">
        <v>1</v>
      </c>
    </row>
    <row r="122" spans="1:10" x14ac:dyDescent="0.25">
      <c r="A122" s="137"/>
      <c r="B122" s="116" t="s">
        <v>12</v>
      </c>
      <c r="C122" s="116" t="s">
        <v>32</v>
      </c>
      <c r="D122" s="116">
        <v>10</v>
      </c>
      <c r="E122" s="137"/>
      <c r="F122" s="137"/>
      <c r="G122" s="137"/>
      <c r="H122" s="117">
        <v>6500</v>
      </c>
      <c r="I122" s="119">
        <f t="shared" si="1"/>
        <v>650</v>
      </c>
      <c r="J122" s="118">
        <v>1</v>
      </c>
    </row>
    <row r="123" spans="1:10" x14ac:dyDescent="0.25">
      <c r="C123" s="30"/>
      <c r="D123" s="30"/>
      <c r="E123" s="30"/>
      <c r="F123" s="30"/>
      <c r="G123" s="30"/>
      <c r="H123" s="76"/>
      <c r="I123" s="76"/>
      <c r="J123" s="120"/>
    </row>
    <row r="124" spans="1:10" x14ac:dyDescent="0.25">
      <c r="C124" s="30"/>
      <c r="D124" s="30"/>
      <c r="E124" s="30"/>
      <c r="F124" s="30"/>
      <c r="G124" s="30"/>
      <c r="H124" s="76"/>
      <c r="I124" s="76"/>
      <c r="J124" s="120"/>
    </row>
    <row r="125" spans="1:10" x14ac:dyDescent="0.25">
      <c r="C125" s="30"/>
      <c r="D125" s="30"/>
      <c r="E125" s="30"/>
      <c r="F125" s="30"/>
      <c r="G125" s="30"/>
      <c r="H125" s="76"/>
      <c r="I125" s="76"/>
      <c r="J125" s="120"/>
    </row>
    <row r="126" spans="1:10" x14ac:dyDescent="0.25">
      <c r="C126" s="30"/>
      <c r="D126" s="30"/>
      <c r="E126" s="30"/>
      <c r="F126" s="30"/>
      <c r="G126" s="30"/>
      <c r="H126" s="76"/>
      <c r="I126" s="76"/>
      <c r="J126" s="120"/>
    </row>
    <row r="127" spans="1:10" x14ac:dyDescent="0.25">
      <c r="C127" s="30"/>
      <c r="D127" s="30"/>
      <c r="E127" s="30"/>
      <c r="F127" s="30"/>
      <c r="G127" s="30"/>
      <c r="H127" s="76"/>
      <c r="I127" s="76"/>
      <c r="J127" s="120"/>
    </row>
    <row r="128" spans="1:10" x14ac:dyDescent="0.25">
      <c r="C128" s="30"/>
      <c r="D128" s="30"/>
      <c r="E128" s="30"/>
      <c r="F128" s="30"/>
      <c r="G128" s="30"/>
      <c r="H128" s="76"/>
      <c r="I128" s="76"/>
      <c r="J128" s="120"/>
    </row>
    <row r="129" spans="3:10" x14ac:dyDescent="0.25">
      <c r="C129" s="30"/>
      <c r="D129" s="30"/>
      <c r="E129" s="30"/>
      <c r="F129" s="30"/>
      <c r="G129" s="30"/>
      <c r="H129" s="76"/>
      <c r="I129" s="76"/>
      <c r="J129" s="120"/>
    </row>
    <row r="130" spans="3:10" x14ac:dyDescent="0.25">
      <c r="C130" s="30"/>
      <c r="D130" s="30"/>
      <c r="E130" s="30"/>
      <c r="F130" s="30"/>
      <c r="G130" s="30"/>
      <c r="H130" s="76"/>
      <c r="I130" s="76"/>
      <c r="J130" s="120"/>
    </row>
    <row r="131" spans="3:10" x14ac:dyDescent="0.25">
      <c r="C131" s="30"/>
      <c r="D131" s="30"/>
      <c r="E131" s="30"/>
      <c r="F131" s="30"/>
      <c r="G131" s="30"/>
      <c r="H131" s="76"/>
      <c r="I131" s="76"/>
      <c r="J131" s="120"/>
    </row>
    <row r="132" spans="3:10" x14ac:dyDescent="0.25">
      <c r="C132" s="30"/>
      <c r="D132" s="30"/>
      <c r="E132" s="30"/>
      <c r="F132" s="30"/>
      <c r="G132" s="30"/>
      <c r="H132" s="76"/>
      <c r="I132" s="76"/>
      <c r="J132" s="120"/>
    </row>
    <row r="133" spans="3:10" x14ac:dyDescent="0.25">
      <c r="C133" s="30"/>
      <c r="D133" s="30"/>
      <c r="E133" s="30"/>
      <c r="F133" s="30"/>
      <c r="G133" s="30"/>
      <c r="H133" s="76"/>
      <c r="I133" s="76"/>
      <c r="J133" s="120"/>
    </row>
    <row r="134" spans="3:10" x14ac:dyDescent="0.25">
      <c r="C134" s="30"/>
      <c r="D134" s="30"/>
      <c r="E134" s="30"/>
      <c r="F134" s="30"/>
      <c r="G134" s="30"/>
      <c r="H134" s="76"/>
      <c r="I134" s="76"/>
      <c r="J134" s="120"/>
    </row>
    <row r="135" spans="3:10" x14ac:dyDescent="0.25">
      <c r="C135" s="30"/>
      <c r="D135" s="30"/>
      <c r="E135" s="30"/>
      <c r="F135" s="30"/>
      <c r="G135" s="30"/>
      <c r="H135" s="76"/>
      <c r="I135" s="76"/>
      <c r="J135" s="120"/>
    </row>
    <row r="136" spans="3:10" x14ac:dyDescent="0.25">
      <c r="C136" s="30"/>
      <c r="D136" s="30"/>
      <c r="E136" s="30"/>
      <c r="F136" s="30"/>
      <c r="G136" s="30"/>
      <c r="H136" s="76"/>
      <c r="I136" s="76"/>
      <c r="J136" s="120"/>
    </row>
    <row r="137" spans="3:10" x14ac:dyDescent="0.25">
      <c r="C137" s="30"/>
      <c r="D137" s="30"/>
      <c r="E137" s="30"/>
      <c r="F137" s="30"/>
      <c r="G137" s="30"/>
      <c r="H137" s="76"/>
      <c r="I137" s="76"/>
      <c r="J137" s="120"/>
    </row>
    <row r="138" spans="3:10" x14ac:dyDescent="0.25">
      <c r="C138" s="30"/>
      <c r="D138" s="30"/>
      <c r="E138" s="30"/>
      <c r="F138" s="30"/>
      <c r="G138" s="30"/>
      <c r="H138" s="76"/>
      <c r="I138" s="76"/>
      <c r="J138" s="120"/>
    </row>
    <row r="139" spans="3:10" x14ac:dyDescent="0.25">
      <c r="C139" s="30"/>
      <c r="D139" s="30"/>
      <c r="E139" s="30"/>
      <c r="F139" s="30"/>
      <c r="G139" s="30"/>
      <c r="H139" s="76"/>
      <c r="I139" s="76"/>
      <c r="J139" s="120"/>
    </row>
    <row r="140" spans="3:10" x14ac:dyDescent="0.25">
      <c r="C140" s="30"/>
      <c r="D140" s="30"/>
      <c r="E140" s="30"/>
      <c r="F140" s="30"/>
      <c r="G140" s="30"/>
      <c r="H140" s="76"/>
      <c r="I140" s="76"/>
      <c r="J140" s="120"/>
    </row>
    <row r="141" spans="3:10" x14ac:dyDescent="0.25">
      <c r="C141" s="30"/>
      <c r="D141" s="30"/>
      <c r="E141" s="30"/>
      <c r="F141" s="30"/>
      <c r="G141" s="30"/>
      <c r="H141" s="76"/>
      <c r="I141" s="76"/>
      <c r="J141" s="120"/>
    </row>
    <row r="142" spans="3:10" x14ac:dyDescent="0.25">
      <c r="C142" s="30"/>
      <c r="D142" s="30"/>
      <c r="E142" s="30"/>
      <c r="F142" s="30"/>
      <c r="G142" s="30"/>
      <c r="H142" s="76"/>
      <c r="I142" s="76"/>
      <c r="J142" s="120"/>
    </row>
    <row r="143" spans="3:10" x14ac:dyDescent="0.25">
      <c r="C143" s="30"/>
      <c r="D143" s="30"/>
      <c r="E143" s="30"/>
      <c r="F143" s="30"/>
      <c r="G143" s="30"/>
      <c r="H143" s="76"/>
      <c r="I143" s="76"/>
      <c r="J143" s="120"/>
    </row>
    <row r="144" spans="3:10" x14ac:dyDescent="0.25">
      <c r="C144" s="30"/>
      <c r="D144" s="30"/>
      <c r="E144" s="30"/>
      <c r="F144" s="30"/>
      <c r="G144" s="30"/>
      <c r="H144" s="76"/>
      <c r="I144" s="76"/>
      <c r="J144" s="120"/>
    </row>
    <row r="145" spans="3:10" x14ac:dyDescent="0.25">
      <c r="C145" s="30"/>
      <c r="D145" s="30"/>
      <c r="E145" s="30"/>
      <c r="F145" s="30"/>
      <c r="G145" s="30"/>
      <c r="H145" s="76"/>
      <c r="I145" s="76"/>
      <c r="J145" s="120"/>
    </row>
    <row r="146" spans="3:10" x14ac:dyDescent="0.25">
      <c r="C146" s="30"/>
      <c r="D146" s="30"/>
      <c r="E146" s="30"/>
      <c r="F146" s="30"/>
      <c r="G146" s="30"/>
      <c r="H146" s="76"/>
      <c r="I146" s="76"/>
      <c r="J146" s="120"/>
    </row>
    <row r="147" spans="3:10" x14ac:dyDescent="0.25">
      <c r="C147" s="30"/>
      <c r="D147" s="30"/>
      <c r="E147" s="30"/>
      <c r="F147" s="30"/>
      <c r="G147" s="30"/>
      <c r="H147" s="76"/>
      <c r="I147" s="76"/>
      <c r="J147" s="120"/>
    </row>
    <row r="148" spans="3:10" x14ac:dyDescent="0.25">
      <c r="C148" s="30"/>
      <c r="D148" s="30"/>
      <c r="E148" s="30"/>
      <c r="F148" s="30"/>
      <c r="G148" s="30"/>
      <c r="H148" s="76"/>
      <c r="I148" s="76"/>
      <c r="J148" s="120"/>
    </row>
    <row r="149" spans="3:10" x14ac:dyDescent="0.25">
      <c r="C149" s="30"/>
      <c r="D149" s="30"/>
      <c r="E149" s="30"/>
      <c r="F149" s="30"/>
      <c r="G149" s="30"/>
      <c r="H149" s="76"/>
      <c r="I149" s="76"/>
      <c r="J149" s="120"/>
    </row>
    <row r="150" spans="3:10" x14ac:dyDescent="0.25">
      <c r="C150" s="30"/>
      <c r="D150" s="30"/>
      <c r="E150" s="30"/>
      <c r="F150" s="30"/>
      <c r="G150" s="30"/>
      <c r="H150" s="76"/>
      <c r="I150" s="76"/>
      <c r="J150" s="120"/>
    </row>
    <row r="151" spans="3:10" x14ac:dyDescent="0.25">
      <c r="C151" s="30"/>
      <c r="D151" s="30"/>
      <c r="E151" s="30"/>
      <c r="F151" s="30"/>
      <c r="G151" s="30"/>
      <c r="H151" s="76"/>
      <c r="I151" s="76"/>
      <c r="J151" s="120"/>
    </row>
    <row r="152" spans="3:10" x14ac:dyDescent="0.25">
      <c r="C152" s="30"/>
      <c r="D152" s="30"/>
      <c r="E152" s="30"/>
      <c r="F152" s="30"/>
      <c r="G152" s="30"/>
      <c r="H152" s="76"/>
      <c r="I152" s="76"/>
      <c r="J152" s="120"/>
    </row>
    <row r="153" spans="3:10" x14ac:dyDescent="0.25">
      <c r="C153" s="30"/>
      <c r="D153" s="30"/>
      <c r="E153" s="30"/>
      <c r="F153" s="30"/>
      <c r="G153" s="30"/>
      <c r="H153" s="76"/>
      <c r="I153" s="76"/>
      <c r="J153" s="120"/>
    </row>
    <row r="154" spans="3:10" x14ac:dyDescent="0.25">
      <c r="C154" s="30"/>
      <c r="D154" s="30"/>
      <c r="E154" s="30"/>
      <c r="F154" s="30"/>
      <c r="G154" s="30"/>
      <c r="H154" s="76"/>
      <c r="I154" s="76"/>
      <c r="J154" s="120"/>
    </row>
    <row r="155" spans="3:10" x14ac:dyDescent="0.25">
      <c r="C155" s="30"/>
      <c r="D155" s="30"/>
      <c r="E155" s="30"/>
      <c r="F155" s="30"/>
      <c r="G155" s="30"/>
      <c r="H155" s="76"/>
      <c r="I155" s="76"/>
      <c r="J155" s="120"/>
    </row>
    <row r="156" spans="3:10" x14ac:dyDescent="0.25">
      <c r="C156" s="30"/>
      <c r="D156" s="30"/>
      <c r="E156" s="30"/>
      <c r="F156" s="30"/>
      <c r="G156" s="30"/>
      <c r="H156" s="76"/>
      <c r="I156" s="76"/>
      <c r="J156" s="120"/>
    </row>
    <row r="157" spans="3:10" x14ac:dyDescent="0.25">
      <c r="C157" s="30"/>
      <c r="D157" s="30"/>
      <c r="E157" s="30"/>
      <c r="F157" s="30"/>
      <c r="G157" s="30"/>
      <c r="H157" s="76"/>
      <c r="I157" s="76"/>
      <c r="J157" s="120"/>
    </row>
    <row r="158" spans="3:10" x14ac:dyDescent="0.25">
      <c r="C158" s="30"/>
      <c r="D158" s="30"/>
      <c r="E158" s="30"/>
      <c r="F158" s="30"/>
      <c r="G158" s="30"/>
      <c r="H158" s="76"/>
      <c r="I158" s="76"/>
      <c r="J158" s="120"/>
    </row>
    <row r="159" spans="3:10" x14ac:dyDescent="0.25">
      <c r="C159" s="30"/>
      <c r="D159" s="30"/>
      <c r="E159" s="30"/>
      <c r="F159" s="30"/>
      <c r="G159" s="30"/>
      <c r="H159" s="76"/>
      <c r="I159" s="76"/>
      <c r="J159" s="120"/>
    </row>
    <row r="160" spans="3:10" x14ac:dyDescent="0.25">
      <c r="C160" s="30"/>
      <c r="D160" s="30"/>
      <c r="E160" s="30"/>
      <c r="F160" s="30"/>
      <c r="G160" s="30"/>
      <c r="H160" s="76"/>
      <c r="I160" s="76"/>
      <c r="J160" s="120"/>
    </row>
    <row r="161" spans="3:10" x14ac:dyDescent="0.25">
      <c r="C161" s="30"/>
      <c r="D161" s="30"/>
      <c r="E161" s="30"/>
      <c r="F161" s="30"/>
      <c r="G161" s="30"/>
      <c r="H161" s="76"/>
      <c r="I161" s="76"/>
      <c r="J161" s="120"/>
    </row>
    <row r="162" spans="3:10" x14ac:dyDescent="0.25">
      <c r="C162" s="30"/>
      <c r="D162" s="30"/>
      <c r="E162" s="30"/>
      <c r="F162" s="30"/>
      <c r="G162" s="30"/>
      <c r="H162" s="76"/>
      <c r="I162" s="76"/>
      <c r="J162" s="120"/>
    </row>
    <row r="163" spans="3:10" x14ac:dyDescent="0.25">
      <c r="C163" s="30"/>
      <c r="D163" s="30"/>
      <c r="E163" s="30"/>
      <c r="F163" s="30"/>
      <c r="G163" s="30"/>
      <c r="H163" s="76"/>
      <c r="I163" s="76"/>
      <c r="J163" s="120"/>
    </row>
    <row r="164" spans="3:10" x14ac:dyDescent="0.25">
      <c r="C164" s="30"/>
      <c r="D164" s="30"/>
      <c r="E164" s="30"/>
      <c r="F164" s="30"/>
      <c r="G164" s="30"/>
      <c r="H164" s="76"/>
      <c r="I164" s="76"/>
      <c r="J164" s="120"/>
    </row>
    <row r="165" spans="3:10" x14ac:dyDescent="0.25">
      <c r="C165" s="30"/>
      <c r="D165" s="30"/>
      <c r="E165" s="30"/>
      <c r="F165" s="30"/>
      <c r="G165" s="30"/>
      <c r="H165" s="76"/>
      <c r="I165" s="76"/>
      <c r="J165" s="120"/>
    </row>
    <row r="166" spans="3:10" x14ac:dyDescent="0.25">
      <c r="C166" s="30"/>
      <c r="D166" s="30"/>
      <c r="E166" s="30"/>
      <c r="F166" s="30"/>
      <c r="G166" s="30"/>
      <c r="H166" s="76"/>
      <c r="I166" s="76"/>
      <c r="J166" s="120"/>
    </row>
    <row r="167" spans="3:10" x14ac:dyDescent="0.25">
      <c r="C167" s="30"/>
      <c r="D167" s="30"/>
      <c r="E167" s="30"/>
      <c r="F167" s="30"/>
      <c r="G167" s="30"/>
      <c r="H167" s="76"/>
      <c r="I167" s="76"/>
      <c r="J167" s="120"/>
    </row>
    <row r="168" spans="3:10" x14ac:dyDescent="0.25">
      <c r="C168" s="30"/>
      <c r="D168" s="30"/>
      <c r="E168" s="30"/>
      <c r="F168" s="30"/>
      <c r="G168" s="30"/>
      <c r="H168" s="76"/>
      <c r="I168" s="76"/>
      <c r="J168" s="120"/>
    </row>
    <row r="169" spans="3:10" x14ac:dyDescent="0.25">
      <c r="C169" s="30"/>
      <c r="D169" s="30"/>
      <c r="E169" s="30"/>
      <c r="F169" s="30"/>
      <c r="G169" s="30"/>
      <c r="H169" s="76"/>
      <c r="I169" s="76"/>
      <c r="J169" s="120"/>
    </row>
    <row r="170" spans="3:10" x14ac:dyDescent="0.25">
      <c r="C170" s="30"/>
      <c r="D170" s="30"/>
      <c r="E170" s="30"/>
      <c r="F170" s="30"/>
      <c r="G170" s="30"/>
      <c r="H170" s="76"/>
      <c r="I170" s="76"/>
      <c r="J170" s="120"/>
    </row>
    <row r="171" spans="3:10" x14ac:dyDescent="0.25">
      <c r="C171" s="30"/>
      <c r="D171" s="30"/>
      <c r="E171" s="30"/>
      <c r="F171" s="30"/>
      <c r="G171" s="30"/>
      <c r="H171" s="76"/>
      <c r="I171" s="76"/>
      <c r="J171" s="120"/>
    </row>
    <row r="172" spans="3:10" x14ac:dyDescent="0.25">
      <c r="C172" s="30"/>
      <c r="D172" s="30"/>
      <c r="E172" s="30"/>
      <c r="F172" s="30"/>
      <c r="G172" s="30"/>
      <c r="H172" s="76"/>
      <c r="I172" s="76"/>
      <c r="J172" s="120"/>
    </row>
    <row r="173" spans="3:10" x14ac:dyDescent="0.25">
      <c r="C173" s="30"/>
      <c r="D173" s="30"/>
      <c r="E173" s="30"/>
      <c r="F173" s="30"/>
      <c r="G173" s="30"/>
      <c r="H173" s="76"/>
      <c r="I173" s="76"/>
      <c r="J173" s="120"/>
    </row>
    <row r="174" spans="3:10" x14ac:dyDescent="0.25">
      <c r="C174" s="30"/>
      <c r="D174" s="30"/>
      <c r="E174" s="30"/>
      <c r="F174" s="30"/>
      <c r="G174" s="30"/>
      <c r="H174" s="76"/>
      <c r="I174" s="76"/>
      <c r="J174" s="120"/>
    </row>
    <row r="175" spans="3:10" x14ac:dyDescent="0.25">
      <c r="C175" s="30"/>
      <c r="D175" s="30"/>
      <c r="E175" s="30"/>
      <c r="F175" s="30"/>
      <c r="G175" s="30"/>
      <c r="H175" s="76"/>
      <c r="I175" s="76"/>
      <c r="J175" s="120"/>
    </row>
    <row r="176" spans="3:10" x14ac:dyDescent="0.25">
      <c r="C176" s="30"/>
      <c r="D176" s="30"/>
      <c r="E176" s="30"/>
      <c r="F176" s="30"/>
      <c r="G176" s="30"/>
      <c r="H176" s="76"/>
      <c r="I176" s="76"/>
      <c r="J176" s="120"/>
    </row>
    <row r="177" spans="3:10" x14ac:dyDescent="0.25">
      <c r="C177" s="30"/>
      <c r="D177" s="30"/>
      <c r="E177" s="30"/>
      <c r="F177" s="30"/>
      <c r="G177" s="30"/>
      <c r="H177" s="76"/>
      <c r="I177" s="76"/>
      <c r="J177" s="120"/>
    </row>
    <row r="178" spans="3:10" x14ac:dyDescent="0.25">
      <c r="C178" s="30"/>
      <c r="D178" s="30"/>
      <c r="E178" s="30"/>
      <c r="F178" s="30"/>
      <c r="G178" s="30"/>
      <c r="H178" s="76"/>
      <c r="I178" s="76"/>
      <c r="J178" s="120"/>
    </row>
    <row r="179" spans="3:10" x14ac:dyDescent="0.25">
      <c r="C179" s="30"/>
      <c r="D179" s="30"/>
      <c r="E179" s="30"/>
      <c r="F179" s="30"/>
      <c r="G179" s="30"/>
      <c r="H179" s="76"/>
      <c r="I179" s="76"/>
      <c r="J179" s="120"/>
    </row>
    <row r="180" spans="3:10" x14ac:dyDescent="0.25">
      <c r="C180" s="30"/>
      <c r="D180" s="30"/>
      <c r="E180" s="30"/>
      <c r="F180" s="30"/>
      <c r="G180" s="30"/>
      <c r="H180" s="76"/>
      <c r="I180" s="76"/>
      <c r="J180" s="120"/>
    </row>
    <row r="181" spans="3:10" x14ac:dyDescent="0.25">
      <c r="C181" s="30"/>
      <c r="D181" s="30"/>
      <c r="E181" s="30"/>
      <c r="F181" s="30"/>
      <c r="G181" s="30"/>
      <c r="H181" s="76"/>
      <c r="I181" s="76"/>
      <c r="J181" s="120"/>
    </row>
    <row r="182" spans="3:10" x14ac:dyDescent="0.25">
      <c r="C182" s="30"/>
      <c r="D182" s="30"/>
      <c r="E182" s="30"/>
      <c r="F182" s="30"/>
      <c r="G182" s="30"/>
      <c r="H182" s="76"/>
      <c r="I182" s="76"/>
      <c r="J182" s="120"/>
    </row>
    <row r="183" spans="3:10" x14ac:dyDescent="0.25">
      <c r="C183" s="30"/>
      <c r="D183" s="30"/>
      <c r="E183" s="30"/>
      <c r="F183" s="30"/>
      <c r="G183" s="30"/>
      <c r="H183" s="76"/>
      <c r="I183" s="76"/>
      <c r="J183" s="120"/>
    </row>
    <row r="184" spans="3:10" x14ac:dyDescent="0.25">
      <c r="C184" s="30"/>
      <c r="D184" s="30"/>
      <c r="E184" s="30"/>
      <c r="F184" s="30"/>
      <c r="G184" s="30"/>
      <c r="H184" s="76"/>
      <c r="I184" s="76"/>
      <c r="J184" s="120"/>
    </row>
    <row r="185" spans="3:10" x14ac:dyDescent="0.25">
      <c r="C185" s="30"/>
      <c r="D185" s="30"/>
      <c r="E185" s="30"/>
      <c r="F185" s="30"/>
      <c r="G185" s="30"/>
      <c r="H185" s="76"/>
      <c r="I185" s="76"/>
      <c r="J185" s="120"/>
    </row>
    <row r="186" spans="3:10" x14ac:dyDescent="0.25">
      <c r="C186" s="30"/>
      <c r="D186" s="30"/>
      <c r="E186" s="30"/>
      <c r="F186" s="30"/>
      <c r="G186" s="30"/>
      <c r="H186" s="76"/>
      <c r="I186" s="76"/>
      <c r="J186" s="120"/>
    </row>
    <row r="187" spans="3:10" x14ac:dyDescent="0.25">
      <c r="C187" s="30"/>
      <c r="D187" s="30"/>
      <c r="E187" s="30"/>
      <c r="F187" s="30"/>
      <c r="G187" s="30"/>
      <c r="H187" s="76"/>
      <c r="I187" s="76"/>
      <c r="J187" s="120"/>
    </row>
    <row r="188" spans="3:10" x14ac:dyDescent="0.25">
      <c r="C188" s="30"/>
      <c r="D188" s="30"/>
      <c r="E188" s="30"/>
      <c r="F188" s="30"/>
      <c r="G188" s="30"/>
      <c r="H188" s="76"/>
      <c r="I188" s="76"/>
      <c r="J188" s="120"/>
    </row>
    <row r="189" spans="3:10" x14ac:dyDescent="0.25">
      <c r="C189" s="30"/>
      <c r="D189" s="30"/>
      <c r="E189" s="30"/>
      <c r="F189" s="30"/>
      <c r="G189" s="30"/>
      <c r="H189" s="76"/>
      <c r="I189" s="76"/>
      <c r="J189" s="120"/>
    </row>
    <row r="190" spans="3:10" x14ac:dyDescent="0.25">
      <c r="C190" s="30"/>
      <c r="D190" s="30"/>
      <c r="E190" s="30"/>
      <c r="F190" s="30"/>
      <c r="G190" s="30"/>
      <c r="H190" s="76"/>
      <c r="I190" s="76"/>
      <c r="J190" s="120"/>
    </row>
    <row r="191" spans="3:10" x14ac:dyDescent="0.25">
      <c r="C191" s="30"/>
      <c r="D191" s="30"/>
      <c r="E191" s="30"/>
      <c r="F191" s="30"/>
      <c r="G191" s="30"/>
      <c r="H191" s="76"/>
      <c r="I191" s="76"/>
      <c r="J191" s="120"/>
    </row>
    <row r="192" spans="3:10" x14ac:dyDescent="0.25">
      <c r="C192" s="30"/>
      <c r="D192" s="30"/>
      <c r="E192" s="30"/>
      <c r="F192" s="30"/>
      <c r="G192" s="30"/>
      <c r="H192" s="76"/>
      <c r="I192" s="76"/>
      <c r="J192" s="120"/>
    </row>
    <row r="193" spans="3:10" x14ac:dyDescent="0.25">
      <c r="C193" s="30"/>
      <c r="D193" s="30"/>
      <c r="E193" s="30"/>
      <c r="F193" s="30"/>
      <c r="G193" s="30"/>
      <c r="H193" s="76"/>
      <c r="I193" s="76"/>
      <c r="J193" s="120"/>
    </row>
    <row r="194" spans="3:10" x14ac:dyDescent="0.25">
      <c r="C194" s="30"/>
      <c r="D194" s="30"/>
      <c r="E194" s="30"/>
      <c r="F194" s="30"/>
      <c r="G194" s="30"/>
      <c r="H194" s="76"/>
      <c r="I194" s="76"/>
      <c r="J194" s="120"/>
    </row>
    <row r="195" spans="3:10" x14ac:dyDescent="0.25">
      <c r="C195" s="30"/>
      <c r="D195" s="30"/>
      <c r="E195" s="30"/>
      <c r="F195" s="30"/>
      <c r="G195" s="30"/>
      <c r="H195" s="76"/>
      <c r="I195" s="76"/>
      <c r="J195" s="120"/>
    </row>
    <row r="196" spans="3:10" x14ac:dyDescent="0.25">
      <c r="C196" s="30"/>
      <c r="D196" s="30"/>
      <c r="E196" s="30"/>
      <c r="F196" s="30"/>
      <c r="G196" s="30"/>
      <c r="H196" s="76"/>
      <c r="I196" s="76"/>
      <c r="J196" s="120"/>
    </row>
    <row r="197" spans="3:10" x14ac:dyDescent="0.25">
      <c r="C197" s="30"/>
      <c r="D197" s="30"/>
      <c r="E197" s="30"/>
      <c r="F197" s="30"/>
      <c r="G197" s="30"/>
      <c r="H197" s="76"/>
      <c r="I197" s="76"/>
      <c r="J197" s="120"/>
    </row>
    <row r="198" spans="3:10" x14ac:dyDescent="0.25">
      <c r="C198" s="30"/>
      <c r="D198" s="30"/>
      <c r="E198" s="30"/>
      <c r="F198" s="30"/>
      <c r="G198" s="30"/>
      <c r="H198" s="76"/>
      <c r="I198" s="76"/>
      <c r="J198" s="120"/>
    </row>
    <row r="199" spans="3:10" x14ac:dyDescent="0.25">
      <c r="C199" s="30"/>
      <c r="D199" s="30"/>
      <c r="E199" s="30"/>
      <c r="F199" s="30"/>
      <c r="G199" s="30"/>
      <c r="H199" s="76"/>
      <c r="I199" s="76"/>
      <c r="J199" s="120"/>
    </row>
    <row r="200" spans="3:10" x14ac:dyDescent="0.25">
      <c r="C200" s="30"/>
      <c r="D200" s="30"/>
      <c r="E200" s="30"/>
      <c r="F200" s="30"/>
      <c r="G200" s="30"/>
      <c r="H200" s="76"/>
      <c r="I200" s="76"/>
      <c r="J200" s="120"/>
    </row>
    <row r="201" spans="3:10" x14ac:dyDescent="0.25">
      <c r="C201" s="30"/>
      <c r="D201" s="30"/>
      <c r="E201" s="30"/>
      <c r="F201" s="30"/>
      <c r="G201" s="30"/>
      <c r="H201" s="76"/>
      <c r="I201" s="76"/>
      <c r="J201" s="120"/>
    </row>
    <row r="202" spans="3:10" x14ac:dyDescent="0.25">
      <c r="C202" s="30"/>
      <c r="D202" s="30"/>
      <c r="E202" s="30"/>
      <c r="F202" s="30"/>
      <c r="G202" s="30"/>
      <c r="H202" s="76"/>
      <c r="I202" s="76"/>
      <c r="J202" s="120"/>
    </row>
    <row r="203" spans="3:10" x14ac:dyDescent="0.25">
      <c r="C203" s="30"/>
      <c r="D203" s="30"/>
      <c r="E203" s="30"/>
      <c r="F203" s="30"/>
      <c r="G203" s="30"/>
      <c r="H203" s="76"/>
      <c r="I203" s="76"/>
      <c r="J203" s="120"/>
    </row>
    <row r="204" spans="3:10" x14ac:dyDescent="0.25">
      <c r="C204" s="30"/>
      <c r="D204" s="30"/>
      <c r="E204" s="30"/>
      <c r="F204" s="30"/>
      <c r="G204" s="30"/>
      <c r="H204" s="76"/>
      <c r="I204" s="76"/>
      <c r="J204" s="120"/>
    </row>
    <row r="205" spans="3:10" x14ac:dyDescent="0.25">
      <c r="C205" s="30"/>
      <c r="D205" s="30"/>
      <c r="E205" s="30"/>
      <c r="F205" s="30"/>
      <c r="G205" s="30"/>
      <c r="H205" s="76"/>
      <c r="I205" s="76"/>
      <c r="J205" s="120"/>
    </row>
    <row r="206" spans="3:10" x14ac:dyDescent="0.25">
      <c r="C206" s="30"/>
      <c r="D206" s="30"/>
      <c r="E206" s="30"/>
      <c r="F206" s="30"/>
      <c r="G206" s="30"/>
      <c r="H206" s="76"/>
      <c r="I206" s="76"/>
      <c r="J206" s="120"/>
    </row>
    <row r="207" spans="3:10" x14ac:dyDescent="0.25">
      <c r="C207" s="30"/>
      <c r="D207" s="30"/>
      <c r="E207" s="30"/>
      <c r="F207" s="30"/>
      <c r="G207" s="30"/>
      <c r="H207" s="76"/>
      <c r="I207" s="76"/>
      <c r="J207" s="120"/>
    </row>
    <row r="208" spans="3:10" x14ac:dyDescent="0.25">
      <c r="C208" s="30"/>
      <c r="D208" s="30"/>
      <c r="E208" s="30"/>
      <c r="F208" s="30"/>
      <c r="G208" s="30"/>
      <c r="H208" s="76"/>
      <c r="I208" s="76"/>
      <c r="J208" s="120"/>
    </row>
    <row r="209" spans="3:10" x14ac:dyDescent="0.25">
      <c r="C209" s="30"/>
      <c r="D209" s="30"/>
      <c r="E209" s="30"/>
      <c r="F209" s="30"/>
      <c r="G209" s="30"/>
      <c r="H209" s="76"/>
      <c r="I209" s="76"/>
      <c r="J209" s="120"/>
    </row>
    <row r="210" spans="3:10" x14ac:dyDescent="0.25">
      <c r="C210" s="30"/>
      <c r="D210" s="30"/>
      <c r="E210" s="30"/>
      <c r="F210" s="30"/>
      <c r="G210" s="30"/>
      <c r="H210" s="76"/>
      <c r="I210" s="76"/>
      <c r="J210" s="120"/>
    </row>
    <row r="211" spans="3:10" x14ac:dyDescent="0.25">
      <c r="C211" s="30"/>
      <c r="D211" s="30"/>
      <c r="E211" s="30"/>
      <c r="F211" s="30"/>
      <c r="G211" s="30"/>
      <c r="H211" s="76"/>
      <c r="I211" s="76"/>
      <c r="J211" s="120"/>
    </row>
    <row r="212" spans="3:10" x14ac:dyDescent="0.25">
      <c r="C212" s="30"/>
      <c r="D212" s="30"/>
      <c r="E212" s="30"/>
      <c r="F212" s="30"/>
      <c r="G212" s="30"/>
      <c r="H212" s="76"/>
      <c r="I212" s="76"/>
      <c r="J212" s="120"/>
    </row>
    <row r="213" spans="3:10" x14ac:dyDescent="0.25">
      <c r="C213" s="30"/>
      <c r="D213" s="30"/>
      <c r="E213" s="30"/>
      <c r="F213" s="30"/>
      <c r="G213" s="30"/>
      <c r="H213" s="76"/>
      <c r="I213" s="76"/>
      <c r="J213" s="120"/>
    </row>
  </sheetData>
  <autoFilter ref="A4:I123" xr:uid="{00000000-0009-0000-0000-000003000000}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8B288D19B28F4CA6F7B7CE7F742104" ma:contentTypeVersion="4" ma:contentTypeDescription="Create a new document." ma:contentTypeScope="" ma:versionID="665b71702ee6424a41a0dd9ec2475bae">
  <xsd:schema xmlns:xsd="http://www.w3.org/2001/XMLSchema" xmlns:xs="http://www.w3.org/2001/XMLSchema" xmlns:p="http://schemas.microsoft.com/office/2006/metadata/properties" xmlns:ns2="30b80a98-0ba4-4d0d-9348-af21850be3ad" targetNamespace="http://schemas.microsoft.com/office/2006/metadata/properties" ma:root="true" ma:fieldsID="814ef4431a27e4713c23ee9db8efe485" ns2:_="">
    <xsd:import namespace="30b80a98-0ba4-4d0d-9348-af21850be3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b80a98-0ba4-4d0d-9348-af21850be3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6A1365-C1C9-4A08-B78F-D00C4AC17915}"/>
</file>

<file path=customXml/itemProps2.xml><?xml version="1.0" encoding="utf-8"?>
<ds:datastoreItem xmlns:ds="http://schemas.openxmlformats.org/officeDocument/2006/customXml" ds:itemID="{219F0733-B362-4951-A7E8-087140EA518D}"/>
</file>

<file path=customXml/itemProps3.xml><?xml version="1.0" encoding="utf-8"?>
<ds:datastoreItem xmlns:ds="http://schemas.openxmlformats.org/officeDocument/2006/customXml" ds:itemID="{90F9E8B2-3818-47FB-8DE2-3E33A42275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 - Confidential</vt:lpstr>
      <vt:lpstr>Manufacturer 1</vt:lpstr>
      <vt:lpstr>Manufacturer 2</vt:lpstr>
      <vt:lpstr>Manufacturer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2015-08-31T20:00:47Z</dcterms:created>
  <dcterms:modified xsi:type="dcterms:W3CDTF">2019-06-06T23:22:06Z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0x0101005D8B288D19B28F4CA6F7B7CE7F742104</vt:lpwstr>
  </property>
</Properties>
</file>