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codeName="ThisWorkbook"/>
  <xr:revisionPtr revIDLastSave="0" documentId="13_ncr:1_{2726ACDB-D762-4021-9450-EF5A8A2D4CE1}" xr6:coauthVersionLast="45" xr6:coauthVersionMax="45" xr10:uidLastSave="{00000000-0000-0000-0000-000000000000}"/>
  <bookViews>
    <workbookView xWindow="28680" yWindow="-120" windowWidth="29040" windowHeight="15840" xr2:uid="{461F7AE0-83B3-4E66-8478-BA9343CC2489}"/>
  </bookViews>
  <sheets>
    <sheet name="Savings Summary" sheetId="4" r:id="rId1"/>
    <sheet name="Base Case Weighting" sheetId="1" r:id="rId2"/>
    <sheet name="Batch output" sheetId="2" r:id="rId3"/>
    <sheet name="Peak Demand output" sheetId="5" r:id="rId4"/>
    <sheet name="Building HVAC Tonnage" sheetId="7" r:id="rId5"/>
    <sheet name="Vintage Weighting" sheetId="3" r:id="rId6"/>
  </sheets>
  <definedNames>
    <definedName name="_xlnm._FilterDatabase" localSheetId="1" hidden="1">'Base Case Weighting'!$B$4:$Z$232</definedName>
    <definedName name="_xlnm._FilterDatabase" localSheetId="2" hidden="1">'Batch output'!$A$5:$BZ$461</definedName>
    <definedName name="_xlnm._FilterDatabase" localSheetId="4" hidden="1">'Building HVAC Tonnage'!$B$3:$F$1411</definedName>
    <definedName name="_xlnm._FilterDatabase" localSheetId="3" hidden="1">'Peak Demand output'!$A$3:$J$459</definedName>
    <definedName name="_xlnm._FilterDatabase" localSheetId="0" hidden="1">'Savings Summary'!$B$3:$J$57</definedName>
    <definedName name="_xlnm._FilterDatabase" localSheetId="5" hidden="1">'Vintage Weighting'!$B$3:$M$403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2" l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B6" i="5"/>
  <c r="B7" i="5" s="1"/>
  <c r="B8" i="5" s="1"/>
  <c r="B9" i="5" s="1"/>
  <c r="B10" i="5" s="1"/>
  <c r="B11" i="5" s="1"/>
  <c r="B12" i="5"/>
  <c r="B13" i="5"/>
  <c r="B14" i="5" s="1"/>
  <c r="B15" i="5" s="1"/>
  <c r="B16" i="5" s="1"/>
  <c r="B17" i="5" s="1"/>
  <c r="B18" i="5" s="1"/>
  <c r="B19" i="5" s="1"/>
  <c r="B20" i="5"/>
  <c r="B21" i="5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308" i="5" s="1"/>
  <c r="B309" i="5" s="1"/>
  <c r="B310" i="5" s="1"/>
  <c r="B311" i="5" s="1"/>
  <c r="B312" i="5" s="1"/>
  <c r="B313" i="5" s="1"/>
  <c r="B314" i="5" s="1"/>
  <c r="B315" i="5" s="1"/>
  <c r="B316" i="5" s="1"/>
  <c r="B317" i="5" s="1"/>
  <c r="B318" i="5" s="1"/>
  <c r="B319" i="5" s="1"/>
  <c r="B320" i="5" s="1"/>
  <c r="B321" i="5" s="1"/>
  <c r="B322" i="5" s="1"/>
  <c r="B323" i="5" s="1"/>
  <c r="B324" i="5" s="1"/>
  <c r="B325" i="5" s="1"/>
  <c r="B326" i="5" s="1"/>
  <c r="B327" i="5" s="1"/>
  <c r="B328" i="5" s="1"/>
  <c r="B329" i="5" s="1"/>
  <c r="B330" i="5" s="1"/>
  <c r="B331" i="5" s="1"/>
  <c r="B332" i="5" s="1"/>
  <c r="B333" i="5" s="1"/>
  <c r="B334" i="5" s="1"/>
  <c r="B335" i="5" s="1"/>
  <c r="B336" i="5" s="1"/>
  <c r="B337" i="5" s="1"/>
  <c r="B338" i="5" s="1"/>
  <c r="B339" i="5" s="1"/>
  <c r="B340" i="5" s="1"/>
  <c r="B341" i="5" s="1"/>
  <c r="B342" i="5" s="1"/>
  <c r="B343" i="5" s="1"/>
  <c r="B344" i="5" s="1"/>
  <c r="B345" i="5" s="1"/>
  <c r="B346" i="5" s="1"/>
  <c r="B347" i="5" s="1"/>
  <c r="B348" i="5" s="1"/>
  <c r="B349" i="5" s="1"/>
  <c r="B350" i="5" s="1"/>
  <c r="B351" i="5" s="1"/>
  <c r="B352" i="5" s="1"/>
  <c r="B353" i="5" s="1"/>
  <c r="B354" i="5" s="1"/>
  <c r="B355" i="5" s="1"/>
  <c r="B356" i="5" s="1"/>
  <c r="B357" i="5" s="1"/>
  <c r="B358" i="5" s="1"/>
  <c r="B359" i="5" s="1"/>
  <c r="B360" i="5" s="1"/>
  <c r="B361" i="5" s="1"/>
  <c r="B362" i="5" s="1"/>
  <c r="B363" i="5" s="1"/>
  <c r="B364" i="5" s="1"/>
  <c r="B365" i="5" s="1"/>
  <c r="B366" i="5" s="1"/>
  <c r="B367" i="5" s="1"/>
  <c r="B368" i="5" s="1"/>
  <c r="B369" i="5" s="1"/>
  <c r="B370" i="5" s="1"/>
  <c r="B371" i="5" s="1"/>
  <c r="B372" i="5" s="1"/>
  <c r="B373" i="5" s="1"/>
  <c r="B374" i="5" s="1"/>
  <c r="B375" i="5" s="1"/>
  <c r="B376" i="5" s="1"/>
  <c r="B377" i="5" s="1"/>
  <c r="B378" i="5" s="1"/>
  <c r="B379" i="5" s="1"/>
  <c r="B380" i="5" s="1"/>
  <c r="B381" i="5" s="1"/>
  <c r="B382" i="5" s="1"/>
  <c r="B383" i="5" s="1"/>
  <c r="B384" i="5" s="1"/>
  <c r="B385" i="5" s="1"/>
  <c r="B386" i="5" s="1"/>
  <c r="B387" i="5" s="1"/>
  <c r="B388" i="5" s="1"/>
  <c r="B389" i="5" s="1"/>
  <c r="B390" i="5" s="1"/>
  <c r="B391" i="5" s="1"/>
  <c r="B392" i="5" s="1"/>
  <c r="B393" i="5" s="1"/>
  <c r="B394" i="5" s="1"/>
  <c r="B395" i="5" s="1"/>
  <c r="B396" i="5" s="1"/>
  <c r="B397" i="5" s="1"/>
  <c r="B398" i="5" s="1"/>
  <c r="B399" i="5" s="1"/>
  <c r="B400" i="5" s="1"/>
  <c r="B401" i="5" s="1"/>
  <c r="B402" i="5" s="1"/>
  <c r="B403" i="5" s="1"/>
  <c r="B404" i="5" s="1"/>
  <c r="B405" i="5" s="1"/>
  <c r="B406" i="5" s="1"/>
  <c r="B407" i="5" s="1"/>
  <c r="B408" i="5" s="1"/>
  <c r="B409" i="5" s="1"/>
  <c r="B410" i="5" s="1"/>
  <c r="B411" i="5" s="1"/>
  <c r="B412" i="5" s="1"/>
  <c r="B413" i="5" s="1"/>
  <c r="B414" i="5" s="1"/>
  <c r="B415" i="5" s="1"/>
  <c r="B416" i="5" s="1"/>
  <c r="B417" i="5" s="1"/>
  <c r="B418" i="5" s="1"/>
  <c r="B419" i="5" s="1"/>
  <c r="B420" i="5" s="1"/>
  <c r="B421" i="5" s="1"/>
  <c r="B422" i="5" s="1"/>
  <c r="B423" i="5" s="1"/>
  <c r="B424" i="5" s="1"/>
  <c r="B425" i="5" s="1"/>
  <c r="B426" i="5" s="1"/>
  <c r="B427" i="5" s="1"/>
  <c r="B428" i="5" s="1"/>
  <c r="B429" i="5" s="1"/>
  <c r="B430" i="5" s="1"/>
  <c r="B431" i="5" s="1"/>
  <c r="B432" i="5" s="1"/>
  <c r="B433" i="5" s="1"/>
  <c r="B434" i="5" s="1"/>
  <c r="B435" i="5" s="1"/>
  <c r="B436" i="5" s="1"/>
  <c r="B437" i="5" s="1"/>
  <c r="B438" i="5" s="1"/>
  <c r="B439" i="5" s="1"/>
  <c r="B440" i="5" s="1"/>
  <c r="B441" i="5" s="1"/>
  <c r="B442" i="5" s="1"/>
  <c r="B443" i="5" s="1"/>
  <c r="B444" i="5" s="1"/>
  <c r="B445" i="5" s="1"/>
  <c r="B446" i="5" s="1"/>
  <c r="B447" i="5" s="1"/>
  <c r="B448" i="5" s="1"/>
  <c r="B449" i="5" s="1"/>
  <c r="B450" i="5" s="1"/>
  <c r="B451" i="5" s="1"/>
  <c r="B452" i="5" s="1"/>
  <c r="B453" i="5" s="1"/>
  <c r="B454" i="5" s="1"/>
  <c r="B455" i="5" s="1"/>
  <c r="B456" i="5" s="1"/>
  <c r="B457" i="5" s="1"/>
  <c r="B458" i="5" s="1"/>
  <c r="B459" i="5" s="1"/>
  <c r="D57" i="4" l="1"/>
  <c r="C57" i="4"/>
  <c r="D39" i="4"/>
  <c r="C39" i="4"/>
  <c r="D21" i="4"/>
  <c r="C21" i="4"/>
  <c r="D56" i="4"/>
  <c r="C56" i="4"/>
  <c r="D38" i="4"/>
  <c r="C38" i="4"/>
  <c r="D20" i="4"/>
  <c r="C20" i="4"/>
  <c r="D55" i="4"/>
  <c r="C55" i="4"/>
  <c r="D37" i="4"/>
  <c r="C37" i="4"/>
  <c r="D19" i="4"/>
  <c r="C19" i="4"/>
  <c r="D54" i="4"/>
  <c r="C54" i="4"/>
  <c r="D36" i="4"/>
  <c r="C36" i="4"/>
  <c r="D18" i="4"/>
  <c r="C18" i="4"/>
  <c r="D53" i="4"/>
  <c r="C53" i="4"/>
  <c r="D35" i="4"/>
  <c r="C35" i="4"/>
  <c r="D17" i="4"/>
  <c r="C17" i="4"/>
  <c r="D52" i="4"/>
  <c r="C52" i="4"/>
  <c r="D34" i="4"/>
  <c r="C34" i="4"/>
  <c r="D16" i="4"/>
  <c r="C16" i="4"/>
  <c r="D51" i="4"/>
  <c r="C51" i="4"/>
  <c r="D33" i="4"/>
  <c r="C33" i="4"/>
  <c r="D15" i="4"/>
  <c r="C15" i="4"/>
  <c r="D50" i="4"/>
  <c r="C50" i="4"/>
  <c r="D32" i="4"/>
  <c r="C32" i="4"/>
  <c r="D14" i="4"/>
  <c r="C14" i="4"/>
  <c r="D49" i="4"/>
  <c r="C49" i="4"/>
  <c r="D31" i="4"/>
  <c r="C31" i="4"/>
  <c r="D13" i="4"/>
  <c r="C13" i="4"/>
  <c r="D48" i="4"/>
  <c r="C48" i="4"/>
  <c r="D30" i="4"/>
  <c r="C30" i="4"/>
  <c r="D12" i="4"/>
  <c r="C12" i="4"/>
  <c r="D47" i="4"/>
  <c r="C47" i="4"/>
  <c r="D29" i="4"/>
  <c r="C29" i="4"/>
  <c r="D11" i="4"/>
  <c r="C11" i="4"/>
  <c r="D46" i="4"/>
  <c r="C46" i="4"/>
  <c r="D28" i="4"/>
  <c r="C28" i="4"/>
  <c r="D10" i="4"/>
  <c r="C10" i="4"/>
  <c r="D45" i="4"/>
  <c r="C45" i="4"/>
  <c r="D27" i="4"/>
  <c r="C27" i="4"/>
  <c r="D9" i="4"/>
  <c r="C9" i="4"/>
  <c r="D44" i="4"/>
  <c r="C44" i="4"/>
  <c r="D26" i="4"/>
  <c r="C26" i="4"/>
  <c r="D8" i="4"/>
  <c r="C8" i="4"/>
  <c r="D43" i="4"/>
  <c r="C43" i="4"/>
  <c r="D25" i="4"/>
  <c r="C25" i="4"/>
  <c r="D7" i="4"/>
  <c r="C7" i="4"/>
  <c r="D41" i="1"/>
  <c r="E41" i="1"/>
  <c r="F41" i="1"/>
  <c r="P41" i="1" s="1"/>
  <c r="D42" i="1"/>
  <c r="E42" i="1"/>
  <c r="F42" i="1"/>
  <c r="P42" i="1" s="1"/>
  <c r="D43" i="1"/>
  <c r="E43" i="1"/>
  <c r="F43" i="1"/>
  <c r="P43" i="1" s="1"/>
  <c r="D44" i="1"/>
  <c r="E44" i="1"/>
  <c r="F44" i="1"/>
  <c r="P44" i="1" s="1"/>
  <c r="D45" i="1"/>
  <c r="E45" i="1"/>
  <c r="F45" i="1"/>
  <c r="D46" i="1"/>
  <c r="E46" i="1"/>
  <c r="F46" i="1"/>
  <c r="D47" i="1"/>
  <c r="E47" i="1"/>
  <c r="F47" i="1"/>
  <c r="P47" i="1" s="1"/>
  <c r="D48" i="1"/>
  <c r="E48" i="1"/>
  <c r="F48" i="1"/>
  <c r="P48" i="1" s="1"/>
  <c r="D49" i="1"/>
  <c r="E49" i="1"/>
  <c r="F49" i="1"/>
  <c r="D50" i="1"/>
  <c r="E50" i="1"/>
  <c r="F50" i="1"/>
  <c r="P50" i="1" s="1"/>
  <c r="D51" i="1"/>
  <c r="E51" i="1"/>
  <c r="F51" i="1"/>
  <c r="P51" i="1" s="1"/>
  <c r="D52" i="1"/>
  <c r="E52" i="1"/>
  <c r="F52" i="1"/>
  <c r="P52" i="1" s="1"/>
  <c r="D53" i="1"/>
  <c r="E53" i="1"/>
  <c r="F53" i="1"/>
  <c r="P53" i="1" s="1"/>
  <c r="D54" i="1"/>
  <c r="E54" i="1"/>
  <c r="F54" i="1"/>
  <c r="P54" i="1" s="1"/>
  <c r="D55" i="1"/>
  <c r="E55" i="1"/>
  <c r="F55" i="1"/>
  <c r="P55" i="1" s="1"/>
  <c r="D56" i="1"/>
  <c r="E56" i="1"/>
  <c r="F56" i="1"/>
  <c r="P56" i="1" s="1"/>
  <c r="D57" i="1"/>
  <c r="E57" i="1"/>
  <c r="F57" i="1"/>
  <c r="P57" i="1" s="1"/>
  <c r="D58" i="1"/>
  <c r="E58" i="1"/>
  <c r="F58" i="1"/>
  <c r="P58" i="1" s="1"/>
  <c r="D59" i="1"/>
  <c r="E59" i="1"/>
  <c r="F59" i="1"/>
  <c r="P59" i="1" s="1"/>
  <c r="D60" i="1"/>
  <c r="E60" i="1"/>
  <c r="F60" i="1"/>
  <c r="P60" i="1" s="1"/>
  <c r="D61" i="1"/>
  <c r="E61" i="1"/>
  <c r="F61" i="1"/>
  <c r="P61" i="1" s="1"/>
  <c r="D62" i="1"/>
  <c r="E62" i="1"/>
  <c r="F62" i="1"/>
  <c r="P62" i="1" s="1"/>
  <c r="D63" i="1"/>
  <c r="E63" i="1"/>
  <c r="F63" i="1"/>
  <c r="P63" i="1" s="1"/>
  <c r="D64" i="1"/>
  <c r="E64" i="1"/>
  <c r="F64" i="1"/>
  <c r="P64" i="1" s="1"/>
  <c r="D65" i="1"/>
  <c r="E65" i="1"/>
  <c r="F65" i="1"/>
  <c r="P65" i="1" s="1"/>
  <c r="D66" i="1"/>
  <c r="E66" i="1"/>
  <c r="F66" i="1"/>
  <c r="D67" i="1"/>
  <c r="E67" i="1"/>
  <c r="F67" i="1"/>
  <c r="P67" i="1" s="1"/>
  <c r="D68" i="1"/>
  <c r="E68" i="1"/>
  <c r="F68" i="1"/>
  <c r="P68" i="1" s="1"/>
  <c r="D69" i="1"/>
  <c r="E69" i="1"/>
  <c r="F69" i="1"/>
  <c r="P69" i="1" s="1"/>
  <c r="D70" i="1"/>
  <c r="E70" i="1"/>
  <c r="F70" i="1"/>
  <c r="P70" i="1" s="1"/>
  <c r="D71" i="1"/>
  <c r="E71" i="1"/>
  <c r="F71" i="1"/>
  <c r="P71" i="1" s="1"/>
  <c r="D72" i="1"/>
  <c r="E72" i="1"/>
  <c r="F72" i="1"/>
  <c r="P72" i="1" s="1"/>
  <c r="D73" i="1"/>
  <c r="E73" i="1"/>
  <c r="F73" i="1"/>
  <c r="P73" i="1" s="1"/>
  <c r="D74" i="1"/>
  <c r="E74" i="1"/>
  <c r="F74" i="1"/>
  <c r="P74" i="1" s="1"/>
  <c r="D75" i="1"/>
  <c r="E75" i="1"/>
  <c r="F75" i="1"/>
  <c r="P75" i="1" s="1"/>
  <c r="D76" i="1"/>
  <c r="E76" i="1"/>
  <c r="F76" i="1"/>
  <c r="P76" i="1" s="1"/>
  <c r="D77" i="1"/>
  <c r="E77" i="1"/>
  <c r="F77" i="1"/>
  <c r="P77" i="1" s="1"/>
  <c r="D78" i="1"/>
  <c r="E78" i="1"/>
  <c r="F78" i="1"/>
  <c r="P78" i="1" s="1"/>
  <c r="D79" i="1"/>
  <c r="E79" i="1"/>
  <c r="F79" i="1"/>
  <c r="P79" i="1" s="1"/>
  <c r="D80" i="1"/>
  <c r="E80" i="1"/>
  <c r="F80" i="1"/>
  <c r="D81" i="1"/>
  <c r="E81" i="1"/>
  <c r="F81" i="1"/>
  <c r="P81" i="1" s="1"/>
  <c r="D82" i="1"/>
  <c r="E82" i="1"/>
  <c r="F82" i="1"/>
  <c r="P82" i="1" s="1"/>
  <c r="D83" i="1"/>
  <c r="E83" i="1"/>
  <c r="F83" i="1"/>
  <c r="D84" i="1"/>
  <c r="E84" i="1"/>
  <c r="F84" i="1"/>
  <c r="P84" i="1" s="1"/>
  <c r="D85" i="1"/>
  <c r="E85" i="1"/>
  <c r="F85" i="1"/>
  <c r="P85" i="1" s="1"/>
  <c r="D86" i="1"/>
  <c r="E86" i="1"/>
  <c r="F86" i="1"/>
  <c r="D87" i="1"/>
  <c r="E87" i="1"/>
  <c r="F87" i="1"/>
  <c r="P87" i="1" s="1"/>
  <c r="D88" i="1"/>
  <c r="E88" i="1"/>
  <c r="F88" i="1"/>
  <c r="D89" i="1"/>
  <c r="E89" i="1"/>
  <c r="F89" i="1"/>
  <c r="D90" i="1"/>
  <c r="E90" i="1"/>
  <c r="F90" i="1"/>
  <c r="P90" i="1" s="1"/>
  <c r="D91" i="1"/>
  <c r="E91" i="1"/>
  <c r="F91" i="1"/>
  <c r="P91" i="1" s="1"/>
  <c r="D92" i="1"/>
  <c r="E92" i="1"/>
  <c r="F92" i="1"/>
  <c r="D93" i="1"/>
  <c r="E93" i="1"/>
  <c r="F93" i="1"/>
  <c r="D94" i="1"/>
  <c r="E94" i="1"/>
  <c r="F94" i="1"/>
  <c r="P94" i="1" s="1"/>
  <c r="D95" i="1"/>
  <c r="E95" i="1"/>
  <c r="F95" i="1"/>
  <c r="P95" i="1" s="1"/>
  <c r="D96" i="1"/>
  <c r="E96" i="1"/>
  <c r="F96" i="1"/>
  <c r="D97" i="1"/>
  <c r="E97" i="1"/>
  <c r="F97" i="1"/>
  <c r="P97" i="1" s="1"/>
  <c r="D98" i="1"/>
  <c r="E98" i="1"/>
  <c r="F98" i="1"/>
  <c r="P98" i="1" s="1"/>
  <c r="D99" i="1"/>
  <c r="E99" i="1"/>
  <c r="F99" i="1"/>
  <c r="P99" i="1" s="1"/>
  <c r="D100" i="1"/>
  <c r="E100" i="1"/>
  <c r="F100" i="1"/>
  <c r="P100" i="1" s="1"/>
  <c r="D101" i="1"/>
  <c r="E101" i="1"/>
  <c r="F101" i="1"/>
  <c r="P101" i="1" s="1"/>
  <c r="D102" i="1"/>
  <c r="E102" i="1"/>
  <c r="F102" i="1"/>
  <c r="P102" i="1" s="1"/>
  <c r="D103" i="1"/>
  <c r="E103" i="1"/>
  <c r="F103" i="1"/>
  <c r="D104" i="1"/>
  <c r="E104" i="1"/>
  <c r="F104" i="1"/>
  <c r="D105" i="1"/>
  <c r="E105" i="1"/>
  <c r="F105" i="1"/>
  <c r="D106" i="1"/>
  <c r="E106" i="1"/>
  <c r="F106" i="1"/>
  <c r="P106" i="1" s="1"/>
  <c r="D107" i="1"/>
  <c r="E107" i="1"/>
  <c r="F107" i="1"/>
  <c r="D108" i="1"/>
  <c r="E108" i="1"/>
  <c r="F108" i="1"/>
  <c r="P108" i="1" s="1"/>
  <c r="D109" i="1"/>
  <c r="E109" i="1"/>
  <c r="F109" i="1"/>
  <c r="P109" i="1" s="1"/>
  <c r="D110" i="1"/>
  <c r="E110" i="1"/>
  <c r="F110" i="1"/>
  <c r="P110" i="1" s="1"/>
  <c r="D111" i="1"/>
  <c r="E111" i="1"/>
  <c r="F111" i="1"/>
  <c r="D112" i="1"/>
  <c r="E112" i="1"/>
  <c r="F112" i="1"/>
  <c r="D113" i="1"/>
  <c r="E113" i="1"/>
  <c r="F113" i="1"/>
  <c r="P113" i="1" s="1"/>
  <c r="D114" i="1"/>
  <c r="E114" i="1"/>
  <c r="F114" i="1"/>
  <c r="D115" i="1"/>
  <c r="E115" i="1"/>
  <c r="F115" i="1"/>
  <c r="P115" i="1" s="1"/>
  <c r="D116" i="1"/>
  <c r="E116" i="1"/>
  <c r="F116" i="1"/>
  <c r="P116" i="1" s="1"/>
  <c r="D117" i="1"/>
  <c r="E117" i="1"/>
  <c r="F117" i="1"/>
  <c r="P117" i="1" s="1"/>
  <c r="D118" i="1"/>
  <c r="E118" i="1"/>
  <c r="F118" i="1"/>
  <c r="P118" i="1" s="1"/>
  <c r="D119" i="1"/>
  <c r="E119" i="1"/>
  <c r="F119" i="1"/>
  <c r="P119" i="1" s="1"/>
  <c r="D120" i="1"/>
  <c r="E120" i="1"/>
  <c r="F120" i="1"/>
  <c r="D121" i="1"/>
  <c r="E121" i="1"/>
  <c r="F121" i="1"/>
  <c r="P121" i="1" s="1"/>
  <c r="D122" i="1"/>
  <c r="E122" i="1"/>
  <c r="F122" i="1"/>
  <c r="P122" i="1" s="1"/>
  <c r="D123" i="1"/>
  <c r="E123" i="1"/>
  <c r="F123" i="1"/>
  <c r="P123" i="1" s="1"/>
  <c r="D124" i="1"/>
  <c r="E124" i="1"/>
  <c r="F124" i="1"/>
  <c r="P124" i="1" s="1"/>
  <c r="D125" i="1"/>
  <c r="E125" i="1"/>
  <c r="F125" i="1"/>
  <c r="P125" i="1" s="1"/>
  <c r="D126" i="1"/>
  <c r="E126" i="1"/>
  <c r="F126" i="1"/>
  <c r="P126" i="1" s="1"/>
  <c r="D127" i="1"/>
  <c r="E127" i="1"/>
  <c r="F127" i="1"/>
  <c r="P127" i="1" s="1"/>
  <c r="D128" i="1"/>
  <c r="E128" i="1"/>
  <c r="F128" i="1"/>
  <c r="P128" i="1" s="1"/>
  <c r="D129" i="1"/>
  <c r="E129" i="1"/>
  <c r="F129" i="1"/>
  <c r="P129" i="1" s="1"/>
  <c r="D130" i="1"/>
  <c r="E130" i="1"/>
  <c r="F130" i="1"/>
  <c r="D131" i="1"/>
  <c r="E131" i="1"/>
  <c r="F131" i="1"/>
  <c r="D132" i="1"/>
  <c r="E132" i="1"/>
  <c r="F132" i="1"/>
  <c r="P132" i="1" s="1"/>
  <c r="D133" i="1"/>
  <c r="E133" i="1"/>
  <c r="F133" i="1"/>
  <c r="P133" i="1" s="1"/>
  <c r="D134" i="1"/>
  <c r="E134" i="1"/>
  <c r="F134" i="1"/>
  <c r="P134" i="1" s="1"/>
  <c r="D135" i="1"/>
  <c r="E135" i="1"/>
  <c r="F135" i="1"/>
  <c r="P135" i="1" s="1"/>
  <c r="D136" i="1"/>
  <c r="E136" i="1"/>
  <c r="F136" i="1"/>
  <c r="P136" i="1" s="1"/>
  <c r="D137" i="1"/>
  <c r="E137" i="1"/>
  <c r="F137" i="1"/>
  <c r="D138" i="1"/>
  <c r="E138" i="1"/>
  <c r="F138" i="1"/>
  <c r="D139" i="1"/>
  <c r="E139" i="1"/>
  <c r="F139" i="1"/>
  <c r="P139" i="1" s="1"/>
  <c r="D140" i="1"/>
  <c r="E140" i="1"/>
  <c r="F140" i="1"/>
  <c r="D141" i="1"/>
  <c r="E141" i="1"/>
  <c r="F141" i="1"/>
  <c r="P141" i="1" s="1"/>
  <c r="D142" i="1"/>
  <c r="E142" i="1"/>
  <c r="F142" i="1"/>
  <c r="P142" i="1" s="1"/>
  <c r="D143" i="1"/>
  <c r="E143" i="1"/>
  <c r="F143" i="1"/>
  <c r="P143" i="1" s="1"/>
  <c r="D144" i="1"/>
  <c r="E144" i="1"/>
  <c r="F144" i="1"/>
  <c r="P144" i="1" s="1"/>
  <c r="D145" i="1"/>
  <c r="E145" i="1"/>
  <c r="F145" i="1"/>
  <c r="P145" i="1" s="1"/>
  <c r="D146" i="1"/>
  <c r="E146" i="1"/>
  <c r="F146" i="1"/>
  <c r="D147" i="1"/>
  <c r="E147" i="1"/>
  <c r="F147" i="1"/>
  <c r="D148" i="1"/>
  <c r="E148" i="1"/>
  <c r="F148" i="1"/>
  <c r="P148" i="1" s="1"/>
  <c r="D149" i="1"/>
  <c r="E149" i="1"/>
  <c r="F149" i="1"/>
  <c r="P149" i="1" s="1"/>
  <c r="D150" i="1"/>
  <c r="E150" i="1"/>
  <c r="F150" i="1"/>
  <c r="P150" i="1" s="1"/>
  <c r="D151" i="1"/>
  <c r="E151" i="1"/>
  <c r="F151" i="1"/>
  <c r="D152" i="1"/>
  <c r="E152" i="1"/>
  <c r="F152" i="1"/>
  <c r="P152" i="1" s="1"/>
  <c r="D153" i="1"/>
  <c r="E153" i="1"/>
  <c r="F153" i="1"/>
  <c r="P153" i="1" s="1"/>
  <c r="D154" i="1"/>
  <c r="E154" i="1"/>
  <c r="F154" i="1"/>
  <c r="D155" i="1"/>
  <c r="E155" i="1"/>
  <c r="F155" i="1"/>
  <c r="P155" i="1" s="1"/>
  <c r="D156" i="1"/>
  <c r="E156" i="1"/>
  <c r="F156" i="1"/>
  <c r="P156" i="1" s="1"/>
  <c r="D157" i="1"/>
  <c r="E157" i="1"/>
  <c r="F157" i="1"/>
  <c r="P157" i="1" s="1"/>
  <c r="D158" i="1"/>
  <c r="E158" i="1"/>
  <c r="F158" i="1"/>
  <c r="D159" i="1"/>
  <c r="E159" i="1"/>
  <c r="F159" i="1"/>
  <c r="P159" i="1" s="1"/>
  <c r="D160" i="1"/>
  <c r="E160" i="1"/>
  <c r="F160" i="1"/>
  <c r="P160" i="1" s="1"/>
  <c r="D161" i="1"/>
  <c r="E161" i="1"/>
  <c r="F161" i="1"/>
  <c r="P161" i="1" s="1"/>
  <c r="D162" i="1"/>
  <c r="E162" i="1"/>
  <c r="F162" i="1"/>
  <c r="P162" i="1" s="1"/>
  <c r="D163" i="1"/>
  <c r="E163" i="1"/>
  <c r="F163" i="1"/>
  <c r="P163" i="1" s="1"/>
  <c r="D164" i="1"/>
  <c r="E164" i="1"/>
  <c r="F164" i="1"/>
  <c r="P164" i="1" s="1"/>
  <c r="D165" i="1"/>
  <c r="E165" i="1"/>
  <c r="F165" i="1"/>
  <c r="P165" i="1" s="1"/>
  <c r="D166" i="1"/>
  <c r="E166" i="1"/>
  <c r="F166" i="1"/>
  <c r="P166" i="1" s="1"/>
  <c r="D167" i="1"/>
  <c r="E167" i="1"/>
  <c r="F167" i="1"/>
  <c r="P167" i="1" s="1"/>
  <c r="D168" i="1"/>
  <c r="E168" i="1"/>
  <c r="F168" i="1"/>
  <c r="D169" i="1"/>
  <c r="E169" i="1"/>
  <c r="F169" i="1"/>
  <c r="D170" i="1"/>
  <c r="E170" i="1"/>
  <c r="F170" i="1"/>
  <c r="P170" i="1" s="1"/>
  <c r="D171" i="1"/>
  <c r="E171" i="1"/>
  <c r="F171" i="1"/>
  <c r="P171" i="1" s="1"/>
  <c r="D172" i="1"/>
  <c r="E172" i="1"/>
  <c r="F172" i="1"/>
  <c r="P172" i="1" s="1"/>
  <c r="D173" i="1"/>
  <c r="E173" i="1"/>
  <c r="F173" i="1"/>
  <c r="D174" i="1"/>
  <c r="E174" i="1"/>
  <c r="F174" i="1"/>
  <c r="P174" i="1" s="1"/>
  <c r="D175" i="1"/>
  <c r="E175" i="1"/>
  <c r="F175" i="1"/>
  <c r="P175" i="1" s="1"/>
  <c r="D176" i="1"/>
  <c r="E176" i="1"/>
  <c r="F176" i="1"/>
  <c r="P176" i="1" s="1"/>
  <c r="D177" i="1"/>
  <c r="E177" i="1"/>
  <c r="F177" i="1"/>
  <c r="D178" i="1"/>
  <c r="E178" i="1"/>
  <c r="F178" i="1"/>
  <c r="D179" i="1"/>
  <c r="E179" i="1"/>
  <c r="F179" i="1"/>
  <c r="P179" i="1" s="1"/>
  <c r="D180" i="1"/>
  <c r="E180" i="1"/>
  <c r="F180" i="1"/>
  <c r="P180" i="1" s="1"/>
  <c r="D181" i="1"/>
  <c r="E181" i="1"/>
  <c r="F181" i="1"/>
  <c r="D182" i="1"/>
  <c r="E182" i="1"/>
  <c r="F182" i="1"/>
  <c r="P182" i="1" s="1"/>
  <c r="D183" i="1"/>
  <c r="E183" i="1"/>
  <c r="F183" i="1"/>
  <c r="P183" i="1" s="1"/>
  <c r="D184" i="1"/>
  <c r="E184" i="1"/>
  <c r="F184" i="1"/>
  <c r="P184" i="1" s="1"/>
  <c r="D185" i="1"/>
  <c r="E185" i="1"/>
  <c r="F185" i="1"/>
  <c r="D186" i="1"/>
  <c r="E186" i="1"/>
  <c r="F186" i="1"/>
  <c r="P186" i="1" s="1"/>
  <c r="D187" i="1"/>
  <c r="E187" i="1"/>
  <c r="F187" i="1"/>
  <c r="D188" i="1"/>
  <c r="E188" i="1"/>
  <c r="F188" i="1"/>
  <c r="P188" i="1" s="1"/>
  <c r="D189" i="1"/>
  <c r="E189" i="1"/>
  <c r="F189" i="1"/>
  <c r="D190" i="1"/>
  <c r="E190" i="1"/>
  <c r="F190" i="1"/>
  <c r="P190" i="1" s="1"/>
  <c r="D191" i="1"/>
  <c r="E191" i="1"/>
  <c r="F191" i="1"/>
  <c r="P191" i="1" s="1"/>
  <c r="D192" i="1"/>
  <c r="E192" i="1"/>
  <c r="F192" i="1"/>
  <c r="P192" i="1" s="1"/>
  <c r="D193" i="1"/>
  <c r="E193" i="1"/>
  <c r="F193" i="1"/>
  <c r="D194" i="1"/>
  <c r="E194" i="1"/>
  <c r="F194" i="1"/>
  <c r="D195" i="1"/>
  <c r="E195" i="1"/>
  <c r="F195" i="1"/>
  <c r="D196" i="1"/>
  <c r="E196" i="1"/>
  <c r="F196" i="1"/>
  <c r="D197" i="1"/>
  <c r="E197" i="1"/>
  <c r="F197" i="1"/>
  <c r="D198" i="1"/>
  <c r="E198" i="1"/>
  <c r="F198" i="1"/>
  <c r="P198" i="1" s="1"/>
  <c r="D199" i="1"/>
  <c r="E199" i="1"/>
  <c r="F199" i="1"/>
  <c r="D200" i="1"/>
  <c r="E200" i="1"/>
  <c r="F200" i="1"/>
  <c r="D201" i="1"/>
  <c r="E201" i="1"/>
  <c r="F201" i="1"/>
  <c r="D202" i="1"/>
  <c r="E202" i="1"/>
  <c r="F202" i="1"/>
  <c r="P202" i="1" s="1"/>
  <c r="D203" i="1"/>
  <c r="E203" i="1"/>
  <c r="F203" i="1"/>
  <c r="P203" i="1" s="1"/>
  <c r="D204" i="1"/>
  <c r="E204" i="1"/>
  <c r="F204" i="1"/>
  <c r="P204" i="1" s="1"/>
  <c r="D205" i="1"/>
  <c r="E205" i="1"/>
  <c r="F205" i="1"/>
  <c r="P205" i="1" s="1"/>
  <c r="D206" i="1"/>
  <c r="E206" i="1"/>
  <c r="F206" i="1"/>
  <c r="P206" i="1" s="1"/>
  <c r="D207" i="1"/>
  <c r="E207" i="1"/>
  <c r="F207" i="1"/>
  <c r="P207" i="1" s="1"/>
  <c r="D208" i="1"/>
  <c r="E208" i="1"/>
  <c r="F208" i="1"/>
  <c r="P208" i="1" s="1"/>
  <c r="D209" i="1"/>
  <c r="E209" i="1"/>
  <c r="F209" i="1"/>
  <c r="P209" i="1" s="1"/>
  <c r="D210" i="1"/>
  <c r="E210" i="1"/>
  <c r="F210" i="1"/>
  <c r="P210" i="1" s="1"/>
  <c r="D211" i="1"/>
  <c r="E211" i="1"/>
  <c r="F211" i="1"/>
  <c r="P211" i="1" s="1"/>
  <c r="D212" i="1"/>
  <c r="E212" i="1"/>
  <c r="F212" i="1"/>
  <c r="P212" i="1" s="1"/>
  <c r="D213" i="1"/>
  <c r="E213" i="1"/>
  <c r="F213" i="1"/>
  <c r="P213" i="1" s="1"/>
  <c r="D214" i="1"/>
  <c r="E214" i="1"/>
  <c r="F214" i="1"/>
  <c r="P214" i="1" s="1"/>
  <c r="D215" i="1"/>
  <c r="E215" i="1"/>
  <c r="F215" i="1"/>
  <c r="D216" i="1"/>
  <c r="E216" i="1"/>
  <c r="F216" i="1"/>
  <c r="P216" i="1" s="1"/>
  <c r="D217" i="1"/>
  <c r="E217" i="1"/>
  <c r="F217" i="1"/>
  <c r="P217" i="1" s="1"/>
  <c r="D218" i="1"/>
  <c r="E218" i="1"/>
  <c r="F218" i="1"/>
  <c r="P218" i="1" s="1"/>
  <c r="D219" i="1"/>
  <c r="E219" i="1"/>
  <c r="F219" i="1"/>
  <c r="P219" i="1" s="1"/>
  <c r="D220" i="1"/>
  <c r="E220" i="1"/>
  <c r="F220" i="1"/>
  <c r="P220" i="1" s="1"/>
  <c r="D221" i="1"/>
  <c r="E221" i="1"/>
  <c r="F221" i="1"/>
  <c r="P221" i="1" s="1"/>
  <c r="D222" i="1"/>
  <c r="E222" i="1"/>
  <c r="F222" i="1"/>
  <c r="P222" i="1" s="1"/>
  <c r="D223" i="1"/>
  <c r="E223" i="1"/>
  <c r="F223" i="1"/>
  <c r="P223" i="1" s="1"/>
  <c r="D224" i="1"/>
  <c r="E224" i="1"/>
  <c r="F224" i="1"/>
  <c r="D225" i="1"/>
  <c r="E225" i="1"/>
  <c r="F225" i="1"/>
  <c r="D226" i="1"/>
  <c r="E226" i="1"/>
  <c r="F226" i="1"/>
  <c r="P226" i="1" s="1"/>
  <c r="D227" i="1"/>
  <c r="E227" i="1"/>
  <c r="F227" i="1"/>
  <c r="D228" i="1"/>
  <c r="E228" i="1"/>
  <c r="F228" i="1"/>
  <c r="P228" i="1" s="1"/>
  <c r="D229" i="1"/>
  <c r="E229" i="1"/>
  <c r="F229" i="1"/>
  <c r="P229" i="1" s="1"/>
  <c r="D230" i="1"/>
  <c r="E230" i="1"/>
  <c r="F230" i="1"/>
  <c r="D231" i="1"/>
  <c r="E231" i="1"/>
  <c r="F231" i="1"/>
  <c r="P231" i="1" s="1"/>
  <c r="D232" i="1"/>
  <c r="E232" i="1"/>
  <c r="F232" i="1"/>
  <c r="C78" i="2"/>
  <c r="D78" i="2"/>
  <c r="E78" i="2"/>
  <c r="G78" i="2"/>
  <c r="C79" i="2"/>
  <c r="D79" i="2"/>
  <c r="E79" i="2"/>
  <c r="G79" i="2"/>
  <c r="C80" i="2"/>
  <c r="D80" i="2"/>
  <c r="E80" i="2"/>
  <c r="G80" i="2"/>
  <c r="C81" i="2"/>
  <c r="D81" i="2"/>
  <c r="E81" i="2"/>
  <c r="G81" i="2"/>
  <c r="C82" i="2"/>
  <c r="D82" i="2"/>
  <c r="E82" i="2"/>
  <c r="G82" i="2"/>
  <c r="C83" i="2"/>
  <c r="D83" i="2"/>
  <c r="E83" i="2"/>
  <c r="G83" i="2"/>
  <c r="C84" i="2"/>
  <c r="D84" i="2"/>
  <c r="E84" i="2"/>
  <c r="G84" i="2"/>
  <c r="C85" i="2"/>
  <c r="D85" i="2"/>
  <c r="E85" i="2"/>
  <c r="G85" i="2"/>
  <c r="C86" i="2"/>
  <c r="D86" i="2"/>
  <c r="E86" i="2"/>
  <c r="G86" i="2"/>
  <c r="C87" i="2"/>
  <c r="D87" i="2"/>
  <c r="E87" i="2"/>
  <c r="G87" i="2"/>
  <c r="C88" i="2"/>
  <c r="D88" i="2"/>
  <c r="E88" i="2"/>
  <c r="G88" i="2"/>
  <c r="C89" i="2"/>
  <c r="D89" i="2"/>
  <c r="E89" i="2"/>
  <c r="G89" i="2"/>
  <c r="C90" i="2"/>
  <c r="D90" i="2"/>
  <c r="E90" i="2"/>
  <c r="G90" i="2"/>
  <c r="C91" i="2"/>
  <c r="D91" i="2"/>
  <c r="E91" i="2"/>
  <c r="G91" i="2"/>
  <c r="C92" i="2"/>
  <c r="D92" i="2"/>
  <c r="E92" i="2"/>
  <c r="G92" i="2"/>
  <c r="C93" i="2"/>
  <c r="D93" i="2"/>
  <c r="E93" i="2"/>
  <c r="G93" i="2"/>
  <c r="C94" i="2"/>
  <c r="D94" i="2"/>
  <c r="E94" i="2"/>
  <c r="G94" i="2"/>
  <c r="C95" i="2"/>
  <c r="D95" i="2"/>
  <c r="E95" i="2"/>
  <c r="G95" i="2"/>
  <c r="C96" i="2"/>
  <c r="D96" i="2"/>
  <c r="E96" i="2"/>
  <c r="G96" i="2"/>
  <c r="C97" i="2"/>
  <c r="D97" i="2"/>
  <c r="E97" i="2"/>
  <c r="G97" i="2"/>
  <c r="C98" i="2"/>
  <c r="D98" i="2"/>
  <c r="E98" i="2"/>
  <c r="G98" i="2"/>
  <c r="C99" i="2"/>
  <c r="D99" i="2"/>
  <c r="E99" i="2"/>
  <c r="G99" i="2"/>
  <c r="C100" i="2"/>
  <c r="D100" i="2"/>
  <c r="E100" i="2"/>
  <c r="G100" i="2"/>
  <c r="C101" i="2"/>
  <c r="D101" i="2"/>
  <c r="E101" i="2"/>
  <c r="G101" i="2"/>
  <c r="C102" i="2"/>
  <c r="D102" i="2"/>
  <c r="E102" i="2"/>
  <c r="G102" i="2"/>
  <c r="C103" i="2"/>
  <c r="D103" i="2"/>
  <c r="E103" i="2"/>
  <c r="G103" i="2"/>
  <c r="C104" i="2"/>
  <c r="D104" i="2"/>
  <c r="E104" i="2"/>
  <c r="G104" i="2"/>
  <c r="C105" i="2"/>
  <c r="D105" i="2"/>
  <c r="E105" i="2"/>
  <c r="G105" i="2"/>
  <c r="C106" i="2"/>
  <c r="D106" i="2"/>
  <c r="E106" i="2"/>
  <c r="G106" i="2"/>
  <c r="C107" i="2"/>
  <c r="D107" i="2"/>
  <c r="E107" i="2"/>
  <c r="G107" i="2"/>
  <c r="C108" i="2"/>
  <c r="D108" i="2"/>
  <c r="E108" i="2"/>
  <c r="G108" i="2"/>
  <c r="C109" i="2"/>
  <c r="D109" i="2"/>
  <c r="E109" i="2"/>
  <c r="G109" i="2"/>
  <c r="C110" i="2"/>
  <c r="D110" i="2"/>
  <c r="E110" i="2"/>
  <c r="G110" i="2"/>
  <c r="C111" i="2"/>
  <c r="D111" i="2"/>
  <c r="E111" i="2"/>
  <c r="G111" i="2"/>
  <c r="C112" i="2"/>
  <c r="D112" i="2"/>
  <c r="E112" i="2"/>
  <c r="G112" i="2"/>
  <c r="C113" i="2"/>
  <c r="D113" i="2"/>
  <c r="E113" i="2"/>
  <c r="G113" i="2"/>
  <c r="C114" i="2"/>
  <c r="D114" i="2"/>
  <c r="E114" i="2"/>
  <c r="G114" i="2"/>
  <c r="C115" i="2"/>
  <c r="D115" i="2"/>
  <c r="E115" i="2"/>
  <c r="G115" i="2"/>
  <c r="C116" i="2"/>
  <c r="D116" i="2"/>
  <c r="E116" i="2"/>
  <c r="G116" i="2"/>
  <c r="C117" i="2"/>
  <c r="D117" i="2"/>
  <c r="E117" i="2"/>
  <c r="G117" i="2"/>
  <c r="C118" i="2"/>
  <c r="D118" i="2"/>
  <c r="E118" i="2"/>
  <c r="G118" i="2"/>
  <c r="C119" i="2"/>
  <c r="D119" i="2"/>
  <c r="E119" i="2"/>
  <c r="G119" i="2"/>
  <c r="C120" i="2"/>
  <c r="D120" i="2"/>
  <c r="E120" i="2"/>
  <c r="G120" i="2"/>
  <c r="C121" i="2"/>
  <c r="D121" i="2"/>
  <c r="E121" i="2"/>
  <c r="G121" i="2"/>
  <c r="C122" i="2"/>
  <c r="D122" i="2"/>
  <c r="E122" i="2"/>
  <c r="G122" i="2"/>
  <c r="C123" i="2"/>
  <c r="D123" i="2"/>
  <c r="E123" i="2"/>
  <c r="G123" i="2"/>
  <c r="C124" i="2"/>
  <c r="D124" i="2"/>
  <c r="E124" i="2"/>
  <c r="G124" i="2"/>
  <c r="C125" i="2"/>
  <c r="D125" i="2"/>
  <c r="E125" i="2"/>
  <c r="G125" i="2"/>
  <c r="C126" i="2"/>
  <c r="D126" i="2"/>
  <c r="E126" i="2"/>
  <c r="G126" i="2"/>
  <c r="C127" i="2"/>
  <c r="D127" i="2"/>
  <c r="E127" i="2"/>
  <c r="G127" i="2"/>
  <c r="C128" i="2"/>
  <c r="D128" i="2"/>
  <c r="E128" i="2"/>
  <c r="G128" i="2"/>
  <c r="C129" i="2"/>
  <c r="D129" i="2"/>
  <c r="E129" i="2"/>
  <c r="G129" i="2"/>
  <c r="C130" i="2"/>
  <c r="D130" i="2"/>
  <c r="E130" i="2"/>
  <c r="G130" i="2"/>
  <c r="C131" i="2"/>
  <c r="D131" i="2"/>
  <c r="E131" i="2"/>
  <c r="G131" i="2"/>
  <c r="C132" i="2"/>
  <c r="D132" i="2"/>
  <c r="E132" i="2"/>
  <c r="G132" i="2"/>
  <c r="C133" i="2"/>
  <c r="D133" i="2"/>
  <c r="E133" i="2"/>
  <c r="G133" i="2"/>
  <c r="C134" i="2"/>
  <c r="D134" i="2"/>
  <c r="E134" i="2"/>
  <c r="G134" i="2"/>
  <c r="C135" i="2"/>
  <c r="D135" i="2"/>
  <c r="E135" i="2"/>
  <c r="G135" i="2"/>
  <c r="C136" i="2"/>
  <c r="D136" i="2"/>
  <c r="E136" i="2"/>
  <c r="G136" i="2"/>
  <c r="C137" i="2"/>
  <c r="D137" i="2"/>
  <c r="E137" i="2"/>
  <c r="G137" i="2"/>
  <c r="C138" i="2"/>
  <c r="D138" i="2"/>
  <c r="E138" i="2"/>
  <c r="G138" i="2"/>
  <c r="C139" i="2"/>
  <c r="D139" i="2"/>
  <c r="E139" i="2"/>
  <c r="G139" i="2"/>
  <c r="C140" i="2"/>
  <c r="D140" i="2"/>
  <c r="E140" i="2"/>
  <c r="G140" i="2"/>
  <c r="C141" i="2"/>
  <c r="D141" i="2"/>
  <c r="E141" i="2"/>
  <c r="G141" i="2"/>
  <c r="C142" i="2"/>
  <c r="D142" i="2"/>
  <c r="E142" i="2"/>
  <c r="G142" i="2"/>
  <c r="C143" i="2"/>
  <c r="D143" i="2"/>
  <c r="E143" i="2"/>
  <c r="G143" i="2"/>
  <c r="C144" i="2"/>
  <c r="D144" i="2"/>
  <c r="E144" i="2"/>
  <c r="G144" i="2"/>
  <c r="C145" i="2"/>
  <c r="D145" i="2"/>
  <c r="E145" i="2"/>
  <c r="G145" i="2"/>
  <c r="C146" i="2"/>
  <c r="D146" i="2"/>
  <c r="E146" i="2"/>
  <c r="G146" i="2"/>
  <c r="C147" i="2"/>
  <c r="D147" i="2"/>
  <c r="E147" i="2"/>
  <c r="G147" i="2"/>
  <c r="C148" i="2"/>
  <c r="D148" i="2"/>
  <c r="E148" i="2"/>
  <c r="G148" i="2"/>
  <c r="C149" i="2"/>
  <c r="D149" i="2"/>
  <c r="E149" i="2"/>
  <c r="G149" i="2"/>
  <c r="C150" i="2"/>
  <c r="D150" i="2"/>
  <c r="E150" i="2"/>
  <c r="G150" i="2"/>
  <c r="C151" i="2"/>
  <c r="D151" i="2"/>
  <c r="E151" i="2"/>
  <c r="G151" i="2"/>
  <c r="C152" i="2"/>
  <c r="D152" i="2"/>
  <c r="E152" i="2"/>
  <c r="G152" i="2"/>
  <c r="C153" i="2"/>
  <c r="D153" i="2"/>
  <c r="E153" i="2"/>
  <c r="G153" i="2"/>
  <c r="C154" i="2"/>
  <c r="D154" i="2"/>
  <c r="E154" i="2"/>
  <c r="G154" i="2"/>
  <c r="C155" i="2"/>
  <c r="D155" i="2"/>
  <c r="E155" i="2"/>
  <c r="G155" i="2"/>
  <c r="C156" i="2"/>
  <c r="D156" i="2"/>
  <c r="E156" i="2"/>
  <c r="G156" i="2"/>
  <c r="C157" i="2"/>
  <c r="D157" i="2"/>
  <c r="E157" i="2"/>
  <c r="G157" i="2"/>
  <c r="C158" i="2"/>
  <c r="D158" i="2"/>
  <c r="E158" i="2"/>
  <c r="G158" i="2"/>
  <c r="C159" i="2"/>
  <c r="D159" i="2"/>
  <c r="E159" i="2"/>
  <c r="G159" i="2"/>
  <c r="C160" i="2"/>
  <c r="D160" i="2"/>
  <c r="E160" i="2"/>
  <c r="G160" i="2"/>
  <c r="C161" i="2"/>
  <c r="D161" i="2"/>
  <c r="E161" i="2"/>
  <c r="G161" i="2"/>
  <c r="C162" i="2"/>
  <c r="D162" i="2"/>
  <c r="E162" i="2"/>
  <c r="G162" i="2"/>
  <c r="C163" i="2"/>
  <c r="D163" i="2"/>
  <c r="E163" i="2"/>
  <c r="G163" i="2"/>
  <c r="C164" i="2"/>
  <c r="D164" i="2"/>
  <c r="E164" i="2"/>
  <c r="G164" i="2"/>
  <c r="C165" i="2"/>
  <c r="D165" i="2"/>
  <c r="E165" i="2"/>
  <c r="G165" i="2"/>
  <c r="C166" i="2"/>
  <c r="D166" i="2"/>
  <c r="E166" i="2"/>
  <c r="G166" i="2"/>
  <c r="C167" i="2"/>
  <c r="D167" i="2"/>
  <c r="E167" i="2"/>
  <c r="G167" i="2"/>
  <c r="C168" i="2"/>
  <c r="D168" i="2"/>
  <c r="E168" i="2"/>
  <c r="G168" i="2"/>
  <c r="C169" i="2"/>
  <c r="D169" i="2"/>
  <c r="E169" i="2"/>
  <c r="G169" i="2"/>
  <c r="C170" i="2"/>
  <c r="D170" i="2"/>
  <c r="E170" i="2"/>
  <c r="G170" i="2"/>
  <c r="C171" i="2"/>
  <c r="D171" i="2"/>
  <c r="E171" i="2"/>
  <c r="G171" i="2"/>
  <c r="C172" i="2"/>
  <c r="D172" i="2"/>
  <c r="E172" i="2"/>
  <c r="G172" i="2"/>
  <c r="C173" i="2"/>
  <c r="D173" i="2"/>
  <c r="E173" i="2"/>
  <c r="G173" i="2"/>
  <c r="C174" i="2"/>
  <c r="D174" i="2"/>
  <c r="E174" i="2"/>
  <c r="G174" i="2"/>
  <c r="C175" i="2"/>
  <c r="D175" i="2"/>
  <c r="E175" i="2"/>
  <c r="G175" i="2"/>
  <c r="C176" i="2"/>
  <c r="D176" i="2"/>
  <c r="E176" i="2"/>
  <c r="G176" i="2"/>
  <c r="C177" i="2"/>
  <c r="D177" i="2"/>
  <c r="E177" i="2"/>
  <c r="G177" i="2"/>
  <c r="C178" i="2"/>
  <c r="D178" i="2"/>
  <c r="E178" i="2"/>
  <c r="G178" i="2"/>
  <c r="C179" i="2"/>
  <c r="D179" i="2"/>
  <c r="E179" i="2"/>
  <c r="G179" i="2"/>
  <c r="C180" i="2"/>
  <c r="D180" i="2"/>
  <c r="E180" i="2"/>
  <c r="G180" i="2"/>
  <c r="C181" i="2"/>
  <c r="D181" i="2"/>
  <c r="E181" i="2"/>
  <c r="G181" i="2"/>
  <c r="C182" i="2"/>
  <c r="D182" i="2"/>
  <c r="E182" i="2"/>
  <c r="G182" i="2"/>
  <c r="C183" i="2"/>
  <c r="D183" i="2"/>
  <c r="E183" i="2"/>
  <c r="G183" i="2"/>
  <c r="C184" i="2"/>
  <c r="D184" i="2"/>
  <c r="E184" i="2"/>
  <c r="G184" i="2"/>
  <c r="C185" i="2"/>
  <c r="D185" i="2"/>
  <c r="E185" i="2"/>
  <c r="G185" i="2"/>
  <c r="C186" i="2"/>
  <c r="D186" i="2"/>
  <c r="E186" i="2"/>
  <c r="G186" i="2"/>
  <c r="C187" i="2"/>
  <c r="D187" i="2"/>
  <c r="E187" i="2"/>
  <c r="G187" i="2"/>
  <c r="C188" i="2"/>
  <c r="D188" i="2"/>
  <c r="E188" i="2"/>
  <c r="G188" i="2"/>
  <c r="C189" i="2"/>
  <c r="D189" i="2"/>
  <c r="E189" i="2"/>
  <c r="G189" i="2"/>
  <c r="C190" i="2"/>
  <c r="D190" i="2"/>
  <c r="E190" i="2"/>
  <c r="G190" i="2"/>
  <c r="C191" i="2"/>
  <c r="D191" i="2"/>
  <c r="E191" i="2"/>
  <c r="G191" i="2"/>
  <c r="C192" i="2"/>
  <c r="D192" i="2"/>
  <c r="E192" i="2"/>
  <c r="G192" i="2"/>
  <c r="C193" i="2"/>
  <c r="D193" i="2"/>
  <c r="E193" i="2"/>
  <c r="G193" i="2"/>
  <c r="C194" i="2"/>
  <c r="D194" i="2"/>
  <c r="E194" i="2"/>
  <c r="G194" i="2"/>
  <c r="C195" i="2"/>
  <c r="D195" i="2"/>
  <c r="E195" i="2"/>
  <c r="G195" i="2"/>
  <c r="C196" i="2"/>
  <c r="D196" i="2"/>
  <c r="E196" i="2"/>
  <c r="G196" i="2"/>
  <c r="C197" i="2"/>
  <c r="D197" i="2"/>
  <c r="E197" i="2"/>
  <c r="G197" i="2"/>
  <c r="C198" i="2"/>
  <c r="D198" i="2"/>
  <c r="E198" i="2"/>
  <c r="G198" i="2"/>
  <c r="C199" i="2"/>
  <c r="D199" i="2"/>
  <c r="E199" i="2"/>
  <c r="G199" i="2"/>
  <c r="C200" i="2"/>
  <c r="D200" i="2"/>
  <c r="E200" i="2"/>
  <c r="G200" i="2"/>
  <c r="C201" i="2"/>
  <c r="D201" i="2"/>
  <c r="E201" i="2"/>
  <c r="G201" i="2"/>
  <c r="C202" i="2"/>
  <c r="D202" i="2"/>
  <c r="E202" i="2"/>
  <c r="G202" i="2"/>
  <c r="C203" i="2"/>
  <c r="D203" i="2"/>
  <c r="E203" i="2"/>
  <c r="G203" i="2"/>
  <c r="C204" i="2"/>
  <c r="D204" i="2"/>
  <c r="E204" i="2"/>
  <c r="G204" i="2"/>
  <c r="C205" i="2"/>
  <c r="D205" i="2"/>
  <c r="E205" i="2"/>
  <c r="G205" i="2"/>
  <c r="C206" i="2"/>
  <c r="D206" i="2"/>
  <c r="E206" i="2"/>
  <c r="G206" i="2"/>
  <c r="C207" i="2"/>
  <c r="D207" i="2"/>
  <c r="E207" i="2"/>
  <c r="G207" i="2"/>
  <c r="C208" i="2"/>
  <c r="D208" i="2"/>
  <c r="E208" i="2"/>
  <c r="G208" i="2"/>
  <c r="C209" i="2"/>
  <c r="D209" i="2"/>
  <c r="E209" i="2"/>
  <c r="G209" i="2"/>
  <c r="C210" i="2"/>
  <c r="D210" i="2"/>
  <c r="E210" i="2"/>
  <c r="G210" i="2"/>
  <c r="C211" i="2"/>
  <c r="D211" i="2"/>
  <c r="E211" i="2"/>
  <c r="G211" i="2"/>
  <c r="C212" i="2"/>
  <c r="D212" i="2"/>
  <c r="E212" i="2"/>
  <c r="G212" i="2"/>
  <c r="C213" i="2"/>
  <c r="D213" i="2"/>
  <c r="E213" i="2"/>
  <c r="G213" i="2"/>
  <c r="C214" i="2"/>
  <c r="D214" i="2"/>
  <c r="E214" i="2"/>
  <c r="G214" i="2"/>
  <c r="C215" i="2"/>
  <c r="D215" i="2"/>
  <c r="E215" i="2"/>
  <c r="G215" i="2"/>
  <c r="C216" i="2"/>
  <c r="D216" i="2"/>
  <c r="E216" i="2"/>
  <c r="G216" i="2"/>
  <c r="C217" i="2"/>
  <c r="D217" i="2"/>
  <c r="E217" i="2"/>
  <c r="G217" i="2"/>
  <c r="C218" i="2"/>
  <c r="D218" i="2"/>
  <c r="E218" i="2"/>
  <c r="G218" i="2"/>
  <c r="C219" i="2"/>
  <c r="D219" i="2"/>
  <c r="E219" i="2"/>
  <c r="G219" i="2"/>
  <c r="C220" i="2"/>
  <c r="D220" i="2"/>
  <c r="E220" i="2"/>
  <c r="G220" i="2"/>
  <c r="C221" i="2"/>
  <c r="D221" i="2"/>
  <c r="E221" i="2"/>
  <c r="G221" i="2"/>
  <c r="C222" i="2"/>
  <c r="D222" i="2"/>
  <c r="E222" i="2"/>
  <c r="G222" i="2"/>
  <c r="C223" i="2"/>
  <c r="D223" i="2"/>
  <c r="E223" i="2"/>
  <c r="G223" i="2"/>
  <c r="C224" i="2"/>
  <c r="D224" i="2"/>
  <c r="E224" i="2"/>
  <c r="G224" i="2"/>
  <c r="C225" i="2"/>
  <c r="D225" i="2"/>
  <c r="E225" i="2"/>
  <c r="G225" i="2"/>
  <c r="C226" i="2"/>
  <c r="D226" i="2"/>
  <c r="E226" i="2"/>
  <c r="G226" i="2"/>
  <c r="C227" i="2"/>
  <c r="D227" i="2"/>
  <c r="E227" i="2"/>
  <c r="G227" i="2"/>
  <c r="C228" i="2"/>
  <c r="D228" i="2"/>
  <c r="E228" i="2"/>
  <c r="G228" i="2"/>
  <c r="C229" i="2"/>
  <c r="D229" i="2"/>
  <c r="E229" i="2"/>
  <c r="G229" i="2"/>
  <c r="C230" i="2"/>
  <c r="D230" i="2"/>
  <c r="E230" i="2"/>
  <c r="G230" i="2"/>
  <c r="C231" i="2"/>
  <c r="D231" i="2"/>
  <c r="E231" i="2"/>
  <c r="G231" i="2"/>
  <c r="C232" i="2"/>
  <c r="D232" i="2"/>
  <c r="E232" i="2"/>
  <c r="G232" i="2"/>
  <c r="C233" i="2"/>
  <c r="D233" i="2"/>
  <c r="E233" i="2"/>
  <c r="G233" i="2"/>
  <c r="C234" i="2"/>
  <c r="D234" i="2"/>
  <c r="E234" i="2"/>
  <c r="G234" i="2"/>
  <c r="C235" i="2"/>
  <c r="D235" i="2"/>
  <c r="E235" i="2"/>
  <c r="G235" i="2"/>
  <c r="C236" i="2"/>
  <c r="D236" i="2"/>
  <c r="E236" i="2"/>
  <c r="G236" i="2"/>
  <c r="C237" i="2"/>
  <c r="D237" i="2"/>
  <c r="E237" i="2"/>
  <c r="G237" i="2"/>
  <c r="C238" i="2"/>
  <c r="D238" i="2"/>
  <c r="E238" i="2"/>
  <c r="G238" i="2"/>
  <c r="C239" i="2"/>
  <c r="D239" i="2"/>
  <c r="E239" i="2"/>
  <c r="G239" i="2"/>
  <c r="C240" i="2"/>
  <c r="D240" i="2"/>
  <c r="E240" i="2"/>
  <c r="G240" i="2"/>
  <c r="C241" i="2"/>
  <c r="D241" i="2"/>
  <c r="E241" i="2"/>
  <c r="G241" i="2"/>
  <c r="C242" i="2"/>
  <c r="D242" i="2"/>
  <c r="E242" i="2"/>
  <c r="G242" i="2"/>
  <c r="C243" i="2"/>
  <c r="D243" i="2"/>
  <c r="E243" i="2"/>
  <c r="G243" i="2"/>
  <c r="C244" i="2"/>
  <c r="D244" i="2"/>
  <c r="E244" i="2"/>
  <c r="G244" i="2"/>
  <c r="C245" i="2"/>
  <c r="D245" i="2"/>
  <c r="E245" i="2"/>
  <c r="G245" i="2"/>
  <c r="C246" i="2"/>
  <c r="D246" i="2"/>
  <c r="E246" i="2"/>
  <c r="G246" i="2"/>
  <c r="C247" i="2"/>
  <c r="D247" i="2"/>
  <c r="E247" i="2"/>
  <c r="G247" i="2"/>
  <c r="C248" i="2"/>
  <c r="D248" i="2"/>
  <c r="E248" i="2"/>
  <c r="G248" i="2"/>
  <c r="C249" i="2"/>
  <c r="D249" i="2"/>
  <c r="E249" i="2"/>
  <c r="G249" i="2"/>
  <c r="C250" i="2"/>
  <c r="D250" i="2"/>
  <c r="E250" i="2"/>
  <c r="G250" i="2"/>
  <c r="C251" i="2"/>
  <c r="D251" i="2"/>
  <c r="E251" i="2"/>
  <c r="G251" i="2"/>
  <c r="C252" i="2"/>
  <c r="D252" i="2"/>
  <c r="E252" i="2"/>
  <c r="G252" i="2"/>
  <c r="C253" i="2"/>
  <c r="D253" i="2"/>
  <c r="E253" i="2"/>
  <c r="G253" i="2"/>
  <c r="C254" i="2"/>
  <c r="D254" i="2"/>
  <c r="E254" i="2"/>
  <c r="G254" i="2"/>
  <c r="C255" i="2"/>
  <c r="D255" i="2"/>
  <c r="E255" i="2"/>
  <c r="G255" i="2"/>
  <c r="C256" i="2"/>
  <c r="D256" i="2"/>
  <c r="E256" i="2"/>
  <c r="G256" i="2"/>
  <c r="C257" i="2"/>
  <c r="D257" i="2"/>
  <c r="E257" i="2"/>
  <c r="G257" i="2"/>
  <c r="C258" i="2"/>
  <c r="D258" i="2"/>
  <c r="E258" i="2"/>
  <c r="G258" i="2"/>
  <c r="C259" i="2"/>
  <c r="D259" i="2"/>
  <c r="E259" i="2"/>
  <c r="G259" i="2"/>
  <c r="C260" i="2"/>
  <c r="D260" i="2"/>
  <c r="E260" i="2"/>
  <c r="G260" i="2"/>
  <c r="C261" i="2"/>
  <c r="D261" i="2"/>
  <c r="E261" i="2"/>
  <c r="G261" i="2"/>
  <c r="C262" i="2"/>
  <c r="D262" i="2"/>
  <c r="E262" i="2"/>
  <c r="G262" i="2"/>
  <c r="C263" i="2"/>
  <c r="D263" i="2"/>
  <c r="E263" i="2"/>
  <c r="G263" i="2"/>
  <c r="C264" i="2"/>
  <c r="D264" i="2"/>
  <c r="E264" i="2"/>
  <c r="G264" i="2"/>
  <c r="C265" i="2"/>
  <c r="D265" i="2"/>
  <c r="E265" i="2"/>
  <c r="G265" i="2"/>
  <c r="C266" i="2"/>
  <c r="D266" i="2"/>
  <c r="E266" i="2"/>
  <c r="G266" i="2"/>
  <c r="C267" i="2"/>
  <c r="D267" i="2"/>
  <c r="E267" i="2"/>
  <c r="G267" i="2"/>
  <c r="C268" i="2"/>
  <c r="D268" i="2"/>
  <c r="E268" i="2"/>
  <c r="G268" i="2"/>
  <c r="C269" i="2"/>
  <c r="D269" i="2"/>
  <c r="E269" i="2"/>
  <c r="G269" i="2"/>
  <c r="C270" i="2"/>
  <c r="D270" i="2"/>
  <c r="E270" i="2"/>
  <c r="G270" i="2"/>
  <c r="C271" i="2"/>
  <c r="D271" i="2"/>
  <c r="E271" i="2"/>
  <c r="G271" i="2"/>
  <c r="C272" i="2"/>
  <c r="D272" i="2"/>
  <c r="E272" i="2"/>
  <c r="G272" i="2"/>
  <c r="C273" i="2"/>
  <c r="D273" i="2"/>
  <c r="E273" i="2"/>
  <c r="G273" i="2"/>
  <c r="C274" i="2"/>
  <c r="D274" i="2"/>
  <c r="E274" i="2"/>
  <c r="G274" i="2"/>
  <c r="C275" i="2"/>
  <c r="D275" i="2"/>
  <c r="E275" i="2"/>
  <c r="G275" i="2"/>
  <c r="C276" i="2"/>
  <c r="D276" i="2"/>
  <c r="E276" i="2"/>
  <c r="G276" i="2"/>
  <c r="C277" i="2"/>
  <c r="D277" i="2"/>
  <c r="E277" i="2"/>
  <c r="G277" i="2"/>
  <c r="C278" i="2"/>
  <c r="D278" i="2"/>
  <c r="E278" i="2"/>
  <c r="G278" i="2"/>
  <c r="C279" i="2"/>
  <c r="D279" i="2"/>
  <c r="E279" i="2"/>
  <c r="G279" i="2"/>
  <c r="C280" i="2"/>
  <c r="D280" i="2"/>
  <c r="E280" i="2"/>
  <c r="G280" i="2"/>
  <c r="C281" i="2"/>
  <c r="D281" i="2"/>
  <c r="E281" i="2"/>
  <c r="G281" i="2"/>
  <c r="C282" i="2"/>
  <c r="D282" i="2"/>
  <c r="E282" i="2"/>
  <c r="G282" i="2"/>
  <c r="C283" i="2"/>
  <c r="D283" i="2"/>
  <c r="E283" i="2"/>
  <c r="G283" i="2"/>
  <c r="C284" i="2"/>
  <c r="D284" i="2"/>
  <c r="E284" i="2"/>
  <c r="G284" i="2"/>
  <c r="C285" i="2"/>
  <c r="D285" i="2"/>
  <c r="E285" i="2"/>
  <c r="G285" i="2"/>
  <c r="C286" i="2"/>
  <c r="D286" i="2"/>
  <c r="E286" i="2"/>
  <c r="G286" i="2"/>
  <c r="C287" i="2"/>
  <c r="D287" i="2"/>
  <c r="E287" i="2"/>
  <c r="G287" i="2"/>
  <c r="C288" i="2"/>
  <c r="D288" i="2"/>
  <c r="E288" i="2"/>
  <c r="G288" i="2"/>
  <c r="C289" i="2"/>
  <c r="D289" i="2"/>
  <c r="E289" i="2"/>
  <c r="G289" i="2"/>
  <c r="C290" i="2"/>
  <c r="D290" i="2"/>
  <c r="E290" i="2"/>
  <c r="G290" i="2"/>
  <c r="C291" i="2"/>
  <c r="D291" i="2"/>
  <c r="E291" i="2"/>
  <c r="G291" i="2"/>
  <c r="C292" i="2"/>
  <c r="D292" i="2"/>
  <c r="E292" i="2"/>
  <c r="G292" i="2"/>
  <c r="C293" i="2"/>
  <c r="D293" i="2"/>
  <c r="E293" i="2"/>
  <c r="G293" i="2"/>
  <c r="C294" i="2"/>
  <c r="D294" i="2"/>
  <c r="E294" i="2"/>
  <c r="G294" i="2"/>
  <c r="C295" i="2"/>
  <c r="D295" i="2"/>
  <c r="E295" i="2"/>
  <c r="G295" i="2"/>
  <c r="C296" i="2"/>
  <c r="D296" i="2"/>
  <c r="E296" i="2"/>
  <c r="G296" i="2"/>
  <c r="C297" i="2"/>
  <c r="D297" i="2"/>
  <c r="E297" i="2"/>
  <c r="G297" i="2"/>
  <c r="C298" i="2"/>
  <c r="D298" i="2"/>
  <c r="E298" i="2"/>
  <c r="G298" i="2"/>
  <c r="C299" i="2"/>
  <c r="D299" i="2"/>
  <c r="E299" i="2"/>
  <c r="G299" i="2"/>
  <c r="C300" i="2"/>
  <c r="D300" i="2"/>
  <c r="E300" i="2"/>
  <c r="G300" i="2"/>
  <c r="C301" i="2"/>
  <c r="D301" i="2"/>
  <c r="E301" i="2"/>
  <c r="G301" i="2"/>
  <c r="C302" i="2"/>
  <c r="D302" i="2"/>
  <c r="E302" i="2"/>
  <c r="G302" i="2"/>
  <c r="C303" i="2"/>
  <c r="D303" i="2"/>
  <c r="E303" i="2"/>
  <c r="G303" i="2"/>
  <c r="C304" i="2"/>
  <c r="D304" i="2"/>
  <c r="E304" i="2"/>
  <c r="G304" i="2"/>
  <c r="C305" i="2"/>
  <c r="D305" i="2"/>
  <c r="E305" i="2"/>
  <c r="G305" i="2"/>
  <c r="C306" i="2"/>
  <c r="D306" i="2"/>
  <c r="E306" i="2"/>
  <c r="G306" i="2"/>
  <c r="C307" i="2"/>
  <c r="D307" i="2"/>
  <c r="E307" i="2"/>
  <c r="G307" i="2"/>
  <c r="C308" i="2"/>
  <c r="D308" i="2"/>
  <c r="E308" i="2"/>
  <c r="G308" i="2"/>
  <c r="C309" i="2"/>
  <c r="D309" i="2"/>
  <c r="E309" i="2"/>
  <c r="G309" i="2"/>
  <c r="C310" i="2"/>
  <c r="D310" i="2"/>
  <c r="E310" i="2"/>
  <c r="G310" i="2"/>
  <c r="C311" i="2"/>
  <c r="D311" i="2"/>
  <c r="E311" i="2"/>
  <c r="G311" i="2"/>
  <c r="C312" i="2"/>
  <c r="D312" i="2"/>
  <c r="E312" i="2"/>
  <c r="G312" i="2"/>
  <c r="C313" i="2"/>
  <c r="D313" i="2"/>
  <c r="E313" i="2"/>
  <c r="G313" i="2"/>
  <c r="C314" i="2"/>
  <c r="D314" i="2"/>
  <c r="E314" i="2"/>
  <c r="G314" i="2"/>
  <c r="C315" i="2"/>
  <c r="D315" i="2"/>
  <c r="E315" i="2"/>
  <c r="G315" i="2"/>
  <c r="C316" i="2"/>
  <c r="D316" i="2"/>
  <c r="E316" i="2"/>
  <c r="G316" i="2"/>
  <c r="C317" i="2"/>
  <c r="D317" i="2"/>
  <c r="E317" i="2"/>
  <c r="G317" i="2"/>
  <c r="C318" i="2"/>
  <c r="D318" i="2"/>
  <c r="E318" i="2"/>
  <c r="G318" i="2"/>
  <c r="C319" i="2"/>
  <c r="D319" i="2"/>
  <c r="E319" i="2"/>
  <c r="G319" i="2"/>
  <c r="C320" i="2"/>
  <c r="D320" i="2"/>
  <c r="E320" i="2"/>
  <c r="G320" i="2"/>
  <c r="C321" i="2"/>
  <c r="D321" i="2"/>
  <c r="E321" i="2"/>
  <c r="G321" i="2"/>
  <c r="C322" i="2"/>
  <c r="D322" i="2"/>
  <c r="E322" i="2"/>
  <c r="G322" i="2"/>
  <c r="C323" i="2"/>
  <c r="D323" i="2"/>
  <c r="E323" i="2"/>
  <c r="G323" i="2"/>
  <c r="C324" i="2"/>
  <c r="D324" i="2"/>
  <c r="E324" i="2"/>
  <c r="G324" i="2"/>
  <c r="C325" i="2"/>
  <c r="D325" i="2"/>
  <c r="E325" i="2"/>
  <c r="G325" i="2"/>
  <c r="C326" i="2"/>
  <c r="D326" i="2"/>
  <c r="E326" i="2"/>
  <c r="G326" i="2"/>
  <c r="C327" i="2"/>
  <c r="D327" i="2"/>
  <c r="E327" i="2"/>
  <c r="G327" i="2"/>
  <c r="C328" i="2"/>
  <c r="D328" i="2"/>
  <c r="E328" i="2"/>
  <c r="G328" i="2"/>
  <c r="C329" i="2"/>
  <c r="D329" i="2"/>
  <c r="E329" i="2"/>
  <c r="G329" i="2"/>
  <c r="C330" i="2"/>
  <c r="D330" i="2"/>
  <c r="E330" i="2"/>
  <c r="G330" i="2"/>
  <c r="C331" i="2"/>
  <c r="D331" i="2"/>
  <c r="E331" i="2"/>
  <c r="G331" i="2"/>
  <c r="C332" i="2"/>
  <c r="D332" i="2"/>
  <c r="E332" i="2"/>
  <c r="G332" i="2"/>
  <c r="C333" i="2"/>
  <c r="D333" i="2"/>
  <c r="E333" i="2"/>
  <c r="G333" i="2"/>
  <c r="C334" i="2"/>
  <c r="D334" i="2"/>
  <c r="E334" i="2"/>
  <c r="G334" i="2"/>
  <c r="C335" i="2"/>
  <c r="D335" i="2"/>
  <c r="E335" i="2"/>
  <c r="G335" i="2"/>
  <c r="C336" i="2"/>
  <c r="D336" i="2"/>
  <c r="E336" i="2"/>
  <c r="G336" i="2"/>
  <c r="C337" i="2"/>
  <c r="D337" i="2"/>
  <c r="E337" i="2"/>
  <c r="G337" i="2"/>
  <c r="C338" i="2"/>
  <c r="D338" i="2"/>
  <c r="E338" i="2"/>
  <c r="G338" i="2"/>
  <c r="C339" i="2"/>
  <c r="D339" i="2"/>
  <c r="E339" i="2"/>
  <c r="G339" i="2"/>
  <c r="C340" i="2"/>
  <c r="D340" i="2"/>
  <c r="E340" i="2"/>
  <c r="G340" i="2"/>
  <c r="C341" i="2"/>
  <c r="D341" i="2"/>
  <c r="E341" i="2"/>
  <c r="G341" i="2"/>
  <c r="C342" i="2"/>
  <c r="D342" i="2"/>
  <c r="E342" i="2"/>
  <c r="G342" i="2"/>
  <c r="C343" i="2"/>
  <c r="D343" i="2"/>
  <c r="E343" i="2"/>
  <c r="G343" i="2"/>
  <c r="C344" i="2"/>
  <c r="D344" i="2"/>
  <c r="E344" i="2"/>
  <c r="G344" i="2"/>
  <c r="C345" i="2"/>
  <c r="D345" i="2"/>
  <c r="E345" i="2"/>
  <c r="G345" i="2"/>
  <c r="C346" i="2"/>
  <c r="D346" i="2"/>
  <c r="E346" i="2"/>
  <c r="G346" i="2"/>
  <c r="C347" i="2"/>
  <c r="D347" i="2"/>
  <c r="E347" i="2"/>
  <c r="G347" i="2"/>
  <c r="C348" i="2"/>
  <c r="D348" i="2"/>
  <c r="E348" i="2"/>
  <c r="G348" i="2"/>
  <c r="C349" i="2"/>
  <c r="D349" i="2"/>
  <c r="E349" i="2"/>
  <c r="G349" i="2"/>
  <c r="C350" i="2"/>
  <c r="D350" i="2"/>
  <c r="E350" i="2"/>
  <c r="G350" i="2"/>
  <c r="C351" i="2"/>
  <c r="D351" i="2"/>
  <c r="E351" i="2"/>
  <c r="G351" i="2"/>
  <c r="C352" i="2"/>
  <c r="D352" i="2"/>
  <c r="E352" i="2"/>
  <c r="G352" i="2"/>
  <c r="C353" i="2"/>
  <c r="D353" i="2"/>
  <c r="E353" i="2"/>
  <c r="G353" i="2"/>
  <c r="C354" i="2"/>
  <c r="D354" i="2"/>
  <c r="E354" i="2"/>
  <c r="G354" i="2"/>
  <c r="C355" i="2"/>
  <c r="D355" i="2"/>
  <c r="E355" i="2"/>
  <c r="G355" i="2"/>
  <c r="C356" i="2"/>
  <c r="D356" i="2"/>
  <c r="E356" i="2"/>
  <c r="G356" i="2"/>
  <c r="C357" i="2"/>
  <c r="D357" i="2"/>
  <c r="E357" i="2"/>
  <c r="G357" i="2"/>
  <c r="C358" i="2"/>
  <c r="D358" i="2"/>
  <c r="E358" i="2"/>
  <c r="G358" i="2"/>
  <c r="C359" i="2"/>
  <c r="D359" i="2"/>
  <c r="E359" i="2"/>
  <c r="G359" i="2"/>
  <c r="C360" i="2"/>
  <c r="D360" i="2"/>
  <c r="E360" i="2"/>
  <c r="G360" i="2"/>
  <c r="C361" i="2"/>
  <c r="D361" i="2"/>
  <c r="E361" i="2"/>
  <c r="G361" i="2"/>
  <c r="C362" i="2"/>
  <c r="D362" i="2"/>
  <c r="E362" i="2"/>
  <c r="G362" i="2"/>
  <c r="C363" i="2"/>
  <c r="D363" i="2"/>
  <c r="E363" i="2"/>
  <c r="G363" i="2"/>
  <c r="C364" i="2"/>
  <c r="D364" i="2"/>
  <c r="E364" i="2"/>
  <c r="G364" i="2"/>
  <c r="C365" i="2"/>
  <c r="D365" i="2"/>
  <c r="E365" i="2"/>
  <c r="G365" i="2"/>
  <c r="C366" i="2"/>
  <c r="D366" i="2"/>
  <c r="E366" i="2"/>
  <c r="G366" i="2"/>
  <c r="C367" i="2"/>
  <c r="D367" i="2"/>
  <c r="E367" i="2"/>
  <c r="G367" i="2"/>
  <c r="C368" i="2"/>
  <c r="D368" i="2"/>
  <c r="E368" i="2"/>
  <c r="G368" i="2"/>
  <c r="C369" i="2"/>
  <c r="D369" i="2"/>
  <c r="E369" i="2"/>
  <c r="G369" i="2"/>
  <c r="C370" i="2"/>
  <c r="D370" i="2"/>
  <c r="E370" i="2"/>
  <c r="G370" i="2"/>
  <c r="C371" i="2"/>
  <c r="D371" i="2"/>
  <c r="E371" i="2"/>
  <c r="G371" i="2"/>
  <c r="C372" i="2"/>
  <c r="D372" i="2"/>
  <c r="E372" i="2"/>
  <c r="G372" i="2"/>
  <c r="C373" i="2"/>
  <c r="D373" i="2"/>
  <c r="E373" i="2"/>
  <c r="G373" i="2"/>
  <c r="C374" i="2"/>
  <c r="D374" i="2"/>
  <c r="E374" i="2"/>
  <c r="G374" i="2"/>
  <c r="C375" i="2"/>
  <c r="D375" i="2"/>
  <c r="E375" i="2"/>
  <c r="G375" i="2"/>
  <c r="C376" i="2"/>
  <c r="D376" i="2"/>
  <c r="E376" i="2"/>
  <c r="G376" i="2"/>
  <c r="C377" i="2"/>
  <c r="D377" i="2"/>
  <c r="E377" i="2"/>
  <c r="G377" i="2"/>
  <c r="C378" i="2"/>
  <c r="D378" i="2"/>
  <c r="E378" i="2"/>
  <c r="G378" i="2"/>
  <c r="C379" i="2"/>
  <c r="D379" i="2"/>
  <c r="E379" i="2"/>
  <c r="G379" i="2"/>
  <c r="C380" i="2"/>
  <c r="D380" i="2"/>
  <c r="E380" i="2"/>
  <c r="G380" i="2"/>
  <c r="C381" i="2"/>
  <c r="D381" i="2"/>
  <c r="E381" i="2"/>
  <c r="G381" i="2"/>
  <c r="C382" i="2"/>
  <c r="D382" i="2"/>
  <c r="E382" i="2"/>
  <c r="G382" i="2"/>
  <c r="C383" i="2"/>
  <c r="D383" i="2"/>
  <c r="E383" i="2"/>
  <c r="G383" i="2"/>
  <c r="C384" i="2"/>
  <c r="D384" i="2"/>
  <c r="E384" i="2"/>
  <c r="G384" i="2"/>
  <c r="C385" i="2"/>
  <c r="D385" i="2"/>
  <c r="E385" i="2"/>
  <c r="G385" i="2"/>
  <c r="C386" i="2"/>
  <c r="D386" i="2"/>
  <c r="E386" i="2"/>
  <c r="G386" i="2"/>
  <c r="C387" i="2"/>
  <c r="D387" i="2"/>
  <c r="E387" i="2"/>
  <c r="G387" i="2"/>
  <c r="C388" i="2"/>
  <c r="D388" i="2"/>
  <c r="E388" i="2"/>
  <c r="G388" i="2"/>
  <c r="C389" i="2"/>
  <c r="D389" i="2"/>
  <c r="E389" i="2"/>
  <c r="G389" i="2"/>
  <c r="C390" i="2"/>
  <c r="D390" i="2"/>
  <c r="E390" i="2"/>
  <c r="G390" i="2"/>
  <c r="C391" i="2"/>
  <c r="D391" i="2"/>
  <c r="E391" i="2"/>
  <c r="G391" i="2"/>
  <c r="C392" i="2"/>
  <c r="D392" i="2"/>
  <c r="E392" i="2"/>
  <c r="G392" i="2"/>
  <c r="C393" i="2"/>
  <c r="D393" i="2"/>
  <c r="E393" i="2"/>
  <c r="G393" i="2"/>
  <c r="C394" i="2"/>
  <c r="D394" i="2"/>
  <c r="E394" i="2"/>
  <c r="G394" i="2"/>
  <c r="C395" i="2"/>
  <c r="D395" i="2"/>
  <c r="E395" i="2"/>
  <c r="G395" i="2"/>
  <c r="C396" i="2"/>
  <c r="D396" i="2"/>
  <c r="E396" i="2"/>
  <c r="G396" i="2"/>
  <c r="C397" i="2"/>
  <c r="D397" i="2"/>
  <c r="E397" i="2"/>
  <c r="G397" i="2"/>
  <c r="C398" i="2"/>
  <c r="D398" i="2"/>
  <c r="E398" i="2"/>
  <c r="G398" i="2"/>
  <c r="C399" i="2"/>
  <c r="D399" i="2"/>
  <c r="E399" i="2"/>
  <c r="G399" i="2"/>
  <c r="C400" i="2"/>
  <c r="D400" i="2"/>
  <c r="E400" i="2"/>
  <c r="G400" i="2"/>
  <c r="C401" i="2"/>
  <c r="D401" i="2"/>
  <c r="E401" i="2"/>
  <c r="G401" i="2"/>
  <c r="C402" i="2"/>
  <c r="D402" i="2"/>
  <c r="E402" i="2"/>
  <c r="G402" i="2"/>
  <c r="C403" i="2"/>
  <c r="D403" i="2"/>
  <c r="E403" i="2"/>
  <c r="G403" i="2"/>
  <c r="C404" i="2"/>
  <c r="D404" i="2"/>
  <c r="E404" i="2"/>
  <c r="G404" i="2"/>
  <c r="C405" i="2"/>
  <c r="D405" i="2"/>
  <c r="E405" i="2"/>
  <c r="G405" i="2"/>
  <c r="C406" i="2"/>
  <c r="D406" i="2"/>
  <c r="E406" i="2"/>
  <c r="G406" i="2"/>
  <c r="C407" i="2"/>
  <c r="D407" i="2"/>
  <c r="E407" i="2"/>
  <c r="G407" i="2"/>
  <c r="C408" i="2"/>
  <c r="D408" i="2"/>
  <c r="E408" i="2"/>
  <c r="G408" i="2"/>
  <c r="C409" i="2"/>
  <c r="D409" i="2"/>
  <c r="E409" i="2"/>
  <c r="G409" i="2"/>
  <c r="C410" i="2"/>
  <c r="D410" i="2"/>
  <c r="E410" i="2"/>
  <c r="G410" i="2"/>
  <c r="C411" i="2"/>
  <c r="D411" i="2"/>
  <c r="E411" i="2"/>
  <c r="G411" i="2"/>
  <c r="C412" i="2"/>
  <c r="D412" i="2"/>
  <c r="E412" i="2"/>
  <c r="G412" i="2"/>
  <c r="C413" i="2"/>
  <c r="D413" i="2"/>
  <c r="E413" i="2"/>
  <c r="G413" i="2"/>
  <c r="C414" i="2"/>
  <c r="D414" i="2"/>
  <c r="E414" i="2"/>
  <c r="G414" i="2"/>
  <c r="C415" i="2"/>
  <c r="D415" i="2"/>
  <c r="E415" i="2"/>
  <c r="G415" i="2"/>
  <c r="C416" i="2"/>
  <c r="D416" i="2"/>
  <c r="E416" i="2"/>
  <c r="G416" i="2"/>
  <c r="C417" i="2"/>
  <c r="D417" i="2"/>
  <c r="E417" i="2"/>
  <c r="G417" i="2"/>
  <c r="C418" i="2"/>
  <c r="D418" i="2"/>
  <c r="E418" i="2"/>
  <c r="G418" i="2"/>
  <c r="C419" i="2"/>
  <c r="D419" i="2"/>
  <c r="E419" i="2"/>
  <c r="G419" i="2"/>
  <c r="C420" i="2"/>
  <c r="D420" i="2"/>
  <c r="E420" i="2"/>
  <c r="G420" i="2"/>
  <c r="C421" i="2"/>
  <c r="D421" i="2"/>
  <c r="E421" i="2"/>
  <c r="G421" i="2"/>
  <c r="C422" i="2"/>
  <c r="D422" i="2"/>
  <c r="E422" i="2"/>
  <c r="G422" i="2"/>
  <c r="C423" i="2"/>
  <c r="D423" i="2"/>
  <c r="E423" i="2"/>
  <c r="G423" i="2"/>
  <c r="C424" i="2"/>
  <c r="D424" i="2"/>
  <c r="E424" i="2"/>
  <c r="G424" i="2"/>
  <c r="C425" i="2"/>
  <c r="D425" i="2"/>
  <c r="E425" i="2"/>
  <c r="G425" i="2"/>
  <c r="C426" i="2"/>
  <c r="D426" i="2"/>
  <c r="E426" i="2"/>
  <c r="G426" i="2"/>
  <c r="C427" i="2"/>
  <c r="D427" i="2"/>
  <c r="E427" i="2"/>
  <c r="G427" i="2"/>
  <c r="C428" i="2"/>
  <c r="D428" i="2"/>
  <c r="E428" i="2"/>
  <c r="G428" i="2"/>
  <c r="C429" i="2"/>
  <c r="D429" i="2"/>
  <c r="E429" i="2"/>
  <c r="G429" i="2"/>
  <c r="C430" i="2"/>
  <c r="D430" i="2"/>
  <c r="E430" i="2"/>
  <c r="G430" i="2"/>
  <c r="C431" i="2"/>
  <c r="D431" i="2"/>
  <c r="E431" i="2"/>
  <c r="G431" i="2"/>
  <c r="C432" i="2"/>
  <c r="D432" i="2"/>
  <c r="E432" i="2"/>
  <c r="G432" i="2"/>
  <c r="C433" i="2"/>
  <c r="D433" i="2"/>
  <c r="E433" i="2"/>
  <c r="G433" i="2"/>
  <c r="C434" i="2"/>
  <c r="D434" i="2"/>
  <c r="E434" i="2"/>
  <c r="G434" i="2"/>
  <c r="C435" i="2"/>
  <c r="D435" i="2"/>
  <c r="E435" i="2"/>
  <c r="G435" i="2"/>
  <c r="C436" i="2"/>
  <c r="D436" i="2"/>
  <c r="E436" i="2"/>
  <c r="G436" i="2"/>
  <c r="C437" i="2"/>
  <c r="D437" i="2"/>
  <c r="E437" i="2"/>
  <c r="G437" i="2"/>
  <c r="C438" i="2"/>
  <c r="D438" i="2"/>
  <c r="E438" i="2"/>
  <c r="G438" i="2"/>
  <c r="C439" i="2"/>
  <c r="D439" i="2"/>
  <c r="E439" i="2"/>
  <c r="G439" i="2"/>
  <c r="C440" i="2"/>
  <c r="D440" i="2"/>
  <c r="E440" i="2"/>
  <c r="G440" i="2"/>
  <c r="C441" i="2"/>
  <c r="D441" i="2"/>
  <c r="E441" i="2"/>
  <c r="G441" i="2"/>
  <c r="C442" i="2"/>
  <c r="D442" i="2"/>
  <c r="E442" i="2"/>
  <c r="G442" i="2"/>
  <c r="C443" i="2"/>
  <c r="D443" i="2"/>
  <c r="E443" i="2"/>
  <c r="G443" i="2"/>
  <c r="C444" i="2"/>
  <c r="D444" i="2"/>
  <c r="E444" i="2"/>
  <c r="G444" i="2"/>
  <c r="C445" i="2"/>
  <c r="D445" i="2"/>
  <c r="E445" i="2"/>
  <c r="G445" i="2"/>
  <c r="C446" i="2"/>
  <c r="D446" i="2"/>
  <c r="E446" i="2"/>
  <c r="G446" i="2"/>
  <c r="C447" i="2"/>
  <c r="D447" i="2"/>
  <c r="E447" i="2"/>
  <c r="G447" i="2"/>
  <c r="C448" i="2"/>
  <c r="D448" i="2"/>
  <c r="E448" i="2"/>
  <c r="G448" i="2"/>
  <c r="C449" i="2"/>
  <c r="D449" i="2"/>
  <c r="E449" i="2"/>
  <c r="G449" i="2"/>
  <c r="C450" i="2"/>
  <c r="D450" i="2"/>
  <c r="E450" i="2"/>
  <c r="G450" i="2"/>
  <c r="C451" i="2"/>
  <c r="D451" i="2"/>
  <c r="E451" i="2"/>
  <c r="G451" i="2"/>
  <c r="C452" i="2"/>
  <c r="D452" i="2"/>
  <c r="E452" i="2"/>
  <c r="G452" i="2"/>
  <c r="C453" i="2"/>
  <c r="D453" i="2"/>
  <c r="E453" i="2"/>
  <c r="G453" i="2"/>
  <c r="C454" i="2"/>
  <c r="D454" i="2"/>
  <c r="E454" i="2"/>
  <c r="G454" i="2"/>
  <c r="C455" i="2"/>
  <c r="D455" i="2"/>
  <c r="E455" i="2"/>
  <c r="G455" i="2"/>
  <c r="C456" i="2"/>
  <c r="D456" i="2"/>
  <c r="E456" i="2"/>
  <c r="G456" i="2"/>
  <c r="C457" i="2"/>
  <c r="D457" i="2"/>
  <c r="E457" i="2"/>
  <c r="G457" i="2"/>
  <c r="C458" i="2"/>
  <c r="D458" i="2"/>
  <c r="E458" i="2"/>
  <c r="G458" i="2"/>
  <c r="C459" i="2"/>
  <c r="D459" i="2"/>
  <c r="E459" i="2"/>
  <c r="G459" i="2"/>
  <c r="C460" i="2"/>
  <c r="D460" i="2"/>
  <c r="E460" i="2"/>
  <c r="G460" i="2"/>
  <c r="C461" i="2"/>
  <c r="D461" i="2"/>
  <c r="E461" i="2"/>
  <c r="G461" i="2"/>
  <c r="B25" i="4" l="1"/>
  <c r="B44" i="4"/>
  <c r="B43" i="4"/>
  <c r="B26" i="4"/>
  <c r="B45" i="4"/>
  <c r="B36" i="4"/>
  <c r="B57" i="4"/>
  <c r="B15" i="4"/>
  <c r="B12" i="4"/>
  <c r="B16" i="4"/>
  <c r="B18" i="4"/>
  <c r="B9" i="4"/>
  <c r="B19" i="4"/>
  <c r="B21" i="4"/>
  <c r="B30" i="4"/>
  <c r="B32" i="4"/>
  <c r="B13" i="4"/>
  <c r="B29" i="4"/>
  <c r="B33" i="4"/>
  <c r="B10" i="4"/>
  <c r="B35" i="4"/>
  <c r="B54" i="4"/>
  <c r="B37" i="4"/>
  <c r="B34" i="4"/>
  <c r="B55" i="4"/>
  <c r="B20" i="4"/>
  <c r="B56" i="4"/>
  <c r="B8" i="4"/>
  <c r="B31" i="4"/>
  <c r="B52" i="4"/>
  <c r="B17" i="4"/>
  <c r="B53" i="4"/>
  <c r="B7" i="4"/>
  <c r="B28" i="4"/>
  <c r="B49" i="4"/>
  <c r="B14" i="4"/>
  <c r="B50" i="4"/>
  <c r="B51" i="4"/>
  <c r="B27" i="4"/>
  <c r="B48" i="4"/>
  <c r="B46" i="4"/>
  <c r="B11" i="4"/>
  <c r="B47" i="4"/>
  <c r="B38" i="4"/>
  <c r="B39" i="4"/>
  <c r="C100" i="1"/>
  <c r="V100" i="1" s="1"/>
  <c r="Z129" i="1"/>
  <c r="Q118" i="1"/>
  <c r="R118" i="1" s="1"/>
  <c r="Z106" i="1"/>
  <c r="Z146" i="1"/>
  <c r="Z41" i="1"/>
  <c r="Z123" i="1"/>
  <c r="Z119" i="1"/>
  <c r="Z163" i="1"/>
  <c r="Q184" i="1"/>
  <c r="R184" i="1" s="1"/>
  <c r="Q182" i="1"/>
  <c r="R182" i="1" s="1"/>
  <c r="C82" i="1"/>
  <c r="V82" i="1" s="1"/>
  <c r="Z193" i="1"/>
  <c r="C149" i="1"/>
  <c r="V149" i="1" s="1"/>
  <c r="C96" i="1"/>
  <c r="V96" i="1" s="1"/>
  <c r="Z213" i="1"/>
  <c r="Z204" i="1"/>
  <c r="C144" i="1"/>
  <c r="V144" i="1" s="1"/>
  <c r="C183" i="1"/>
  <c r="V183" i="1" s="1"/>
  <c r="C214" i="1"/>
  <c r="V214" i="1" s="1"/>
  <c r="Z145" i="1"/>
  <c r="Z46" i="1"/>
  <c r="Z181" i="1"/>
  <c r="Z178" i="1"/>
  <c r="C76" i="1"/>
  <c r="V76" i="1" s="1"/>
  <c r="Q73" i="1"/>
  <c r="R73" i="1" s="1"/>
  <c r="Z49" i="1"/>
  <c r="Z191" i="1"/>
  <c r="Q166" i="1"/>
  <c r="R166" i="1" s="1"/>
  <c r="Q79" i="1"/>
  <c r="R79" i="1" s="1"/>
  <c r="C199" i="1"/>
  <c r="V199" i="1" s="1"/>
  <c r="C155" i="1"/>
  <c r="V155" i="1" s="1"/>
  <c r="Z169" i="1"/>
  <c r="C169" i="1"/>
  <c r="V169" i="1" s="1"/>
  <c r="Z158" i="1"/>
  <c r="Z216" i="1"/>
  <c r="C216" i="1"/>
  <c r="V216" i="1" s="1"/>
  <c r="Q216" i="1"/>
  <c r="R216" i="1" s="1"/>
  <c r="Q213" i="1"/>
  <c r="R213" i="1" s="1"/>
  <c r="C111" i="1"/>
  <c r="V111" i="1" s="1"/>
  <c r="Z177" i="1"/>
  <c r="P193" i="1"/>
  <c r="Q193" i="1" s="1"/>
  <c r="R193" i="1" s="1"/>
  <c r="P189" i="1"/>
  <c r="Q189" i="1" s="1"/>
  <c r="R189" i="1" s="1"/>
  <c r="P173" i="1"/>
  <c r="Q173" i="1" s="1"/>
  <c r="R173" i="1" s="1"/>
  <c r="Z168" i="1"/>
  <c r="C126" i="1"/>
  <c r="V126" i="1" s="1"/>
  <c r="C104" i="1"/>
  <c r="V104" i="1" s="1"/>
  <c r="Z212" i="1"/>
  <c r="Z174" i="1"/>
  <c r="P111" i="1"/>
  <c r="Q111" i="1" s="1"/>
  <c r="R111" i="1" s="1"/>
  <c r="C134" i="1"/>
  <c r="V134" i="1" s="1"/>
  <c r="Q77" i="1"/>
  <c r="R77" i="1" s="1"/>
  <c r="C52" i="1"/>
  <c r="V52" i="1" s="1"/>
  <c r="Q68" i="1"/>
  <c r="R68" i="1" s="1"/>
  <c r="C68" i="1"/>
  <c r="V68" i="1" s="1"/>
  <c r="Z223" i="1"/>
  <c r="Z130" i="1"/>
  <c r="Q128" i="1"/>
  <c r="R128" i="1" s="1"/>
  <c r="Z113" i="1"/>
  <c r="Z67" i="1"/>
  <c r="Q132" i="1"/>
  <c r="R132" i="1" s="1"/>
  <c r="C119" i="1"/>
  <c r="V119" i="1" s="1"/>
  <c r="Z179" i="1"/>
  <c r="Z151" i="1"/>
  <c r="Q223" i="1"/>
  <c r="R223" i="1" s="1"/>
  <c r="Z102" i="1"/>
  <c r="P195" i="1"/>
  <c r="Q195" i="1" s="1"/>
  <c r="R195" i="1" s="1"/>
  <c r="C195" i="1"/>
  <c r="V195" i="1" s="1"/>
  <c r="Z138" i="1"/>
  <c r="Z219" i="1"/>
  <c r="P177" i="1"/>
  <c r="Q177" i="1" s="1"/>
  <c r="R177" i="1" s="1"/>
  <c r="Z171" i="1"/>
  <c r="P232" i="1"/>
  <c r="Q232" i="1" s="1"/>
  <c r="R232" i="1" s="1"/>
  <c r="Z202" i="1"/>
  <c r="C202" i="1"/>
  <c r="V202" i="1" s="1"/>
  <c r="P227" i="1"/>
  <c r="Q227" i="1" s="1"/>
  <c r="R227" i="1" s="1"/>
  <c r="C227" i="1"/>
  <c r="V227" i="1" s="1"/>
  <c r="P215" i="1"/>
  <c r="Q215" i="1" s="1"/>
  <c r="R215" i="1" s="1"/>
  <c r="Z231" i="1"/>
  <c r="Q229" i="1"/>
  <c r="R229" i="1" s="1"/>
  <c r="Z190" i="1"/>
  <c r="P185" i="1"/>
  <c r="Q185" i="1" s="1"/>
  <c r="R185" i="1" s="1"/>
  <c r="C217" i="1"/>
  <c r="V217" i="1" s="1"/>
  <c r="Z217" i="1"/>
  <c r="C211" i="1"/>
  <c r="V211" i="1" s="1"/>
  <c r="C187" i="1"/>
  <c r="V187" i="1" s="1"/>
  <c r="P187" i="1"/>
  <c r="Q187" i="1" s="1"/>
  <c r="R187" i="1" s="1"/>
  <c r="Z185" i="1"/>
  <c r="Z173" i="1"/>
  <c r="C204" i="1"/>
  <c r="V204" i="1" s="1"/>
  <c r="Q191" i="1"/>
  <c r="R191" i="1" s="1"/>
  <c r="C189" i="1"/>
  <c r="V189" i="1" s="1"/>
  <c r="Z189" i="1"/>
  <c r="C173" i="1"/>
  <c r="V173" i="1" s="1"/>
  <c r="Q172" i="1"/>
  <c r="R172" i="1" s="1"/>
  <c r="Z228" i="1"/>
  <c r="C213" i="1"/>
  <c r="V213" i="1" s="1"/>
  <c r="C185" i="1"/>
  <c r="V185" i="1" s="1"/>
  <c r="Q161" i="1"/>
  <c r="R161" i="1" s="1"/>
  <c r="Z195" i="1"/>
  <c r="Q192" i="1"/>
  <c r="R192" i="1" s="1"/>
  <c r="Q171" i="1"/>
  <c r="R171" i="1" s="1"/>
  <c r="Z170" i="1"/>
  <c r="P154" i="1"/>
  <c r="Q154" i="1" s="1"/>
  <c r="R154" i="1" s="1"/>
  <c r="Z150" i="1"/>
  <c r="C150" i="1"/>
  <c r="V150" i="1" s="1"/>
  <c r="Z154" i="1"/>
  <c r="C154" i="1"/>
  <c r="V154" i="1" s="1"/>
  <c r="P147" i="1"/>
  <c r="Q147" i="1" s="1"/>
  <c r="R147" i="1" s="1"/>
  <c r="Q125" i="1"/>
  <c r="R125" i="1" s="1"/>
  <c r="C125" i="1"/>
  <c r="V125" i="1" s="1"/>
  <c r="Q211" i="1"/>
  <c r="R211" i="1" s="1"/>
  <c r="Q205" i="1"/>
  <c r="R205" i="1" s="1"/>
  <c r="Q203" i="1"/>
  <c r="R203" i="1" s="1"/>
  <c r="Z196" i="1"/>
  <c r="Q143" i="1"/>
  <c r="R143" i="1" s="1"/>
  <c r="C139" i="1"/>
  <c r="V139" i="1" s="1"/>
  <c r="Z232" i="1"/>
  <c r="C193" i="1"/>
  <c r="V193" i="1" s="1"/>
  <c r="C145" i="1"/>
  <c r="V145" i="1" s="1"/>
  <c r="Q145" i="1"/>
  <c r="R145" i="1" s="1"/>
  <c r="Q149" i="1"/>
  <c r="R149" i="1" s="1"/>
  <c r="P140" i="1"/>
  <c r="Z144" i="1"/>
  <c r="P112" i="1"/>
  <c r="Q112" i="1" s="1"/>
  <c r="R112" i="1" s="1"/>
  <c r="C117" i="1"/>
  <c r="V117" i="1" s="1"/>
  <c r="Q219" i="1"/>
  <c r="R219" i="1" s="1"/>
  <c r="C182" i="1"/>
  <c r="V182" i="1" s="1"/>
  <c r="Z182" i="1"/>
  <c r="C147" i="1"/>
  <c r="V147" i="1" s="1"/>
  <c r="Z133" i="1"/>
  <c r="C129" i="1"/>
  <c r="V129" i="1" s="1"/>
  <c r="Z110" i="1"/>
  <c r="Q179" i="1"/>
  <c r="R179" i="1" s="1"/>
  <c r="C162" i="1"/>
  <c r="V162" i="1" s="1"/>
  <c r="Q162" i="1"/>
  <c r="R162" i="1" s="1"/>
  <c r="Q133" i="1"/>
  <c r="R133" i="1" s="1"/>
  <c r="Q122" i="1"/>
  <c r="R122" i="1" s="1"/>
  <c r="Z122" i="1"/>
  <c r="Z103" i="1"/>
  <c r="C128" i="1"/>
  <c r="V128" i="1" s="1"/>
  <c r="Q61" i="1"/>
  <c r="R61" i="1" s="1"/>
  <c r="Z61" i="1"/>
  <c r="C61" i="1"/>
  <c r="V61" i="1" s="1"/>
  <c r="P86" i="1"/>
  <c r="Q86" i="1" s="1"/>
  <c r="R86" i="1" s="1"/>
  <c r="Q70" i="1"/>
  <c r="R70" i="1" s="1"/>
  <c r="Z70" i="1"/>
  <c r="P88" i="1"/>
  <c r="Q88" i="1" s="1"/>
  <c r="R88" i="1" s="1"/>
  <c r="Z75" i="1"/>
  <c r="Z112" i="1"/>
  <c r="Z107" i="1"/>
  <c r="Z105" i="1"/>
  <c r="C88" i="1"/>
  <c r="V88" i="1" s="1"/>
  <c r="Q75" i="1"/>
  <c r="R75" i="1" s="1"/>
  <c r="Z71" i="1"/>
  <c r="P120" i="1"/>
  <c r="Q120" i="1" s="1"/>
  <c r="R120" i="1" s="1"/>
  <c r="P96" i="1"/>
  <c r="Q96" i="1" s="1"/>
  <c r="R96" i="1" s="1"/>
  <c r="C78" i="1"/>
  <c r="V78" i="1" s="1"/>
  <c r="C59" i="1"/>
  <c r="V59" i="1" s="1"/>
  <c r="Z57" i="1"/>
  <c r="C57" i="1"/>
  <c r="V57" i="1" s="1"/>
  <c r="Z53" i="1"/>
  <c r="Q102" i="1"/>
  <c r="R102" i="1" s="1"/>
  <c r="Z60" i="1"/>
  <c r="C60" i="1"/>
  <c r="V60" i="1" s="1"/>
  <c r="C55" i="1"/>
  <c r="V55" i="1" s="1"/>
  <c r="Q57" i="1"/>
  <c r="R57" i="1" s="1"/>
  <c r="Q150" i="1"/>
  <c r="R150" i="1" s="1"/>
  <c r="Q136" i="1"/>
  <c r="R136" i="1" s="1"/>
  <c r="Z118" i="1"/>
  <c r="C118" i="1"/>
  <c r="V118" i="1" s="1"/>
  <c r="Q101" i="1"/>
  <c r="R101" i="1" s="1"/>
  <c r="C101" i="1"/>
  <c r="V101" i="1" s="1"/>
  <c r="Z101" i="1"/>
  <c r="Q72" i="1"/>
  <c r="R72" i="1" s="1"/>
  <c r="Z52" i="1"/>
  <c r="Z124" i="1"/>
  <c r="Z111" i="1"/>
  <c r="C75" i="1"/>
  <c r="V75" i="1" s="1"/>
  <c r="Z72" i="1"/>
  <c r="Q98" i="1"/>
  <c r="R98" i="1" s="1"/>
  <c r="Z134" i="1"/>
  <c r="Z126" i="1"/>
  <c r="Z104" i="1"/>
  <c r="Z77" i="1"/>
  <c r="Q76" i="1"/>
  <c r="R76" i="1" s="1"/>
  <c r="Q58" i="1"/>
  <c r="R58" i="1" s="1"/>
  <c r="C84" i="1"/>
  <c r="V84" i="1" s="1"/>
  <c r="C226" i="1"/>
  <c r="V226" i="1" s="1"/>
  <c r="P224" i="1"/>
  <c r="Q224" i="1" s="1"/>
  <c r="R224" i="1" s="1"/>
  <c r="C224" i="1"/>
  <c r="V224" i="1" s="1"/>
  <c r="Q222" i="1"/>
  <c r="R222" i="1" s="1"/>
  <c r="C221" i="1"/>
  <c r="V221" i="1" s="1"/>
  <c r="P200" i="1"/>
  <c r="Q200" i="1" s="1"/>
  <c r="R200" i="1" s="1"/>
  <c r="Q231" i="1"/>
  <c r="R231" i="1" s="1"/>
  <c r="C225" i="1"/>
  <c r="V225" i="1" s="1"/>
  <c r="Q217" i="1"/>
  <c r="R217" i="1" s="1"/>
  <c r="C231" i="1"/>
  <c r="V231" i="1" s="1"/>
  <c r="Z230" i="1"/>
  <c r="C230" i="1"/>
  <c r="V230" i="1" s="1"/>
  <c r="C229" i="1"/>
  <c r="V229" i="1" s="1"/>
  <c r="Q198" i="1"/>
  <c r="R198" i="1" s="1"/>
  <c r="Z198" i="1"/>
  <c r="C198" i="1"/>
  <c r="V198" i="1" s="1"/>
  <c r="Z229" i="1"/>
  <c r="Q228" i="1"/>
  <c r="R228" i="1" s="1"/>
  <c r="C228" i="1"/>
  <c r="V228" i="1" s="1"/>
  <c r="C215" i="1"/>
  <c r="V215" i="1" s="1"/>
  <c r="Z215" i="1"/>
  <c r="P225" i="1"/>
  <c r="Q225" i="1" s="1"/>
  <c r="R225" i="1" s="1"/>
  <c r="C223" i="1"/>
  <c r="V223" i="1" s="1"/>
  <c r="C220" i="1"/>
  <c r="V220" i="1" s="1"/>
  <c r="Z220" i="1"/>
  <c r="Q220" i="1"/>
  <c r="R220" i="1" s="1"/>
  <c r="P230" i="1"/>
  <c r="Q230" i="1" s="1"/>
  <c r="R230" i="1" s="1"/>
  <c r="Z222" i="1"/>
  <c r="C209" i="1"/>
  <c r="V209" i="1" s="1"/>
  <c r="Z209" i="1"/>
  <c r="Q209" i="1"/>
  <c r="R209" i="1" s="1"/>
  <c r="Q221" i="1"/>
  <c r="R221" i="1" s="1"/>
  <c r="Z221" i="1"/>
  <c r="Z208" i="1"/>
  <c r="C208" i="1"/>
  <c r="V208" i="1" s="1"/>
  <c r="C232" i="1"/>
  <c r="V232" i="1" s="1"/>
  <c r="Q226" i="1"/>
  <c r="R226" i="1" s="1"/>
  <c r="Z226" i="1"/>
  <c r="C219" i="1"/>
  <c r="V219" i="1" s="1"/>
  <c r="Z211" i="1"/>
  <c r="Z207" i="1"/>
  <c r="Q208" i="1"/>
  <c r="R208" i="1" s="1"/>
  <c r="C207" i="1"/>
  <c r="V207" i="1" s="1"/>
  <c r="P197" i="1"/>
  <c r="Q197" i="1" s="1"/>
  <c r="R197" i="1" s="1"/>
  <c r="C197" i="1"/>
  <c r="V197" i="1" s="1"/>
  <c r="P194" i="1"/>
  <c r="Q194" i="1" s="1"/>
  <c r="R194" i="1" s="1"/>
  <c r="C194" i="1"/>
  <c r="V194" i="1" s="1"/>
  <c r="Z225" i="1"/>
  <c r="Q218" i="1"/>
  <c r="R218" i="1" s="1"/>
  <c r="Z218" i="1"/>
  <c r="Q212" i="1"/>
  <c r="R212" i="1" s="1"/>
  <c r="C212" i="1"/>
  <c r="V212" i="1" s="1"/>
  <c r="Q210" i="1"/>
  <c r="R210" i="1" s="1"/>
  <c r="C218" i="1"/>
  <c r="V218" i="1" s="1"/>
  <c r="Q207" i="1"/>
  <c r="R207" i="1" s="1"/>
  <c r="Z206" i="1"/>
  <c r="C206" i="1"/>
  <c r="V206" i="1" s="1"/>
  <c r="Q206" i="1"/>
  <c r="R206" i="1" s="1"/>
  <c r="P201" i="1"/>
  <c r="Q201" i="1" s="1"/>
  <c r="R201" i="1" s="1"/>
  <c r="C200" i="1"/>
  <c r="V200" i="1" s="1"/>
  <c r="Z200" i="1"/>
  <c r="P199" i="1"/>
  <c r="Q199" i="1" s="1"/>
  <c r="R199" i="1" s="1"/>
  <c r="Z197" i="1"/>
  <c r="C186" i="1"/>
  <c r="V186" i="1" s="1"/>
  <c r="Q186" i="1"/>
  <c r="R186" i="1" s="1"/>
  <c r="Z186" i="1"/>
  <c r="Z224" i="1"/>
  <c r="Q202" i="1"/>
  <c r="R202" i="1" s="1"/>
  <c r="C203" i="1"/>
  <c r="V203" i="1" s="1"/>
  <c r="Z203" i="1"/>
  <c r="P196" i="1"/>
  <c r="Q196" i="1" s="1"/>
  <c r="R196" i="1" s="1"/>
  <c r="C210" i="1"/>
  <c r="V210" i="1" s="1"/>
  <c r="Z210" i="1"/>
  <c r="C188" i="1"/>
  <c r="V188" i="1" s="1"/>
  <c r="Z188" i="1"/>
  <c r="Q188" i="1"/>
  <c r="R188" i="1" s="1"/>
  <c r="C180" i="1"/>
  <c r="V180" i="1" s="1"/>
  <c r="Q180" i="1"/>
  <c r="R180" i="1" s="1"/>
  <c r="Z180" i="1"/>
  <c r="C181" i="1"/>
  <c r="V181" i="1" s="1"/>
  <c r="P181" i="1"/>
  <c r="Q181" i="1" s="1"/>
  <c r="R181" i="1" s="1"/>
  <c r="C190" i="1"/>
  <c r="V190" i="1" s="1"/>
  <c r="Q190" i="1"/>
  <c r="R190" i="1" s="1"/>
  <c r="Z227" i="1"/>
  <c r="Z205" i="1"/>
  <c r="Q204" i="1"/>
  <c r="R204" i="1" s="1"/>
  <c r="P178" i="1"/>
  <c r="Q178" i="1" s="1"/>
  <c r="R178" i="1" s="1"/>
  <c r="C178" i="1"/>
  <c r="V178" i="1" s="1"/>
  <c r="C191" i="1"/>
  <c r="V191" i="1" s="1"/>
  <c r="Q176" i="1"/>
  <c r="R176" i="1" s="1"/>
  <c r="C179" i="1"/>
  <c r="V179" i="1" s="1"/>
  <c r="C177" i="1"/>
  <c r="V177" i="1" s="1"/>
  <c r="C175" i="1"/>
  <c r="V175" i="1" s="1"/>
  <c r="Z175" i="1"/>
  <c r="C192" i="1"/>
  <c r="V192" i="1" s="1"/>
  <c r="Z192" i="1"/>
  <c r="Q183" i="1"/>
  <c r="R183" i="1" s="1"/>
  <c r="Q175" i="1"/>
  <c r="R175" i="1" s="1"/>
  <c r="C201" i="1"/>
  <c r="V201" i="1" s="1"/>
  <c r="Z201" i="1"/>
  <c r="Z187" i="1"/>
  <c r="Z176" i="1"/>
  <c r="Q174" i="1"/>
  <c r="R174" i="1" s="1"/>
  <c r="C174" i="1"/>
  <c r="V174" i="1" s="1"/>
  <c r="C176" i="1"/>
  <c r="V176" i="1" s="1"/>
  <c r="Z194" i="1"/>
  <c r="Z183" i="1"/>
  <c r="Z164" i="1"/>
  <c r="C167" i="1"/>
  <c r="V167" i="1" s="1"/>
  <c r="P169" i="1"/>
  <c r="Q169" i="1" s="1"/>
  <c r="R169" i="1" s="1"/>
  <c r="C222" i="1"/>
  <c r="V222" i="1" s="1"/>
  <c r="Q214" i="1"/>
  <c r="R214" i="1" s="1"/>
  <c r="Z214" i="1"/>
  <c r="C205" i="1"/>
  <c r="V205" i="1" s="1"/>
  <c r="Z199" i="1"/>
  <c r="Q170" i="1"/>
  <c r="R170" i="1" s="1"/>
  <c r="C170" i="1"/>
  <c r="V170" i="1" s="1"/>
  <c r="C159" i="1"/>
  <c r="V159" i="1" s="1"/>
  <c r="C168" i="1"/>
  <c r="V168" i="1" s="1"/>
  <c r="P168" i="1"/>
  <c r="Q168" i="1" s="1"/>
  <c r="R168" i="1" s="1"/>
  <c r="C164" i="1"/>
  <c r="V164" i="1" s="1"/>
  <c r="Q164" i="1"/>
  <c r="R164" i="1" s="1"/>
  <c r="C165" i="1"/>
  <c r="V165" i="1" s="1"/>
  <c r="Z165" i="1"/>
  <c r="Q165" i="1"/>
  <c r="R165" i="1" s="1"/>
  <c r="C157" i="1"/>
  <c r="V157" i="1" s="1"/>
  <c r="Q157" i="1"/>
  <c r="R157" i="1" s="1"/>
  <c r="P146" i="1"/>
  <c r="Q146" i="1" s="1"/>
  <c r="R146" i="1" s="1"/>
  <c r="C146" i="1"/>
  <c r="V146" i="1" s="1"/>
  <c r="Q121" i="1"/>
  <c r="R121" i="1" s="1"/>
  <c r="C121" i="1"/>
  <c r="V121" i="1" s="1"/>
  <c r="Z121" i="1"/>
  <c r="C171" i="1"/>
  <c r="V171" i="1" s="1"/>
  <c r="Z161" i="1"/>
  <c r="C161" i="1"/>
  <c r="V161" i="1" s="1"/>
  <c r="Z157" i="1"/>
  <c r="Q160" i="1"/>
  <c r="R160" i="1" s="1"/>
  <c r="P130" i="1"/>
  <c r="Q130" i="1" s="1"/>
  <c r="R130" i="1" s="1"/>
  <c r="C130" i="1"/>
  <c r="V130" i="1" s="1"/>
  <c r="P151" i="1"/>
  <c r="Q151" i="1" s="1"/>
  <c r="R151" i="1" s="1"/>
  <c r="Q148" i="1"/>
  <c r="R148" i="1" s="1"/>
  <c r="Z148" i="1"/>
  <c r="C196" i="1"/>
  <c r="V196" i="1" s="1"/>
  <c r="C184" i="1"/>
  <c r="V184" i="1" s="1"/>
  <c r="Z184" i="1"/>
  <c r="C172" i="1"/>
  <c r="V172" i="1" s="1"/>
  <c r="Z172" i="1"/>
  <c r="C163" i="1"/>
  <c r="V163" i="1" s="1"/>
  <c r="Q163" i="1"/>
  <c r="R163" i="1" s="1"/>
  <c r="Z153" i="1"/>
  <c r="C153" i="1"/>
  <c r="V153" i="1" s="1"/>
  <c r="Q153" i="1"/>
  <c r="R153" i="1" s="1"/>
  <c r="Q152" i="1"/>
  <c r="R152" i="1" s="1"/>
  <c r="Z152" i="1"/>
  <c r="C152" i="1"/>
  <c r="V152" i="1" s="1"/>
  <c r="Z162" i="1"/>
  <c r="C160" i="1"/>
  <c r="V160" i="1" s="1"/>
  <c r="Z149" i="1"/>
  <c r="Q139" i="1"/>
  <c r="R139" i="1" s="1"/>
  <c r="C142" i="1"/>
  <c r="V142" i="1" s="1"/>
  <c r="Q167" i="1"/>
  <c r="R167" i="1" s="1"/>
  <c r="Z167" i="1"/>
  <c r="C166" i="1"/>
  <c r="V166" i="1" s="1"/>
  <c r="C158" i="1"/>
  <c r="V158" i="1" s="1"/>
  <c r="P158" i="1"/>
  <c r="Q158" i="1" s="1"/>
  <c r="R158" i="1" s="1"/>
  <c r="Z156" i="1"/>
  <c r="Q142" i="1"/>
  <c r="R142" i="1" s="1"/>
  <c r="Z141" i="1"/>
  <c r="Q127" i="1"/>
  <c r="R127" i="1" s="1"/>
  <c r="Z127" i="1"/>
  <c r="C127" i="1"/>
  <c r="V127" i="1" s="1"/>
  <c r="Z139" i="1"/>
  <c r="P137" i="1"/>
  <c r="Q137" i="1" s="1"/>
  <c r="R137" i="1" s="1"/>
  <c r="Z166" i="1"/>
  <c r="Z160" i="1"/>
  <c r="Z147" i="1"/>
  <c r="Q141" i="1"/>
  <c r="R141" i="1" s="1"/>
  <c r="C135" i="1"/>
  <c r="V135" i="1" s="1"/>
  <c r="Q135" i="1"/>
  <c r="R135" i="1" s="1"/>
  <c r="Z135" i="1"/>
  <c r="Z143" i="1"/>
  <c r="C143" i="1"/>
  <c r="V143" i="1" s="1"/>
  <c r="C156" i="1"/>
  <c r="V156" i="1" s="1"/>
  <c r="Q156" i="1"/>
  <c r="R156" i="1" s="1"/>
  <c r="Q144" i="1"/>
  <c r="R144" i="1" s="1"/>
  <c r="Z142" i="1"/>
  <c r="Q134" i="1"/>
  <c r="R134" i="1" s="1"/>
  <c r="Q123" i="1"/>
  <c r="R123" i="1" s="1"/>
  <c r="P114" i="1"/>
  <c r="Q114" i="1" s="1"/>
  <c r="R114" i="1" s="1"/>
  <c r="C114" i="1"/>
  <c r="V114" i="1" s="1"/>
  <c r="C113" i="1"/>
  <c r="V113" i="1" s="1"/>
  <c r="Q113" i="1"/>
  <c r="R113" i="1" s="1"/>
  <c r="P131" i="1"/>
  <c r="Q131" i="1" s="1"/>
  <c r="R131" i="1" s="1"/>
  <c r="C115" i="1"/>
  <c r="V115" i="1" s="1"/>
  <c r="Z115" i="1"/>
  <c r="Q115" i="1"/>
  <c r="R115" i="1" s="1"/>
  <c r="Z128" i="1"/>
  <c r="Q119" i="1"/>
  <c r="R119" i="1" s="1"/>
  <c r="Q116" i="1"/>
  <c r="R116" i="1" s="1"/>
  <c r="Z116" i="1"/>
  <c r="C116" i="1"/>
  <c r="V116" i="1" s="1"/>
  <c r="Q159" i="1"/>
  <c r="R159" i="1" s="1"/>
  <c r="Z159" i="1"/>
  <c r="C148" i="1"/>
  <c r="V148" i="1" s="1"/>
  <c r="Z140" i="1"/>
  <c r="Q140" i="1"/>
  <c r="R140" i="1" s="1"/>
  <c r="C140" i="1"/>
  <c r="V140" i="1" s="1"/>
  <c r="P138" i="1"/>
  <c r="Q138" i="1" s="1"/>
  <c r="R138" i="1" s="1"/>
  <c r="C138" i="1"/>
  <c r="V138" i="1" s="1"/>
  <c r="Q126" i="1"/>
  <c r="R126" i="1" s="1"/>
  <c r="Q129" i="1"/>
  <c r="R129" i="1" s="1"/>
  <c r="Z117" i="1"/>
  <c r="Q117" i="1"/>
  <c r="R117" i="1" s="1"/>
  <c r="C122" i="1"/>
  <c r="V122" i="1" s="1"/>
  <c r="C109" i="1"/>
  <c r="V109" i="1" s="1"/>
  <c r="P105" i="1"/>
  <c r="Q105" i="1" s="1"/>
  <c r="R105" i="1" s="1"/>
  <c r="C97" i="1"/>
  <c r="V97" i="1" s="1"/>
  <c r="Q97" i="1"/>
  <c r="R97" i="1" s="1"/>
  <c r="C124" i="1"/>
  <c r="V124" i="1" s="1"/>
  <c r="Q124" i="1"/>
  <c r="R124" i="1" s="1"/>
  <c r="Q108" i="1"/>
  <c r="R108" i="1" s="1"/>
  <c r="C108" i="1"/>
  <c r="V108" i="1" s="1"/>
  <c r="Q155" i="1"/>
  <c r="R155" i="1" s="1"/>
  <c r="Z155" i="1"/>
  <c r="C141" i="1"/>
  <c r="V141" i="1" s="1"/>
  <c r="C133" i="1"/>
  <c r="V133" i="1" s="1"/>
  <c r="Z132" i="1"/>
  <c r="Z125" i="1"/>
  <c r="C120" i="1"/>
  <c r="V120" i="1" s="1"/>
  <c r="Z120" i="1"/>
  <c r="C112" i="1"/>
  <c r="V112" i="1" s="1"/>
  <c r="Z108" i="1"/>
  <c r="Z109" i="1"/>
  <c r="Q109" i="1"/>
  <c r="R109" i="1" s="1"/>
  <c r="Z99" i="1"/>
  <c r="C99" i="1"/>
  <c r="V99" i="1" s="1"/>
  <c r="P92" i="1"/>
  <c r="Q92" i="1" s="1"/>
  <c r="R92" i="1" s="1"/>
  <c r="C98" i="1"/>
  <c r="V98" i="1" s="1"/>
  <c r="C106" i="1"/>
  <c r="V106" i="1" s="1"/>
  <c r="Q106" i="1"/>
  <c r="R106" i="1" s="1"/>
  <c r="C110" i="1"/>
  <c r="V110" i="1" s="1"/>
  <c r="Q110" i="1"/>
  <c r="R110" i="1" s="1"/>
  <c r="P104" i="1"/>
  <c r="Q104" i="1" s="1"/>
  <c r="R104" i="1" s="1"/>
  <c r="Q99" i="1"/>
  <c r="R99" i="1" s="1"/>
  <c r="P93" i="1"/>
  <c r="Q93" i="1" s="1"/>
  <c r="R93" i="1" s="1"/>
  <c r="C151" i="1"/>
  <c r="V151" i="1" s="1"/>
  <c r="Z137" i="1"/>
  <c r="C137" i="1"/>
  <c r="V137" i="1" s="1"/>
  <c r="Z136" i="1"/>
  <c r="C136" i="1"/>
  <c r="V136" i="1" s="1"/>
  <c r="C132" i="1"/>
  <c r="V132" i="1" s="1"/>
  <c r="C131" i="1"/>
  <c r="V131" i="1" s="1"/>
  <c r="Z131" i="1"/>
  <c r="C123" i="1"/>
  <c r="V123" i="1" s="1"/>
  <c r="C107" i="1"/>
  <c r="V107" i="1" s="1"/>
  <c r="P107" i="1"/>
  <c r="Q107" i="1" s="1"/>
  <c r="R107" i="1" s="1"/>
  <c r="P103" i="1"/>
  <c r="Q103" i="1" s="1"/>
  <c r="R103" i="1" s="1"/>
  <c r="C103" i="1"/>
  <c r="V103" i="1" s="1"/>
  <c r="C90" i="1"/>
  <c r="V90" i="1" s="1"/>
  <c r="C85" i="1"/>
  <c r="V85" i="1" s="1"/>
  <c r="Z114" i="1"/>
  <c r="C105" i="1"/>
  <c r="V105" i="1" s="1"/>
  <c r="C93" i="1"/>
  <c r="V93" i="1" s="1"/>
  <c r="Z91" i="1"/>
  <c r="C91" i="1"/>
  <c r="V91" i="1" s="1"/>
  <c r="Q91" i="1"/>
  <c r="R91" i="1" s="1"/>
  <c r="C86" i="1"/>
  <c r="V86" i="1" s="1"/>
  <c r="Q94" i="1"/>
  <c r="R94" i="1" s="1"/>
  <c r="C94" i="1"/>
  <c r="V94" i="1" s="1"/>
  <c r="P89" i="1"/>
  <c r="Q89" i="1" s="1"/>
  <c r="R89" i="1" s="1"/>
  <c r="Q85" i="1"/>
  <c r="R85" i="1" s="1"/>
  <c r="P83" i="1"/>
  <c r="Q83" i="1" s="1"/>
  <c r="R83" i="1" s="1"/>
  <c r="C83" i="1"/>
  <c r="V83" i="1" s="1"/>
  <c r="Z87" i="1"/>
  <c r="Q87" i="1"/>
  <c r="R87" i="1" s="1"/>
  <c r="C87" i="1"/>
  <c r="V87" i="1" s="1"/>
  <c r="Q90" i="1"/>
  <c r="R90" i="1" s="1"/>
  <c r="Z81" i="1"/>
  <c r="Z100" i="1"/>
  <c r="Q100" i="1"/>
  <c r="R100" i="1" s="1"/>
  <c r="Z96" i="1"/>
  <c r="Z83" i="1"/>
  <c r="Q81" i="1"/>
  <c r="R81" i="1" s="1"/>
  <c r="C81" i="1"/>
  <c r="V81" i="1" s="1"/>
  <c r="P80" i="1"/>
  <c r="Q80" i="1" s="1"/>
  <c r="R80" i="1" s="1"/>
  <c r="P66" i="1"/>
  <c r="Q66" i="1" s="1"/>
  <c r="R66" i="1" s="1"/>
  <c r="C66" i="1"/>
  <c r="V66" i="1" s="1"/>
  <c r="C102" i="1"/>
  <c r="V102" i="1" s="1"/>
  <c r="Z95" i="1"/>
  <c r="C95" i="1"/>
  <c r="V95" i="1" s="1"/>
  <c r="Q95" i="1"/>
  <c r="R95" i="1" s="1"/>
  <c r="Z82" i="1"/>
  <c r="Q82" i="1"/>
  <c r="R82" i="1" s="1"/>
  <c r="Z98" i="1"/>
  <c r="Z97" i="1"/>
  <c r="Z94" i="1"/>
  <c r="Z93" i="1"/>
  <c r="C92" i="1"/>
  <c r="V92" i="1" s="1"/>
  <c r="Z86" i="1"/>
  <c r="C74" i="1"/>
  <c r="V74" i="1" s="1"/>
  <c r="Z74" i="1"/>
  <c r="Q74" i="1"/>
  <c r="R74" i="1" s="1"/>
  <c r="Z73" i="1"/>
  <c r="Z79" i="1"/>
  <c r="C79" i="1"/>
  <c r="V79" i="1" s="1"/>
  <c r="Z76" i="1"/>
  <c r="C73" i="1"/>
  <c r="V73" i="1" s="1"/>
  <c r="C69" i="1"/>
  <c r="V69" i="1" s="1"/>
  <c r="Z69" i="1"/>
  <c r="Q69" i="1"/>
  <c r="R69" i="1" s="1"/>
  <c r="C67" i="1"/>
  <c r="V67" i="1" s="1"/>
  <c r="Q67" i="1"/>
  <c r="R67" i="1" s="1"/>
  <c r="Z90" i="1"/>
  <c r="Z84" i="1"/>
  <c r="Q84" i="1"/>
  <c r="R84" i="1" s="1"/>
  <c r="Z80" i="1"/>
  <c r="C80" i="1"/>
  <c r="V80" i="1" s="1"/>
  <c r="Z89" i="1"/>
  <c r="C89" i="1"/>
  <c r="V89" i="1" s="1"/>
  <c r="Z88" i="1"/>
  <c r="Z85" i="1"/>
  <c r="Q78" i="1"/>
  <c r="R78" i="1" s="1"/>
  <c r="Z78" i="1"/>
  <c r="C77" i="1"/>
  <c r="V77" i="1" s="1"/>
  <c r="C70" i="1"/>
  <c r="V70" i="1" s="1"/>
  <c r="Z62" i="1"/>
  <c r="Q63" i="1"/>
  <c r="R63" i="1" s="1"/>
  <c r="Z63" i="1"/>
  <c r="C63" i="1"/>
  <c r="V63" i="1" s="1"/>
  <c r="Q62" i="1"/>
  <c r="R62" i="1" s="1"/>
  <c r="Z92" i="1"/>
  <c r="Z68" i="1"/>
  <c r="Z66" i="1"/>
  <c r="Z64" i="1"/>
  <c r="C64" i="1"/>
  <c r="V64" i="1" s="1"/>
  <c r="Q64" i="1"/>
  <c r="R64" i="1" s="1"/>
  <c r="Q65" i="1"/>
  <c r="R65" i="1" s="1"/>
  <c r="Z65" i="1"/>
  <c r="C65" i="1"/>
  <c r="V65" i="1" s="1"/>
  <c r="C53" i="1"/>
  <c r="V53" i="1" s="1"/>
  <c r="Q53" i="1"/>
  <c r="R53" i="1" s="1"/>
  <c r="C72" i="1"/>
  <c r="V72" i="1" s="1"/>
  <c r="Q71" i="1"/>
  <c r="R71" i="1" s="1"/>
  <c r="C71" i="1"/>
  <c r="V71" i="1" s="1"/>
  <c r="C58" i="1"/>
  <c r="V58" i="1" s="1"/>
  <c r="Q60" i="1"/>
  <c r="R60" i="1" s="1"/>
  <c r="Z58" i="1"/>
  <c r="C56" i="1"/>
  <c r="V56" i="1" s="1"/>
  <c r="Q56" i="1"/>
  <c r="R56" i="1" s="1"/>
  <c r="Z56" i="1"/>
  <c r="Z54" i="1"/>
  <c r="Q59" i="1"/>
  <c r="R59" i="1" s="1"/>
  <c r="Z59" i="1"/>
  <c r="C54" i="1"/>
  <c r="V54" i="1" s="1"/>
  <c r="Q54" i="1"/>
  <c r="R54" i="1" s="1"/>
  <c r="C49" i="1"/>
  <c r="V49" i="1" s="1"/>
  <c r="P46" i="1"/>
  <c r="Q46" i="1" s="1"/>
  <c r="R46" i="1" s="1"/>
  <c r="Q50" i="1"/>
  <c r="R50" i="1" s="1"/>
  <c r="Z50" i="1"/>
  <c r="C50" i="1"/>
  <c r="V50" i="1" s="1"/>
  <c r="Q51" i="1"/>
  <c r="R51" i="1" s="1"/>
  <c r="C51" i="1"/>
  <c r="V51" i="1" s="1"/>
  <c r="Z51" i="1"/>
  <c r="P49" i="1"/>
  <c r="Q49" i="1" s="1"/>
  <c r="R49" i="1" s="1"/>
  <c r="C47" i="1"/>
  <c r="V47" i="1" s="1"/>
  <c r="Q47" i="1"/>
  <c r="R47" i="1" s="1"/>
  <c r="Z47" i="1"/>
  <c r="Q52" i="1"/>
  <c r="R52" i="1" s="1"/>
  <c r="C48" i="1"/>
  <c r="V48" i="1" s="1"/>
  <c r="Q48" i="1"/>
  <c r="R48" i="1" s="1"/>
  <c r="C42" i="1"/>
  <c r="V42" i="1" s="1"/>
  <c r="Q42" i="1"/>
  <c r="R42" i="1" s="1"/>
  <c r="Z42" i="1"/>
  <c r="C62" i="1"/>
  <c r="V62" i="1" s="1"/>
  <c r="Q55" i="1"/>
  <c r="R55" i="1" s="1"/>
  <c r="Z55" i="1"/>
  <c r="Z48" i="1"/>
  <c r="C43" i="1"/>
  <c r="V43" i="1" s="1"/>
  <c r="Q43" i="1"/>
  <c r="R43" i="1" s="1"/>
  <c r="Z43" i="1"/>
  <c r="P45" i="1"/>
  <c r="Q45" i="1" s="1"/>
  <c r="R45" i="1" s="1"/>
  <c r="Z45" i="1"/>
  <c r="C44" i="1"/>
  <c r="V44" i="1" s="1"/>
  <c r="Q44" i="1"/>
  <c r="R44" i="1" s="1"/>
  <c r="Z44" i="1"/>
  <c r="C41" i="1"/>
  <c r="V41" i="1" s="1"/>
  <c r="Q41" i="1"/>
  <c r="R41" i="1" s="1"/>
  <c r="C45" i="1"/>
  <c r="V45" i="1" s="1"/>
  <c r="C46" i="1"/>
  <c r="V46" i="1" s="1"/>
  <c r="D4" i="5"/>
  <c r="E4" i="5"/>
  <c r="I4" i="5" s="1"/>
  <c r="F4" i="5"/>
  <c r="G4" i="5"/>
  <c r="D5" i="5"/>
  <c r="E5" i="5"/>
  <c r="I5" i="5" s="1"/>
  <c r="F5" i="5"/>
  <c r="G5" i="5"/>
  <c r="D6" i="5"/>
  <c r="E6" i="5"/>
  <c r="I6" i="5" s="1"/>
  <c r="F6" i="5"/>
  <c r="G6" i="5"/>
  <c r="D7" i="5"/>
  <c r="E7" i="5"/>
  <c r="I7" i="5" s="1"/>
  <c r="F7" i="5"/>
  <c r="G7" i="5"/>
  <c r="D8" i="5"/>
  <c r="E8" i="5"/>
  <c r="I8" i="5" s="1"/>
  <c r="F8" i="5"/>
  <c r="G8" i="5"/>
  <c r="D9" i="5"/>
  <c r="E9" i="5"/>
  <c r="I9" i="5" s="1"/>
  <c r="F9" i="5"/>
  <c r="G9" i="5"/>
  <c r="D10" i="5"/>
  <c r="E10" i="5"/>
  <c r="I10" i="5" s="1"/>
  <c r="F10" i="5"/>
  <c r="G10" i="5"/>
  <c r="D11" i="5"/>
  <c r="E11" i="5"/>
  <c r="I11" i="5" s="1"/>
  <c r="F11" i="5"/>
  <c r="G11" i="5"/>
  <c r="D12" i="5"/>
  <c r="E12" i="5"/>
  <c r="I12" i="5" s="1"/>
  <c r="F12" i="5"/>
  <c r="G12" i="5"/>
  <c r="D13" i="5"/>
  <c r="E13" i="5"/>
  <c r="I13" i="5" s="1"/>
  <c r="F13" i="5"/>
  <c r="G13" i="5"/>
  <c r="D14" i="5"/>
  <c r="E14" i="5"/>
  <c r="I14" i="5" s="1"/>
  <c r="F14" i="5"/>
  <c r="G14" i="5"/>
  <c r="D15" i="5"/>
  <c r="E15" i="5"/>
  <c r="I15" i="5" s="1"/>
  <c r="F15" i="5"/>
  <c r="G15" i="5"/>
  <c r="D16" i="5"/>
  <c r="E16" i="5"/>
  <c r="I16" i="5" s="1"/>
  <c r="F16" i="5"/>
  <c r="G16" i="5"/>
  <c r="D17" i="5"/>
  <c r="E17" i="5"/>
  <c r="I17" i="5" s="1"/>
  <c r="F17" i="5"/>
  <c r="G17" i="5"/>
  <c r="D18" i="5"/>
  <c r="E18" i="5"/>
  <c r="I18" i="5" s="1"/>
  <c r="F18" i="5"/>
  <c r="G18" i="5"/>
  <c r="D19" i="5"/>
  <c r="E19" i="5"/>
  <c r="I19" i="5" s="1"/>
  <c r="F19" i="5"/>
  <c r="G19" i="5"/>
  <c r="D20" i="5"/>
  <c r="E20" i="5"/>
  <c r="I20" i="5" s="1"/>
  <c r="F20" i="5"/>
  <c r="G20" i="5"/>
  <c r="D21" i="5"/>
  <c r="E21" i="5"/>
  <c r="I21" i="5" s="1"/>
  <c r="F21" i="5"/>
  <c r="G21" i="5"/>
  <c r="D22" i="5"/>
  <c r="E22" i="5"/>
  <c r="I22" i="5" s="1"/>
  <c r="F22" i="5"/>
  <c r="G22" i="5"/>
  <c r="D23" i="5"/>
  <c r="E23" i="5"/>
  <c r="I23" i="5" s="1"/>
  <c r="F23" i="5"/>
  <c r="G23" i="5"/>
  <c r="D24" i="5"/>
  <c r="E24" i="5"/>
  <c r="I24" i="5" s="1"/>
  <c r="F24" i="5"/>
  <c r="G24" i="5"/>
  <c r="D25" i="5"/>
  <c r="E25" i="5"/>
  <c r="I25" i="5" s="1"/>
  <c r="F25" i="5"/>
  <c r="G25" i="5"/>
  <c r="D26" i="5"/>
  <c r="E26" i="5"/>
  <c r="I26" i="5" s="1"/>
  <c r="F26" i="5"/>
  <c r="G26" i="5"/>
  <c r="D27" i="5"/>
  <c r="E27" i="5"/>
  <c r="I27" i="5" s="1"/>
  <c r="F27" i="5"/>
  <c r="G27" i="5"/>
  <c r="D28" i="5"/>
  <c r="E28" i="5"/>
  <c r="I28" i="5" s="1"/>
  <c r="F28" i="5"/>
  <c r="G28" i="5"/>
  <c r="D29" i="5"/>
  <c r="E29" i="5"/>
  <c r="I29" i="5" s="1"/>
  <c r="F29" i="5"/>
  <c r="G29" i="5"/>
  <c r="D30" i="5"/>
  <c r="E30" i="5"/>
  <c r="I30" i="5" s="1"/>
  <c r="F30" i="5"/>
  <c r="G30" i="5"/>
  <c r="D31" i="5"/>
  <c r="E31" i="5"/>
  <c r="I31" i="5" s="1"/>
  <c r="F31" i="5"/>
  <c r="G31" i="5"/>
  <c r="D32" i="5"/>
  <c r="E32" i="5"/>
  <c r="I32" i="5" s="1"/>
  <c r="F32" i="5"/>
  <c r="G32" i="5"/>
  <c r="D33" i="5"/>
  <c r="E33" i="5"/>
  <c r="I33" i="5" s="1"/>
  <c r="F33" i="5"/>
  <c r="G33" i="5"/>
  <c r="D34" i="5"/>
  <c r="E34" i="5"/>
  <c r="I34" i="5" s="1"/>
  <c r="F34" i="5"/>
  <c r="G34" i="5"/>
  <c r="D35" i="5"/>
  <c r="E35" i="5"/>
  <c r="I35" i="5" s="1"/>
  <c r="F35" i="5"/>
  <c r="G35" i="5"/>
  <c r="D36" i="5"/>
  <c r="E36" i="5"/>
  <c r="I36" i="5" s="1"/>
  <c r="F36" i="5"/>
  <c r="G36" i="5"/>
  <c r="D37" i="5"/>
  <c r="E37" i="5"/>
  <c r="I37" i="5" s="1"/>
  <c r="F37" i="5"/>
  <c r="G37" i="5"/>
  <c r="D38" i="5"/>
  <c r="E38" i="5"/>
  <c r="I38" i="5" s="1"/>
  <c r="F38" i="5"/>
  <c r="G38" i="5"/>
  <c r="D39" i="5"/>
  <c r="E39" i="5"/>
  <c r="I39" i="5" s="1"/>
  <c r="F39" i="5"/>
  <c r="G39" i="5"/>
  <c r="D40" i="5"/>
  <c r="E40" i="5"/>
  <c r="I40" i="5" s="1"/>
  <c r="F40" i="5"/>
  <c r="G40" i="5"/>
  <c r="D41" i="5"/>
  <c r="E41" i="5"/>
  <c r="I41" i="5" s="1"/>
  <c r="F41" i="5"/>
  <c r="G41" i="5"/>
  <c r="D42" i="5"/>
  <c r="E42" i="5"/>
  <c r="I42" i="5" s="1"/>
  <c r="F42" i="5"/>
  <c r="G42" i="5"/>
  <c r="D43" i="5"/>
  <c r="E43" i="5"/>
  <c r="I43" i="5" s="1"/>
  <c r="F43" i="5"/>
  <c r="G43" i="5"/>
  <c r="D44" i="5"/>
  <c r="E44" i="5"/>
  <c r="I44" i="5" s="1"/>
  <c r="F44" i="5"/>
  <c r="G44" i="5"/>
  <c r="D45" i="5"/>
  <c r="E45" i="5"/>
  <c r="I45" i="5" s="1"/>
  <c r="F45" i="5"/>
  <c r="G45" i="5"/>
  <c r="D46" i="5"/>
  <c r="E46" i="5"/>
  <c r="I46" i="5" s="1"/>
  <c r="F46" i="5"/>
  <c r="G46" i="5"/>
  <c r="D47" i="5"/>
  <c r="E47" i="5"/>
  <c r="I47" i="5" s="1"/>
  <c r="F47" i="5"/>
  <c r="G47" i="5"/>
  <c r="D48" i="5"/>
  <c r="E48" i="5"/>
  <c r="I48" i="5" s="1"/>
  <c r="F48" i="5"/>
  <c r="G48" i="5"/>
  <c r="D49" i="5"/>
  <c r="E49" i="5"/>
  <c r="I49" i="5" s="1"/>
  <c r="F49" i="5"/>
  <c r="G49" i="5"/>
  <c r="D50" i="5"/>
  <c r="E50" i="5"/>
  <c r="I50" i="5" s="1"/>
  <c r="F50" i="5"/>
  <c r="G50" i="5"/>
  <c r="D51" i="5"/>
  <c r="E51" i="5"/>
  <c r="I51" i="5" s="1"/>
  <c r="F51" i="5"/>
  <c r="G51" i="5"/>
  <c r="D52" i="5"/>
  <c r="E52" i="5"/>
  <c r="I52" i="5" s="1"/>
  <c r="F52" i="5"/>
  <c r="G52" i="5"/>
  <c r="D53" i="5"/>
  <c r="E53" i="5"/>
  <c r="I53" i="5" s="1"/>
  <c r="F53" i="5"/>
  <c r="G53" i="5"/>
  <c r="D54" i="5"/>
  <c r="E54" i="5"/>
  <c r="I54" i="5" s="1"/>
  <c r="F54" i="5"/>
  <c r="G54" i="5"/>
  <c r="D55" i="5"/>
  <c r="E55" i="5"/>
  <c r="I55" i="5" s="1"/>
  <c r="F55" i="5"/>
  <c r="G55" i="5"/>
  <c r="D56" i="5"/>
  <c r="E56" i="5"/>
  <c r="I56" i="5" s="1"/>
  <c r="F56" i="5"/>
  <c r="G56" i="5"/>
  <c r="D57" i="5"/>
  <c r="E57" i="5"/>
  <c r="I57" i="5" s="1"/>
  <c r="F57" i="5"/>
  <c r="G57" i="5"/>
  <c r="D58" i="5"/>
  <c r="E58" i="5"/>
  <c r="I58" i="5" s="1"/>
  <c r="F58" i="5"/>
  <c r="G58" i="5"/>
  <c r="D59" i="5"/>
  <c r="E59" i="5"/>
  <c r="I59" i="5" s="1"/>
  <c r="F59" i="5"/>
  <c r="G59" i="5"/>
  <c r="D60" i="5"/>
  <c r="E60" i="5"/>
  <c r="I60" i="5" s="1"/>
  <c r="F60" i="5"/>
  <c r="G60" i="5"/>
  <c r="D61" i="5"/>
  <c r="E61" i="5"/>
  <c r="I61" i="5" s="1"/>
  <c r="F61" i="5"/>
  <c r="G61" i="5"/>
  <c r="D62" i="5"/>
  <c r="E62" i="5"/>
  <c r="I62" i="5" s="1"/>
  <c r="F62" i="5"/>
  <c r="G62" i="5"/>
  <c r="D63" i="5"/>
  <c r="E63" i="5"/>
  <c r="I63" i="5" s="1"/>
  <c r="F63" i="5"/>
  <c r="G63" i="5"/>
  <c r="D64" i="5"/>
  <c r="E64" i="5"/>
  <c r="I64" i="5" s="1"/>
  <c r="F64" i="5"/>
  <c r="G64" i="5"/>
  <c r="D65" i="5"/>
  <c r="E65" i="5"/>
  <c r="I65" i="5" s="1"/>
  <c r="F65" i="5"/>
  <c r="G65" i="5"/>
  <c r="D66" i="5"/>
  <c r="E66" i="5"/>
  <c r="I66" i="5" s="1"/>
  <c r="F66" i="5"/>
  <c r="G66" i="5"/>
  <c r="D67" i="5"/>
  <c r="E67" i="5"/>
  <c r="I67" i="5" s="1"/>
  <c r="F67" i="5"/>
  <c r="G67" i="5"/>
  <c r="D68" i="5"/>
  <c r="E68" i="5"/>
  <c r="I68" i="5" s="1"/>
  <c r="F68" i="5"/>
  <c r="G68" i="5"/>
  <c r="D69" i="5"/>
  <c r="E69" i="5"/>
  <c r="I69" i="5" s="1"/>
  <c r="F69" i="5"/>
  <c r="G69" i="5"/>
  <c r="D70" i="5"/>
  <c r="E70" i="5"/>
  <c r="I70" i="5" s="1"/>
  <c r="F70" i="5"/>
  <c r="G70" i="5"/>
  <c r="D71" i="5"/>
  <c r="E71" i="5"/>
  <c r="I71" i="5" s="1"/>
  <c r="F71" i="5"/>
  <c r="G71" i="5"/>
  <c r="D72" i="5"/>
  <c r="E72" i="5"/>
  <c r="I72" i="5" s="1"/>
  <c r="F72" i="5"/>
  <c r="G72" i="5"/>
  <c r="D73" i="5"/>
  <c r="E73" i="5"/>
  <c r="I73" i="5" s="1"/>
  <c r="F73" i="5"/>
  <c r="G73" i="5"/>
  <c r="D74" i="5"/>
  <c r="E74" i="5"/>
  <c r="I74" i="5" s="1"/>
  <c r="F74" i="5"/>
  <c r="G74" i="5"/>
  <c r="D75" i="5"/>
  <c r="E75" i="5"/>
  <c r="I75" i="5" s="1"/>
  <c r="F75" i="5"/>
  <c r="G75" i="5"/>
  <c r="D76" i="5"/>
  <c r="E76" i="5"/>
  <c r="I76" i="5" s="1"/>
  <c r="F76" i="5"/>
  <c r="G76" i="5"/>
  <c r="D77" i="5"/>
  <c r="E77" i="5"/>
  <c r="I77" i="5" s="1"/>
  <c r="F77" i="5"/>
  <c r="G77" i="5"/>
  <c r="D78" i="5"/>
  <c r="E78" i="5"/>
  <c r="I78" i="5" s="1"/>
  <c r="F78" i="5"/>
  <c r="G78" i="5"/>
  <c r="D79" i="5"/>
  <c r="E79" i="5"/>
  <c r="I79" i="5" s="1"/>
  <c r="F79" i="5"/>
  <c r="G79" i="5"/>
  <c r="D80" i="5"/>
  <c r="E80" i="5"/>
  <c r="I80" i="5" s="1"/>
  <c r="F80" i="5"/>
  <c r="G80" i="5"/>
  <c r="D81" i="5"/>
  <c r="E81" i="5"/>
  <c r="I81" i="5" s="1"/>
  <c r="F81" i="5"/>
  <c r="G81" i="5"/>
  <c r="D82" i="5"/>
  <c r="E82" i="5"/>
  <c r="I82" i="5" s="1"/>
  <c r="F82" i="5"/>
  <c r="G82" i="5"/>
  <c r="D83" i="5"/>
  <c r="E83" i="5"/>
  <c r="I83" i="5" s="1"/>
  <c r="F83" i="5"/>
  <c r="G83" i="5"/>
  <c r="D84" i="5"/>
  <c r="E84" i="5"/>
  <c r="I84" i="5" s="1"/>
  <c r="F84" i="5"/>
  <c r="G84" i="5"/>
  <c r="D85" i="5"/>
  <c r="E85" i="5"/>
  <c r="I85" i="5" s="1"/>
  <c r="F85" i="5"/>
  <c r="G85" i="5"/>
  <c r="D86" i="5"/>
  <c r="E86" i="5"/>
  <c r="I86" i="5" s="1"/>
  <c r="F86" i="5"/>
  <c r="G86" i="5"/>
  <c r="D87" i="5"/>
  <c r="E87" i="5"/>
  <c r="I87" i="5" s="1"/>
  <c r="F87" i="5"/>
  <c r="G87" i="5"/>
  <c r="D88" i="5"/>
  <c r="E88" i="5"/>
  <c r="I88" i="5" s="1"/>
  <c r="F88" i="5"/>
  <c r="G88" i="5"/>
  <c r="D89" i="5"/>
  <c r="E89" i="5"/>
  <c r="I89" i="5" s="1"/>
  <c r="F89" i="5"/>
  <c r="G89" i="5"/>
  <c r="D90" i="5"/>
  <c r="E90" i="5"/>
  <c r="I90" i="5" s="1"/>
  <c r="F90" i="5"/>
  <c r="G90" i="5"/>
  <c r="D91" i="5"/>
  <c r="E91" i="5"/>
  <c r="I91" i="5" s="1"/>
  <c r="F91" i="5"/>
  <c r="G91" i="5"/>
  <c r="D92" i="5"/>
  <c r="E92" i="5"/>
  <c r="I92" i="5" s="1"/>
  <c r="F92" i="5"/>
  <c r="G92" i="5"/>
  <c r="D93" i="5"/>
  <c r="E93" i="5"/>
  <c r="I93" i="5" s="1"/>
  <c r="F93" i="5"/>
  <c r="G93" i="5"/>
  <c r="D94" i="5"/>
  <c r="E94" i="5"/>
  <c r="I94" i="5" s="1"/>
  <c r="F94" i="5"/>
  <c r="G94" i="5"/>
  <c r="D95" i="5"/>
  <c r="E95" i="5"/>
  <c r="I95" i="5" s="1"/>
  <c r="F95" i="5"/>
  <c r="G95" i="5"/>
  <c r="D96" i="5"/>
  <c r="E96" i="5"/>
  <c r="I96" i="5" s="1"/>
  <c r="F96" i="5"/>
  <c r="G96" i="5"/>
  <c r="D97" i="5"/>
  <c r="E97" i="5"/>
  <c r="I97" i="5" s="1"/>
  <c r="F97" i="5"/>
  <c r="G97" i="5"/>
  <c r="D98" i="5"/>
  <c r="E98" i="5"/>
  <c r="I98" i="5" s="1"/>
  <c r="F98" i="5"/>
  <c r="G98" i="5"/>
  <c r="D99" i="5"/>
  <c r="E99" i="5"/>
  <c r="I99" i="5" s="1"/>
  <c r="F99" i="5"/>
  <c r="G99" i="5"/>
  <c r="D100" i="5"/>
  <c r="E100" i="5"/>
  <c r="I100" i="5" s="1"/>
  <c r="F100" i="5"/>
  <c r="G100" i="5"/>
  <c r="D101" i="5"/>
  <c r="E101" i="5"/>
  <c r="I101" i="5" s="1"/>
  <c r="F101" i="5"/>
  <c r="G101" i="5"/>
  <c r="D102" i="5"/>
  <c r="E102" i="5"/>
  <c r="I102" i="5" s="1"/>
  <c r="F102" i="5"/>
  <c r="G102" i="5"/>
  <c r="D103" i="5"/>
  <c r="E103" i="5"/>
  <c r="I103" i="5" s="1"/>
  <c r="F103" i="5"/>
  <c r="G103" i="5"/>
  <c r="D104" i="5"/>
  <c r="E104" i="5"/>
  <c r="I104" i="5" s="1"/>
  <c r="F104" i="5"/>
  <c r="G104" i="5"/>
  <c r="D105" i="5"/>
  <c r="E105" i="5"/>
  <c r="I105" i="5" s="1"/>
  <c r="F105" i="5"/>
  <c r="G105" i="5"/>
  <c r="D106" i="5"/>
  <c r="E106" i="5"/>
  <c r="I106" i="5" s="1"/>
  <c r="F106" i="5"/>
  <c r="G106" i="5"/>
  <c r="D107" i="5"/>
  <c r="E107" i="5"/>
  <c r="I107" i="5" s="1"/>
  <c r="F107" i="5"/>
  <c r="G107" i="5"/>
  <c r="D108" i="5"/>
  <c r="E108" i="5"/>
  <c r="I108" i="5" s="1"/>
  <c r="F108" i="5"/>
  <c r="G108" i="5"/>
  <c r="D109" i="5"/>
  <c r="E109" i="5"/>
  <c r="I109" i="5" s="1"/>
  <c r="F109" i="5"/>
  <c r="G109" i="5"/>
  <c r="D110" i="5"/>
  <c r="E110" i="5"/>
  <c r="I110" i="5" s="1"/>
  <c r="F110" i="5"/>
  <c r="G110" i="5"/>
  <c r="D111" i="5"/>
  <c r="E111" i="5"/>
  <c r="I111" i="5" s="1"/>
  <c r="F111" i="5"/>
  <c r="G111" i="5"/>
  <c r="D112" i="5"/>
  <c r="E112" i="5"/>
  <c r="I112" i="5" s="1"/>
  <c r="F112" i="5"/>
  <c r="G112" i="5"/>
  <c r="D113" i="5"/>
  <c r="E113" i="5"/>
  <c r="I113" i="5" s="1"/>
  <c r="F113" i="5"/>
  <c r="G113" i="5"/>
  <c r="D114" i="5"/>
  <c r="E114" i="5"/>
  <c r="I114" i="5" s="1"/>
  <c r="F114" i="5"/>
  <c r="G114" i="5"/>
  <c r="D115" i="5"/>
  <c r="E115" i="5"/>
  <c r="I115" i="5" s="1"/>
  <c r="F115" i="5"/>
  <c r="G115" i="5"/>
  <c r="D116" i="5"/>
  <c r="E116" i="5"/>
  <c r="I116" i="5" s="1"/>
  <c r="F116" i="5"/>
  <c r="G116" i="5"/>
  <c r="D117" i="5"/>
  <c r="E117" i="5"/>
  <c r="I117" i="5" s="1"/>
  <c r="F117" i="5"/>
  <c r="G117" i="5"/>
  <c r="D118" i="5"/>
  <c r="E118" i="5"/>
  <c r="I118" i="5" s="1"/>
  <c r="F118" i="5"/>
  <c r="G118" i="5"/>
  <c r="D119" i="5"/>
  <c r="E119" i="5"/>
  <c r="I119" i="5" s="1"/>
  <c r="F119" i="5"/>
  <c r="G119" i="5"/>
  <c r="D120" i="5"/>
  <c r="E120" i="5"/>
  <c r="I120" i="5" s="1"/>
  <c r="F120" i="5"/>
  <c r="G120" i="5"/>
  <c r="D121" i="5"/>
  <c r="E121" i="5"/>
  <c r="I121" i="5" s="1"/>
  <c r="F121" i="5"/>
  <c r="G121" i="5"/>
  <c r="D122" i="5"/>
  <c r="E122" i="5"/>
  <c r="I122" i="5" s="1"/>
  <c r="F122" i="5"/>
  <c r="G122" i="5"/>
  <c r="D123" i="5"/>
  <c r="E123" i="5"/>
  <c r="I123" i="5" s="1"/>
  <c r="F123" i="5"/>
  <c r="G123" i="5"/>
  <c r="D124" i="5"/>
  <c r="E124" i="5"/>
  <c r="I124" i="5" s="1"/>
  <c r="F124" i="5"/>
  <c r="G124" i="5"/>
  <c r="D125" i="5"/>
  <c r="E125" i="5"/>
  <c r="I125" i="5" s="1"/>
  <c r="F125" i="5"/>
  <c r="G125" i="5"/>
  <c r="D126" i="5"/>
  <c r="E126" i="5"/>
  <c r="I126" i="5" s="1"/>
  <c r="F126" i="5"/>
  <c r="G126" i="5"/>
  <c r="D127" i="5"/>
  <c r="E127" i="5"/>
  <c r="I127" i="5" s="1"/>
  <c r="F127" i="5"/>
  <c r="G127" i="5"/>
  <c r="D128" i="5"/>
  <c r="E128" i="5"/>
  <c r="I128" i="5" s="1"/>
  <c r="F128" i="5"/>
  <c r="G128" i="5"/>
  <c r="D129" i="5"/>
  <c r="E129" i="5"/>
  <c r="I129" i="5" s="1"/>
  <c r="F129" i="5"/>
  <c r="G129" i="5"/>
  <c r="D130" i="5"/>
  <c r="E130" i="5"/>
  <c r="I130" i="5" s="1"/>
  <c r="F130" i="5"/>
  <c r="G130" i="5"/>
  <c r="D131" i="5"/>
  <c r="E131" i="5"/>
  <c r="I131" i="5" s="1"/>
  <c r="F131" i="5"/>
  <c r="G131" i="5"/>
  <c r="D132" i="5"/>
  <c r="E132" i="5"/>
  <c r="I132" i="5" s="1"/>
  <c r="F132" i="5"/>
  <c r="G132" i="5"/>
  <c r="D133" i="5"/>
  <c r="E133" i="5"/>
  <c r="I133" i="5" s="1"/>
  <c r="F133" i="5"/>
  <c r="G133" i="5"/>
  <c r="D134" i="5"/>
  <c r="E134" i="5"/>
  <c r="I134" i="5" s="1"/>
  <c r="F134" i="5"/>
  <c r="G134" i="5"/>
  <c r="D135" i="5"/>
  <c r="E135" i="5"/>
  <c r="I135" i="5" s="1"/>
  <c r="F135" i="5"/>
  <c r="G135" i="5"/>
  <c r="D136" i="5"/>
  <c r="E136" i="5"/>
  <c r="I136" i="5" s="1"/>
  <c r="F136" i="5"/>
  <c r="G136" i="5"/>
  <c r="D137" i="5"/>
  <c r="E137" i="5"/>
  <c r="I137" i="5" s="1"/>
  <c r="F137" i="5"/>
  <c r="G137" i="5"/>
  <c r="D138" i="5"/>
  <c r="E138" i="5"/>
  <c r="I138" i="5" s="1"/>
  <c r="F138" i="5"/>
  <c r="G138" i="5"/>
  <c r="D139" i="5"/>
  <c r="E139" i="5"/>
  <c r="I139" i="5" s="1"/>
  <c r="F139" i="5"/>
  <c r="G139" i="5"/>
  <c r="D140" i="5"/>
  <c r="E140" i="5"/>
  <c r="I140" i="5" s="1"/>
  <c r="F140" i="5"/>
  <c r="G140" i="5"/>
  <c r="D141" i="5"/>
  <c r="E141" i="5"/>
  <c r="I141" i="5" s="1"/>
  <c r="F141" i="5"/>
  <c r="G141" i="5"/>
  <c r="D142" i="5"/>
  <c r="E142" i="5"/>
  <c r="I142" i="5" s="1"/>
  <c r="F142" i="5"/>
  <c r="G142" i="5"/>
  <c r="D143" i="5"/>
  <c r="E143" i="5"/>
  <c r="I143" i="5" s="1"/>
  <c r="F143" i="5"/>
  <c r="G143" i="5"/>
  <c r="D144" i="5"/>
  <c r="E144" i="5"/>
  <c r="I144" i="5" s="1"/>
  <c r="F144" i="5"/>
  <c r="G144" i="5"/>
  <c r="D145" i="5"/>
  <c r="E145" i="5"/>
  <c r="I145" i="5" s="1"/>
  <c r="F145" i="5"/>
  <c r="G145" i="5"/>
  <c r="D146" i="5"/>
  <c r="E146" i="5"/>
  <c r="I146" i="5" s="1"/>
  <c r="F146" i="5"/>
  <c r="G146" i="5"/>
  <c r="D147" i="5"/>
  <c r="E147" i="5"/>
  <c r="I147" i="5" s="1"/>
  <c r="F147" i="5"/>
  <c r="G147" i="5"/>
  <c r="D148" i="5"/>
  <c r="E148" i="5"/>
  <c r="I148" i="5" s="1"/>
  <c r="F148" i="5"/>
  <c r="G148" i="5"/>
  <c r="D149" i="5"/>
  <c r="E149" i="5"/>
  <c r="I149" i="5" s="1"/>
  <c r="F149" i="5"/>
  <c r="G149" i="5"/>
  <c r="D150" i="5"/>
  <c r="E150" i="5"/>
  <c r="I150" i="5" s="1"/>
  <c r="F150" i="5"/>
  <c r="G150" i="5"/>
  <c r="D151" i="5"/>
  <c r="E151" i="5"/>
  <c r="I151" i="5" s="1"/>
  <c r="F151" i="5"/>
  <c r="G151" i="5"/>
  <c r="D152" i="5"/>
  <c r="E152" i="5"/>
  <c r="I152" i="5" s="1"/>
  <c r="F152" i="5"/>
  <c r="G152" i="5"/>
  <c r="D153" i="5"/>
  <c r="E153" i="5"/>
  <c r="I153" i="5" s="1"/>
  <c r="F153" i="5"/>
  <c r="G153" i="5"/>
  <c r="D154" i="5"/>
  <c r="E154" i="5"/>
  <c r="I154" i="5" s="1"/>
  <c r="F154" i="5"/>
  <c r="G154" i="5"/>
  <c r="D155" i="5"/>
  <c r="E155" i="5"/>
  <c r="I155" i="5" s="1"/>
  <c r="F155" i="5"/>
  <c r="G155" i="5"/>
  <c r="D156" i="5"/>
  <c r="E156" i="5"/>
  <c r="I156" i="5" s="1"/>
  <c r="F156" i="5"/>
  <c r="G156" i="5"/>
  <c r="D157" i="5"/>
  <c r="E157" i="5"/>
  <c r="I157" i="5" s="1"/>
  <c r="F157" i="5"/>
  <c r="G157" i="5"/>
  <c r="D158" i="5"/>
  <c r="E158" i="5"/>
  <c r="I158" i="5" s="1"/>
  <c r="F158" i="5"/>
  <c r="G158" i="5"/>
  <c r="D159" i="5"/>
  <c r="E159" i="5"/>
  <c r="I159" i="5" s="1"/>
  <c r="F159" i="5"/>
  <c r="G159" i="5"/>
  <c r="D160" i="5"/>
  <c r="E160" i="5"/>
  <c r="I160" i="5" s="1"/>
  <c r="F160" i="5"/>
  <c r="G160" i="5"/>
  <c r="D161" i="5"/>
  <c r="E161" i="5"/>
  <c r="I161" i="5" s="1"/>
  <c r="F161" i="5"/>
  <c r="G161" i="5"/>
  <c r="D162" i="5"/>
  <c r="E162" i="5"/>
  <c r="I162" i="5" s="1"/>
  <c r="F162" i="5"/>
  <c r="G162" i="5"/>
  <c r="D163" i="5"/>
  <c r="E163" i="5"/>
  <c r="I163" i="5" s="1"/>
  <c r="F163" i="5"/>
  <c r="G163" i="5"/>
  <c r="D164" i="5"/>
  <c r="E164" i="5"/>
  <c r="I164" i="5" s="1"/>
  <c r="F164" i="5"/>
  <c r="G164" i="5"/>
  <c r="D165" i="5"/>
  <c r="E165" i="5"/>
  <c r="I165" i="5" s="1"/>
  <c r="F165" i="5"/>
  <c r="G165" i="5"/>
  <c r="D166" i="5"/>
  <c r="E166" i="5"/>
  <c r="I166" i="5" s="1"/>
  <c r="F166" i="5"/>
  <c r="G166" i="5"/>
  <c r="D167" i="5"/>
  <c r="E167" i="5"/>
  <c r="I167" i="5" s="1"/>
  <c r="F167" i="5"/>
  <c r="G167" i="5"/>
  <c r="D168" i="5"/>
  <c r="E168" i="5"/>
  <c r="I168" i="5" s="1"/>
  <c r="F168" i="5"/>
  <c r="G168" i="5"/>
  <c r="D169" i="5"/>
  <c r="E169" i="5"/>
  <c r="I169" i="5" s="1"/>
  <c r="F169" i="5"/>
  <c r="G169" i="5"/>
  <c r="D170" i="5"/>
  <c r="E170" i="5"/>
  <c r="I170" i="5" s="1"/>
  <c r="F170" i="5"/>
  <c r="G170" i="5"/>
  <c r="D171" i="5"/>
  <c r="E171" i="5"/>
  <c r="I171" i="5" s="1"/>
  <c r="F171" i="5"/>
  <c r="G171" i="5"/>
  <c r="D172" i="5"/>
  <c r="E172" i="5"/>
  <c r="I172" i="5" s="1"/>
  <c r="F172" i="5"/>
  <c r="G172" i="5"/>
  <c r="D173" i="5"/>
  <c r="E173" i="5"/>
  <c r="I173" i="5" s="1"/>
  <c r="F173" i="5"/>
  <c r="G173" i="5"/>
  <c r="D174" i="5"/>
  <c r="E174" i="5"/>
  <c r="I174" i="5" s="1"/>
  <c r="F174" i="5"/>
  <c r="G174" i="5"/>
  <c r="D175" i="5"/>
  <c r="E175" i="5"/>
  <c r="I175" i="5" s="1"/>
  <c r="F175" i="5"/>
  <c r="G175" i="5"/>
  <c r="D176" i="5"/>
  <c r="E176" i="5"/>
  <c r="I176" i="5" s="1"/>
  <c r="F176" i="5"/>
  <c r="G176" i="5"/>
  <c r="D177" i="5"/>
  <c r="E177" i="5"/>
  <c r="I177" i="5" s="1"/>
  <c r="F177" i="5"/>
  <c r="G177" i="5"/>
  <c r="D178" i="5"/>
  <c r="E178" i="5"/>
  <c r="I178" i="5" s="1"/>
  <c r="F178" i="5"/>
  <c r="G178" i="5"/>
  <c r="D179" i="5"/>
  <c r="E179" i="5"/>
  <c r="I179" i="5" s="1"/>
  <c r="F179" i="5"/>
  <c r="G179" i="5"/>
  <c r="D180" i="5"/>
  <c r="E180" i="5"/>
  <c r="I180" i="5" s="1"/>
  <c r="F180" i="5"/>
  <c r="G180" i="5"/>
  <c r="D181" i="5"/>
  <c r="E181" i="5"/>
  <c r="I181" i="5" s="1"/>
  <c r="F181" i="5"/>
  <c r="G181" i="5"/>
  <c r="D182" i="5"/>
  <c r="E182" i="5"/>
  <c r="I182" i="5" s="1"/>
  <c r="F182" i="5"/>
  <c r="G182" i="5"/>
  <c r="D183" i="5"/>
  <c r="E183" i="5"/>
  <c r="I183" i="5" s="1"/>
  <c r="F183" i="5"/>
  <c r="G183" i="5"/>
  <c r="D184" i="5"/>
  <c r="E184" i="5"/>
  <c r="I184" i="5" s="1"/>
  <c r="F184" i="5"/>
  <c r="G184" i="5"/>
  <c r="D185" i="5"/>
  <c r="E185" i="5"/>
  <c r="I185" i="5" s="1"/>
  <c r="F185" i="5"/>
  <c r="G185" i="5"/>
  <c r="D186" i="5"/>
  <c r="E186" i="5"/>
  <c r="I186" i="5" s="1"/>
  <c r="F186" i="5"/>
  <c r="G186" i="5"/>
  <c r="D187" i="5"/>
  <c r="E187" i="5"/>
  <c r="I187" i="5" s="1"/>
  <c r="F187" i="5"/>
  <c r="G187" i="5"/>
  <c r="D188" i="5"/>
  <c r="E188" i="5"/>
  <c r="I188" i="5" s="1"/>
  <c r="F188" i="5"/>
  <c r="G188" i="5"/>
  <c r="D189" i="5"/>
  <c r="E189" i="5"/>
  <c r="I189" i="5" s="1"/>
  <c r="F189" i="5"/>
  <c r="G189" i="5"/>
  <c r="D190" i="5"/>
  <c r="E190" i="5"/>
  <c r="I190" i="5" s="1"/>
  <c r="F190" i="5"/>
  <c r="G190" i="5"/>
  <c r="D191" i="5"/>
  <c r="E191" i="5"/>
  <c r="I191" i="5" s="1"/>
  <c r="F191" i="5"/>
  <c r="G191" i="5"/>
  <c r="D192" i="5"/>
  <c r="E192" i="5"/>
  <c r="I192" i="5" s="1"/>
  <c r="F192" i="5"/>
  <c r="G192" i="5"/>
  <c r="D193" i="5"/>
  <c r="E193" i="5"/>
  <c r="I193" i="5" s="1"/>
  <c r="F193" i="5"/>
  <c r="G193" i="5"/>
  <c r="D194" i="5"/>
  <c r="E194" i="5"/>
  <c r="I194" i="5" s="1"/>
  <c r="F194" i="5"/>
  <c r="G194" i="5"/>
  <c r="D195" i="5"/>
  <c r="E195" i="5"/>
  <c r="I195" i="5" s="1"/>
  <c r="F195" i="5"/>
  <c r="G195" i="5"/>
  <c r="D196" i="5"/>
  <c r="E196" i="5"/>
  <c r="I196" i="5" s="1"/>
  <c r="F196" i="5"/>
  <c r="G196" i="5"/>
  <c r="D197" i="5"/>
  <c r="E197" i="5"/>
  <c r="I197" i="5" s="1"/>
  <c r="F197" i="5"/>
  <c r="G197" i="5"/>
  <c r="D198" i="5"/>
  <c r="E198" i="5"/>
  <c r="I198" i="5" s="1"/>
  <c r="F198" i="5"/>
  <c r="G198" i="5"/>
  <c r="D199" i="5"/>
  <c r="E199" i="5"/>
  <c r="I199" i="5" s="1"/>
  <c r="F199" i="5"/>
  <c r="G199" i="5"/>
  <c r="D200" i="5"/>
  <c r="E200" i="5"/>
  <c r="I200" i="5" s="1"/>
  <c r="F200" i="5"/>
  <c r="G200" i="5"/>
  <c r="D201" i="5"/>
  <c r="E201" i="5"/>
  <c r="I201" i="5" s="1"/>
  <c r="F201" i="5"/>
  <c r="G201" i="5"/>
  <c r="D202" i="5"/>
  <c r="E202" i="5"/>
  <c r="I202" i="5" s="1"/>
  <c r="F202" i="5"/>
  <c r="G202" i="5"/>
  <c r="D203" i="5"/>
  <c r="E203" i="5"/>
  <c r="I203" i="5" s="1"/>
  <c r="F203" i="5"/>
  <c r="G203" i="5"/>
  <c r="D204" i="5"/>
  <c r="E204" i="5"/>
  <c r="I204" i="5" s="1"/>
  <c r="F204" i="5"/>
  <c r="G204" i="5"/>
  <c r="D205" i="5"/>
  <c r="E205" i="5"/>
  <c r="I205" i="5" s="1"/>
  <c r="F205" i="5"/>
  <c r="G205" i="5"/>
  <c r="D206" i="5"/>
  <c r="E206" i="5"/>
  <c r="I206" i="5" s="1"/>
  <c r="F206" i="5"/>
  <c r="G206" i="5"/>
  <c r="D207" i="5"/>
  <c r="E207" i="5"/>
  <c r="I207" i="5" s="1"/>
  <c r="F207" i="5"/>
  <c r="G207" i="5"/>
  <c r="D208" i="5"/>
  <c r="E208" i="5"/>
  <c r="I208" i="5" s="1"/>
  <c r="F208" i="5"/>
  <c r="G208" i="5"/>
  <c r="D209" i="5"/>
  <c r="E209" i="5"/>
  <c r="I209" i="5" s="1"/>
  <c r="F209" i="5"/>
  <c r="G209" i="5"/>
  <c r="D210" i="5"/>
  <c r="E210" i="5"/>
  <c r="I210" i="5" s="1"/>
  <c r="F210" i="5"/>
  <c r="G210" i="5"/>
  <c r="D211" i="5"/>
  <c r="E211" i="5"/>
  <c r="I211" i="5" s="1"/>
  <c r="F211" i="5"/>
  <c r="G211" i="5"/>
  <c r="D212" i="5"/>
  <c r="E212" i="5"/>
  <c r="I212" i="5" s="1"/>
  <c r="F212" i="5"/>
  <c r="G212" i="5"/>
  <c r="D213" i="5"/>
  <c r="E213" i="5"/>
  <c r="I213" i="5" s="1"/>
  <c r="F213" i="5"/>
  <c r="G213" i="5"/>
  <c r="D214" i="5"/>
  <c r="E214" i="5"/>
  <c r="I214" i="5" s="1"/>
  <c r="F214" i="5"/>
  <c r="G214" i="5"/>
  <c r="D215" i="5"/>
  <c r="E215" i="5"/>
  <c r="I215" i="5" s="1"/>
  <c r="F215" i="5"/>
  <c r="G215" i="5"/>
  <c r="D216" i="5"/>
  <c r="E216" i="5"/>
  <c r="I216" i="5" s="1"/>
  <c r="F216" i="5"/>
  <c r="G216" i="5"/>
  <c r="D217" i="5"/>
  <c r="E217" i="5"/>
  <c r="I217" i="5" s="1"/>
  <c r="F217" i="5"/>
  <c r="G217" i="5"/>
  <c r="D218" i="5"/>
  <c r="E218" i="5"/>
  <c r="I218" i="5" s="1"/>
  <c r="F218" i="5"/>
  <c r="G218" i="5"/>
  <c r="D219" i="5"/>
  <c r="E219" i="5"/>
  <c r="I219" i="5" s="1"/>
  <c r="F219" i="5"/>
  <c r="G219" i="5"/>
  <c r="D220" i="5"/>
  <c r="E220" i="5"/>
  <c r="I220" i="5" s="1"/>
  <c r="F220" i="5"/>
  <c r="G220" i="5"/>
  <c r="D221" i="5"/>
  <c r="E221" i="5"/>
  <c r="I221" i="5" s="1"/>
  <c r="F221" i="5"/>
  <c r="G221" i="5"/>
  <c r="D222" i="5"/>
  <c r="E222" i="5"/>
  <c r="I222" i="5" s="1"/>
  <c r="F222" i="5"/>
  <c r="G222" i="5"/>
  <c r="D223" i="5"/>
  <c r="E223" i="5"/>
  <c r="I223" i="5" s="1"/>
  <c r="F223" i="5"/>
  <c r="G223" i="5"/>
  <c r="D224" i="5"/>
  <c r="E224" i="5"/>
  <c r="I224" i="5" s="1"/>
  <c r="F224" i="5"/>
  <c r="G224" i="5"/>
  <c r="D225" i="5"/>
  <c r="E225" i="5"/>
  <c r="I225" i="5" s="1"/>
  <c r="F225" i="5"/>
  <c r="G225" i="5"/>
  <c r="D226" i="5"/>
  <c r="E226" i="5"/>
  <c r="I226" i="5" s="1"/>
  <c r="F226" i="5"/>
  <c r="G226" i="5"/>
  <c r="D227" i="5"/>
  <c r="E227" i="5"/>
  <c r="I227" i="5" s="1"/>
  <c r="F227" i="5"/>
  <c r="G227" i="5"/>
  <c r="D228" i="5"/>
  <c r="E228" i="5"/>
  <c r="I228" i="5" s="1"/>
  <c r="F228" i="5"/>
  <c r="G228" i="5"/>
  <c r="D229" i="5"/>
  <c r="E229" i="5"/>
  <c r="I229" i="5" s="1"/>
  <c r="F229" i="5"/>
  <c r="G229" i="5"/>
  <c r="D230" i="5"/>
  <c r="E230" i="5"/>
  <c r="I230" i="5" s="1"/>
  <c r="F230" i="5"/>
  <c r="G230" i="5"/>
  <c r="D231" i="5"/>
  <c r="E231" i="5"/>
  <c r="I231" i="5" s="1"/>
  <c r="F231" i="5"/>
  <c r="G231" i="5"/>
  <c r="D232" i="5"/>
  <c r="E232" i="5"/>
  <c r="I232" i="5" s="1"/>
  <c r="F232" i="5"/>
  <c r="G232" i="5"/>
  <c r="D233" i="5"/>
  <c r="E233" i="5"/>
  <c r="I233" i="5" s="1"/>
  <c r="F233" i="5"/>
  <c r="G233" i="5"/>
  <c r="D234" i="5"/>
  <c r="E234" i="5"/>
  <c r="I234" i="5" s="1"/>
  <c r="F234" i="5"/>
  <c r="G234" i="5"/>
  <c r="D235" i="5"/>
  <c r="E235" i="5"/>
  <c r="I235" i="5" s="1"/>
  <c r="F235" i="5"/>
  <c r="G235" i="5"/>
  <c r="D236" i="5"/>
  <c r="E236" i="5"/>
  <c r="I236" i="5" s="1"/>
  <c r="F236" i="5"/>
  <c r="G236" i="5"/>
  <c r="D237" i="5"/>
  <c r="E237" i="5"/>
  <c r="I237" i="5" s="1"/>
  <c r="F237" i="5"/>
  <c r="G237" i="5"/>
  <c r="D238" i="5"/>
  <c r="E238" i="5"/>
  <c r="I238" i="5" s="1"/>
  <c r="F238" i="5"/>
  <c r="G238" i="5"/>
  <c r="D239" i="5"/>
  <c r="E239" i="5"/>
  <c r="I239" i="5" s="1"/>
  <c r="F239" i="5"/>
  <c r="G239" i="5"/>
  <c r="D240" i="5"/>
  <c r="E240" i="5"/>
  <c r="I240" i="5" s="1"/>
  <c r="F240" i="5"/>
  <c r="G240" i="5"/>
  <c r="D241" i="5"/>
  <c r="E241" i="5"/>
  <c r="I241" i="5" s="1"/>
  <c r="F241" i="5"/>
  <c r="G241" i="5"/>
  <c r="D242" i="5"/>
  <c r="E242" i="5"/>
  <c r="I242" i="5" s="1"/>
  <c r="F242" i="5"/>
  <c r="G242" i="5"/>
  <c r="D243" i="5"/>
  <c r="E243" i="5"/>
  <c r="I243" i="5" s="1"/>
  <c r="F243" i="5"/>
  <c r="G243" i="5"/>
  <c r="D244" i="5"/>
  <c r="E244" i="5"/>
  <c r="I244" i="5" s="1"/>
  <c r="F244" i="5"/>
  <c r="G244" i="5"/>
  <c r="D245" i="5"/>
  <c r="E245" i="5"/>
  <c r="I245" i="5" s="1"/>
  <c r="F245" i="5"/>
  <c r="G245" i="5"/>
  <c r="D246" i="5"/>
  <c r="E246" i="5"/>
  <c r="I246" i="5" s="1"/>
  <c r="F246" i="5"/>
  <c r="G246" i="5"/>
  <c r="D247" i="5"/>
  <c r="E247" i="5"/>
  <c r="I247" i="5" s="1"/>
  <c r="F247" i="5"/>
  <c r="G247" i="5"/>
  <c r="D248" i="5"/>
  <c r="E248" i="5"/>
  <c r="I248" i="5" s="1"/>
  <c r="F248" i="5"/>
  <c r="G248" i="5"/>
  <c r="D249" i="5"/>
  <c r="E249" i="5"/>
  <c r="I249" i="5" s="1"/>
  <c r="F249" i="5"/>
  <c r="G249" i="5"/>
  <c r="D250" i="5"/>
  <c r="E250" i="5"/>
  <c r="I250" i="5" s="1"/>
  <c r="F250" i="5"/>
  <c r="G250" i="5"/>
  <c r="D251" i="5"/>
  <c r="E251" i="5"/>
  <c r="I251" i="5" s="1"/>
  <c r="F251" i="5"/>
  <c r="G251" i="5"/>
  <c r="D252" i="5"/>
  <c r="E252" i="5"/>
  <c r="I252" i="5" s="1"/>
  <c r="F252" i="5"/>
  <c r="G252" i="5"/>
  <c r="D253" i="5"/>
  <c r="E253" i="5"/>
  <c r="I253" i="5" s="1"/>
  <c r="F253" i="5"/>
  <c r="G253" i="5"/>
  <c r="D254" i="5"/>
  <c r="E254" i="5"/>
  <c r="I254" i="5" s="1"/>
  <c r="F254" i="5"/>
  <c r="G254" i="5"/>
  <c r="D255" i="5"/>
  <c r="E255" i="5"/>
  <c r="I255" i="5" s="1"/>
  <c r="F255" i="5"/>
  <c r="G255" i="5"/>
  <c r="D256" i="5"/>
  <c r="E256" i="5"/>
  <c r="I256" i="5" s="1"/>
  <c r="F256" i="5"/>
  <c r="G256" i="5"/>
  <c r="D257" i="5"/>
  <c r="E257" i="5"/>
  <c r="I257" i="5" s="1"/>
  <c r="F257" i="5"/>
  <c r="G257" i="5"/>
  <c r="D258" i="5"/>
  <c r="E258" i="5"/>
  <c r="I258" i="5" s="1"/>
  <c r="F258" i="5"/>
  <c r="G258" i="5"/>
  <c r="D259" i="5"/>
  <c r="E259" i="5"/>
  <c r="I259" i="5" s="1"/>
  <c r="F259" i="5"/>
  <c r="G259" i="5"/>
  <c r="D260" i="5"/>
  <c r="E260" i="5"/>
  <c r="I260" i="5" s="1"/>
  <c r="F260" i="5"/>
  <c r="G260" i="5"/>
  <c r="D261" i="5"/>
  <c r="E261" i="5"/>
  <c r="I261" i="5" s="1"/>
  <c r="F261" i="5"/>
  <c r="G261" i="5"/>
  <c r="D262" i="5"/>
  <c r="E262" i="5"/>
  <c r="I262" i="5" s="1"/>
  <c r="F262" i="5"/>
  <c r="G262" i="5"/>
  <c r="D263" i="5"/>
  <c r="E263" i="5"/>
  <c r="I263" i="5" s="1"/>
  <c r="F263" i="5"/>
  <c r="G263" i="5"/>
  <c r="D264" i="5"/>
  <c r="E264" i="5"/>
  <c r="I264" i="5" s="1"/>
  <c r="F264" i="5"/>
  <c r="G264" i="5"/>
  <c r="D265" i="5"/>
  <c r="E265" i="5"/>
  <c r="I265" i="5" s="1"/>
  <c r="F265" i="5"/>
  <c r="G265" i="5"/>
  <c r="D266" i="5"/>
  <c r="E266" i="5"/>
  <c r="I266" i="5" s="1"/>
  <c r="F266" i="5"/>
  <c r="G266" i="5"/>
  <c r="D267" i="5"/>
  <c r="E267" i="5"/>
  <c r="I267" i="5" s="1"/>
  <c r="F267" i="5"/>
  <c r="G267" i="5"/>
  <c r="D268" i="5"/>
  <c r="E268" i="5"/>
  <c r="I268" i="5" s="1"/>
  <c r="F268" i="5"/>
  <c r="G268" i="5"/>
  <c r="D269" i="5"/>
  <c r="E269" i="5"/>
  <c r="I269" i="5" s="1"/>
  <c r="F269" i="5"/>
  <c r="G269" i="5"/>
  <c r="D270" i="5"/>
  <c r="E270" i="5"/>
  <c r="I270" i="5" s="1"/>
  <c r="F270" i="5"/>
  <c r="G270" i="5"/>
  <c r="D271" i="5"/>
  <c r="E271" i="5"/>
  <c r="I271" i="5" s="1"/>
  <c r="F271" i="5"/>
  <c r="G271" i="5"/>
  <c r="D272" i="5"/>
  <c r="E272" i="5"/>
  <c r="I272" i="5" s="1"/>
  <c r="F272" i="5"/>
  <c r="G272" i="5"/>
  <c r="D273" i="5"/>
  <c r="E273" i="5"/>
  <c r="I273" i="5" s="1"/>
  <c r="F273" i="5"/>
  <c r="G273" i="5"/>
  <c r="D274" i="5"/>
  <c r="E274" i="5"/>
  <c r="I274" i="5" s="1"/>
  <c r="F274" i="5"/>
  <c r="G274" i="5"/>
  <c r="D275" i="5"/>
  <c r="E275" i="5"/>
  <c r="I275" i="5" s="1"/>
  <c r="F275" i="5"/>
  <c r="G275" i="5"/>
  <c r="D276" i="5"/>
  <c r="E276" i="5"/>
  <c r="I276" i="5" s="1"/>
  <c r="F276" i="5"/>
  <c r="G276" i="5"/>
  <c r="D277" i="5"/>
  <c r="E277" i="5"/>
  <c r="I277" i="5" s="1"/>
  <c r="F277" i="5"/>
  <c r="G277" i="5"/>
  <c r="D278" i="5"/>
  <c r="E278" i="5"/>
  <c r="I278" i="5" s="1"/>
  <c r="F278" i="5"/>
  <c r="G278" i="5"/>
  <c r="D279" i="5"/>
  <c r="E279" i="5"/>
  <c r="I279" i="5" s="1"/>
  <c r="F279" i="5"/>
  <c r="G279" i="5"/>
  <c r="D280" i="5"/>
  <c r="E280" i="5"/>
  <c r="I280" i="5" s="1"/>
  <c r="F280" i="5"/>
  <c r="G280" i="5"/>
  <c r="D281" i="5"/>
  <c r="E281" i="5"/>
  <c r="I281" i="5" s="1"/>
  <c r="F281" i="5"/>
  <c r="G281" i="5"/>
  <c r="D282" i="5"/>
  <c r="E282" i="5"/>
  <c r="I282" i="5" s="1"/>
  <c r="F282" i="5"/>
  <c r="G282" i="5"/>
  <c r="D283" i="5"/>
  <c r="E283" i="5"/>
  <c r="I283" i="5" s="1"/>
  <c r="F283" i="5"/>
  <c r="G283" i="5"/>
  <c r="D284" i="5"/>
  <c r="E284" i="5"/>
  <c r="I284" i="5" s="1"/>
  <c r="F284" i="5"/>
  <c r="G284" i="5"/>
  <c r="D285" i="5"/>
  <c r="E285" i="5"/>
  <c r="I285" i="5" s="1"/>
  <c r="F285" i="5"/>
  <c r="G285" i="5"/>
  <c r="D286" i="5"/>
  <c r="E286" i="5"/>
  <c r="I286" i="5" s="1"/>
  <c r="F286" i="5"/>
  <c r="G286" i="5"/>
  <c r="D287" i="5"/>
  <c r="E287" i="5"/>
  <c r="I287" i="5" s="1"/>
  <c r="F287" i="5"/>
  <c r="G287" i="5"/>
  <c r="D288" i="5"/>
  <c r="E288" i="5"/>
  <c r="I288" i="5" s="1"/>
  <c r="F288" i="5"/>
  <c r="G288" i="5"/>
  <c r="D289" i="5"/>
  <c r="E289" i="5"/>
  <c r="I289" i="5" s="1"/>
  <c r="F289" i="5"/>
  <c r="G289" i="5"/>
  <c r="D290" i="5"/>
  <c r="E290" i="5"/>
  <c r="I290" i="5" s="1"/>
  <c r="F290" i="5"/>
  <c r="G290" i="5"/>
  <c r="D291" i="5"/>
  <c r="E291" i="5"/>
  <c r="I291" i="5" s="1"/>
  <c r="F291" i="5"/>
  <c r="G291" i="5"/>
  <c r="D292" i="5"/>
  <c r="E292" i="5"/>
  <c r="I292" i="5" s="1"/>
  <c r="F292" i="5"/>
  <c r="G292" i="5"/>
  <c r="D293" i="5"/>
  <c r="E293" i="5"/>
  <c r="I293" i="5" s="1"/>
  <c r="F293" i="5"/>
  <c r="G293" i="5"/>
  <c r="D294" i="5"/>
  <c r="E294" i="5"/>
  <c r="I294" i="5" s="1"/>
  <c r="F294" i="5"/>
  <c r="G294" i="5"/>
  <c r="D295" i="5"/>
  <c r="E295" i="5"/>
  <c r="I295" i="5" s="1"/>
  <c r="F295" i="5"/>
  <c r="G295" i="5"/>
  <c r="D296" i="5"/>
  <c r="E296" i="5"/>
  <c r="I296" i="5" s="1"/>
  <c r="F296" i="5"/>
  <c r="G296" i="5"/>
  <c r="D297" i="5"/>
  <c r="E297" i="5"/>
  <c r="I297" i="5" s="1"/>
  <c r="F297" i="5"/>
  <c r="G297" i="5"/>
  <c r="D298" i="5"/>
  <c r="E298" i="5"/>
  <c r="I298" i="5" s="1"/>
  <c r="F298" i="5"/>
  <c r="G298" i="5"/>
  <c r="D299" i="5"/>
  <c r="E299" i="5"/>
  <c r="I299" i="5" s="1"/>
  <c r="F299" i="5"/>
  <c r="G299" i="5"/>
  <c r="D300" i="5"/>
  <c r="E300" i="5"/>
  <c r="I300" i="5" s="1"/>
  <c r="F300" i="5"/>
  <c r="G300" i="5"/>
  <c r="D301" i="5"/>
  <c r="E301" i="5"/>
  <c r="I301" i="5" s="1"/>
  <c r="F301" i="5"/>
  <c r="G301" i="5"/>
  <c r="D302" i="5"/>
  <c r="E302" i="5"/>
  <c r="I302" i="5" s="1"/>
  <c r="F302" i="5"/>
  <c r="G302" i="5"/>
  <c r="D303" i="5"/>
  <c r="E303" i="5"/>
  <c r="I303" i="5" s="1"/>
  <c r="F303" i="5"/>
  <c r="G303" i="5"/>
  <c r="D304" i="5"/>
  <c r="E304" i="5"/>
  <c r="I304" i="5" s="1"/>
  <c r="F304" i="5"/>
  <c r="G304" i="5"/>
  <c r="D305" i="5"/>
  <c r="E305" i="5"/>
  <c r="I305" i="5" s="1"/>
  <c r="F305" i="5"/>
  <c r="G305" i="5"/>
  <c r="D306" i="5"/>
  <c r="E306" i="5"/>
  <c r="I306" i="5" s="1"/>
  <c r="F306" i="5"/>
  <c r="G306" i="5"/>
  <c r="D307" i="5"/>
  <c r="E307" i="5"/>
  <c r="I307" i="5" s="1"/>
  <c r="F307" i="5"/>
  <c r="G307" i="5"/>
  <c r="D308" i="5"/>
  <c r="E308" i="5"/>
  <c r="I308" i="5" s="1"/>
  <c r="F308" i="5"/>
  <c r="G308" i="5"/>
  <c r="D309" i="5"/>
  <c r="E309" i="5"/>
  <c r="I309" i="5" s="1"/>
  <c r="F309" i="5"/>
  <c r="G309" i="5"/>
  <c r="D310" i="5"/>
  <c r="E310" i="5"/>
  <c r="I310" i="5" s="1"/>
  <c r="F310" i="5"/>
  <c r="G310" i="5"/>
  <c r="D311" i="5"/>
  <c r="E311" i="5"/>
  <c r="I311" i="5" s="1"/>
  <c r="F311" i="5"/>
  <c r="G311" i="5"/>
  <c r="D312" i="5"/>
  <c r="E312" i="5"/>
  <c r="I312" i="5" s="1"/>
  <c r="F312" i="5"/>
  <c r="G312" i="5"/>
  <c r="D313" i="5"/>
  <c r="E313" i="5"/>
  <c r="I313" i="5" s="1"/>
  <c r="F313" i="5"/>
  <c r="G313" i="5"/>
  <c r="D314" i="5"/>
  <c r="E314" i="5"/>
  <c r="I314" i="5" s="1"/>
  <c r="F314" i="5"/>
  <c r="G314" i="5"/>
  <c r="D315" i="5"/>
  <c r="E315" i="5"/>
  <c r="I315" i="5" s="1"/>
  <c r="F315" i="5"/>
  <c r="G315" i="5"/>
  <c r="D316" i="5"/>
  <c r="E316" i="5"/>
  <c r="I316" i="5" s="1"/>
  <c r="F316" i="5"/>
  <c r="G316" i="5"/>
  <c r="D317" i="5"/>
  <c r="E317" i="5"/>
  <c r="I317" i="5" s="1"/>
  <c r="F317" i="5"/>
  <c r="G317" i="5"/>
  <c r="D318" i="5"/>
  <c r="E318" i="5"/>
  <c r="I318" i="5" s="1"/>
  <c r="F318" i="5"/>
  <c r="G318" i="5"/>
  <c r="D319" i="5"/>
  <c r="E319" i="5"/>
  <c r="I319" i="5" s="1"/>
  <c r="F319" i="5"/>
  <c r="G319" i="5"/>
  <c r="D320" i="5"/>
  <c r="E320" i="5"/>
  <c r="I320" i="5" s="1"/>
  <c r="F320" i="5"/>
  <c r="G320" i="5"/>
  <c r="D321" i="5"/>
  <c r="E321" i="5"/>
  <c r="I321" i="5" s="1"/>
  <c r="F321" i="5"/>
  <c r="G321" i="5"/>
  <c r="D322" i="5"/>
  <c r="E322" i="5"/>
  <c r="I322" i="5" s="1"/>
  <c r="F322" i="5"/>
  <c r="G322" i="5"/>
  <c r="D323" i="5"/>
  <c r="E323" i="5"/>
  <c r="I323" i="5" s="1"/>
  <c r="F323" i="5"/>
  <c r="G323" i="5"/>
  <c r="D324" i="5"/>
  <c r="E324" i="5"/>
  <c r="I324" i="5" s="1"/>
  <c r="F324" i="5"/>
  <c r="G324" i="5"/>
  <c r="D325" i="5"/>
  <c r="E325" i="5"/>
  <c r="I325" i="5" s="1"/>
  <c r="F325" i="5"/>
  <c r="G325" i="5"/>
  <c r="D326" i="5"/>
  <c r="E326" i="5"/>
  <c r="I326" i="5" s="1"/>
  <c r="F326" i="5"/>
  <c r="G326" i="5"/>
  <c r="D327" i="5"/>
  <c r="E327" i="5"/>
  <c r="I327" i="5" s="1"/>
  <c r="F327" i="5"/>
  <c r="G327" i="5"/>
  <c r="D328" i="5"/>
  <c r="E328" i="5"/>
  <c r="I328" i="5" s="1"/>
  <c r="F328" i="5"/>
  <c r="G328" i="5"/>
  <c r="D329" i="5"/>
  <c r="E329" i="5"/>
  <c r="I329" i="5" s="1"/>
  <c r="F329" i="5"/>
  <c r="G329" i="5"/>
  <c r="D330" i="5"/>
  <c r="E330" i="5"/>
  <c r="I330" i="5" s="1"/>
  <c r="F330" i="5"/>
  <c r="G330" i="5"/>
  <c r="D331" i="5"/>
  <c r="E331" i="5"/>
  <c r="I331" i="5" s="1"/>
  <c r="F331" i="5"/>
  <c r="G331" i="5"/>
  <c r="D332" i="5"/>
  <c r="E332" i="5"/>
  <c r="I332" i="5" s="1"/>
  <c r="F332" i="5"/>
  <c r="G332" i="5"/>
  <c r="D333" i="5"/>
  <c r="E333" i="5"/>
  <c r="I333" i="5" s="1"/>
  <c r="F333" i="5"/>
  <c r="G333" i="5"/>
  <c r="D334" i="5"/>
  <c r="E334" i="5"/>
  <c r="I334" i="5" s="1"/>
  <c r="F334" i="5"/>
  <c r="G334" i="5"/>
  <c r="D335" i="5"/>
  <c r="E335" i="5"/>
  <c r="I335" i="5" s="1"/>
  <c r="F335" i="5"/>
  <c r="G335" i="5"/>
  <c r="D336" i="5"/>
  <c r="E336" i="5"/>
  <c r="I336" i="5" s="1"/>
  <c r="F336" i="5"/>
  <c r="G336" i="5"/>
  <c r="D337" i="5"/>
  <c r="E337" i="5"/>
  <c r="I337" i="5" s="1"/>
  <c r="F337" i="5"/>
  <c r="G337" i="5"/>
  <c r="D338" i="5"/>
  <c r="E338" i="5"/>
  <c r="I338" i="5" s="1"/>
  <c r="F338" i="5"/>
  <c r="G338" i="5"/>
  <c r="D339" i="5"/>
  <c r="E339" i="5"/>
  <c r="I339" i="5" s="1"/>
  <c r="F339" i="5"/>
  <c r="G339" i="5"/>
  <c r="D340" i="5"/>
  <c r="E340" i="5"/>
  <c r="I340" i="5" s="1"/>
  <c r="F340" i="5"/>
  <c r="G340" i="5"/>
  <c r="D341" i="5"/>
  <c r="E341" i="5"/>
  <c r="I341" i="5" s="1"/>
  <c r="F341" i="5"/>
  <c r="G341" i="5"/>
  <c r="D342" i="5"/>
  <c r="E342" i="5"/>
  <c r="I342" i="5" s="1"/>
  <c r="F342" i="5"/>
  <c r="G342" i="5"/>
  <c r="D343" i="5"/>
  <c r="E343" i="5"/>
  <c r="I343" i="5" s="1"/>
  <c r="F343" i="5"/>
  <c r="G343" i="5"/>
  <c r="D344" i="5"/>
  <c r="E344" i="5"/>
  <c r="I344" i="5" s="1"/>
  <c r="F344" i="5"/>
  <c r="G344" i="5"/>
  <c r="D345" i="5"/>
  <c r="E345" i="5"/>
  <c r="I345" i="5" s="1"/>
  <c r="F345" i="5"/>
  <c r="G345" i="5"/>
  <c r="D346" i="5"/>
  <c r="E346" i="5"/>
  <c r="I346" i="5" s="1"/>
  <c r="F346" i="5"/>
  <c r="G346" i="5"/>
  <c r="D347" i="5"/>
  <c r="E347" i="5"/>
  <c r="I347" i="5" s="1"/>
  <c r="F347" i="5"/>
  <c r="G347" i="5"/>
  <c r="D348" i="5"/>
  <c r="E348" i="5"/>
  <c r="I348" i="5" s="1"/>
  <c r="F348" i="5"/>
  <c r="G348" i="5"/>
  <c r="D349" i="5"/>
  <c r="E349" i="5"/>
  <c r="I349" i="5" s="1"/>
  <c r="F349" i="5"/>
  <c r="G349" i="5"/>
  <c r="D350" i="5"/>
  <c r="E350" i="5"/>
  <c r="I350" i="5" s="1"/>
  <c r="F350" i="5"/>
  <c r="G350" i="5"/>
  <c r="D351" i="5"/>
  <c r="E351" i="5"/>
  <c r="I351" i="5" s="1"/>
  <c r="F351" i="5"/>
  <c r="G351" i="5"/>
  <c r="D352" i="5"/>
  <c r="E352" i="5"/>
  <c r="I352" i="5" s="1"/>
  <c r="F352" i="5"/>
  <c r="G352" i="5"/>
  <c r="D353" i="5"/>
  <c r="E353" i="5"/>
  <c r="I353" i="5" s="1"/>
  <c r="F353" i="5"/>
  <c r="G353" i="5"/>
  <c r="D354" i="5"/>
  <c r="E354" i="5"/>
  <c r="I354" i="5" s="1"/>
  <c r="F354" i="5"/>
  <c r="G354" i="5"/>
  <c r="D355" i="5"/>
  <c r="E355" i="5"/>
  <c r="I355" i="5" s="1"/>
  <c r="F355" i="5"/>
  <c r="G355" i="5"/>
  <c r="D356" i="5"/>
  <c r="E356" i="5"/>
  <c r="I356" i="5" s="1"/>
  <c r="F356" i="5"/>
  <c r="G356" i="5"/>
  <c r="D357" i="5"/>
  <c r="E357" i="5"/>
  <c r="I357" i="5" s="1"/>
  <c r="F357" i="5"/>
  <c r="G357" i="5"/>
  <c r="D358" i="5"/>
  <c r="E358" i="5"/>
  <c r="I358" i="5" s="1"/>
  <c r="F358" i="5"/>
  <c r="G358" i="5"/>
  <c r="D359" i="5"/>
  <c r="E359" i="5"/>
  <c r="I359" i="5" s="1"/>
  <c r="F359" i="5"/>
  <c r="G359" i="5"/>
  <c r="D360" i="5"/>
  <c r="E360" i="5"/>
  <c r="I360" i="5" s="1"/>
  <c r="F360" i="5"/>
  <c r="G360" i="5"/>
  <c r="D361" i="5"/>
  <c r="E361" i="5"/>
  <c r="I361" i="5" s="1"/>
  <c r="F361" i="5"/>
  <c r="G361" i="5"/>
  <c r="D362" i="5"/>
  <c r="E362" i="5"/>
  <c r="I362" i="5" s="1"/>
  <c r="F362" i="5"/>
  <c r="G362" i="5"/>
  <c r="D363" i="5"/>
  <c r="E363" i="5"/>
  <c r="I363" i="5" s="1"/>
  <c r="F363" i="5"/>
  <c r="G363" i="5"/>
  <c r="D364" i="5"/>
  <c r="E364" i="5"/>
  <c r="I364" i="5" s="1"/>
  <c r="F364" i="5"/>
  <c r="G364" i="5"/>
  <c r="D365" i="5"/>
  <c r="E365" i="5"/>
  <c r="I365" i="5" s="1"/>
  <c r="F365" i="5"/>
  <c r="G365" i="5"/>
  <c r="D366" i="5"/>
  <c r="E366" i="5"/>
  <c r="I366" i="5" s="1"/>
  <c r="F366" i="5"/>
  <c r="G366" i="5"/>
  <c r="D367" i="5"/>
  <c r="E367" i="5"/>
  <c r="I367" i="5" s="1"/>
  <c r="F367" i="5"/>
  <c r="G367" i="5"/>
  <c r="D368" i="5"/>
  <c r="E368" i="5"/>
  <c r="I368" i="5" s="1"/>
  <c r="F368" i="5"/>
  <c r="G368" i="5"/>
  <c r="D369" i="5"/>
  <c r="E369" i="5"/>
  <c r="I369" i="5" s="1"/>
  <c r="F369" i="5"/>
  <c r="G369" i="5"/>
  <c r="D370" i="5"/>
  <c r="E370" i="5"/>
  <c r="I370" i="5" s="1"/>
  <c r="F370" i="5"/>
  <c r="G370" i="5"/>
  <c r="D371" i="5"/>
  <c r="E371" i="5"/>
  <c r="I371" i="5" s="1"/>
  <c r="F371" i="5"/>
  <c r="G371" i="5"/>
  <c r="D372" i="5"/>
  <c r="E372" i="5"/>
  <c r="I372" i="5" s="1"/>
  <c r="F372" i="5"/>
  <c r="G372" i="5"/>
  <c r="D373" i="5"/>
  <c r="E373" i="5"/>
  <c r="I373" i="5" s="1"/>
  <c r="F373" i="5"/>
  <c r="G373" i="5"/>
  <c r="D374" i="5"/>
  <c r="E374" i="5"/>
  <c r="I374" i="5" s="1"/>
  <c r="F374" i="5"/>
  <c r="G374" i="5"/>
  <c r="D375" i="5"/>
  <c r="E375" i="5"/>
  <c r="I375" i="5" s="1"/>
  <c r="F375" i="5"/>
  <c r="G375" i="5"/>
  <c r="D376" i="5"/>
  <c r="E376" i="5"/>
  <c r="I376" i="5" s="1"/>
  <c r="F376" i="5"/>
  <c r="G376" i="5"/>
  <c r="D377" i="5"/>
  <c r="E377" i="5"/>
  <c r="I377" i="5" s="1"/>
  <c r="F377" i="5"/>
  <c r="G377" i="5"/>
  <c r="D378" i="5"/>
  <c r="E378" i="5"/>
  <c r="I378" i="5" s="1"/>
  <c r="F378" i="5"/>
  <c r="G378" i="5"/>
  <c r="D379" i="5"/>
  <c r="E379" i="5"/>
  <c r="I379" i="5" s="1"/>
  <c r="F379" i="5"/>
  <c r="G379" i="5"/>
  <c r="D380" i="5"/>
  <c r="E380" i="5"/>
  <c r="I380" i="5" s="1"/>
  <c r="F380" i="5"/>
  <c r="G380" i="5"/>
  <c r="D381" i="5"/>
  <c r="E381" i="5"/>
  <c r="I381" i="5" s="1"/>
  <c r="F381" i="5"/>
  <c r="G381" i="5"/>
  <c r="D382" i="5"/>
  <c r="E382" i="5"/>
  <c r="I382" i="5" s="1"/>
  <c r="F382" i="5"/>
  <c r="G382" i="5"/>
  <c r="D383" i="5"/>
  <c r="E383" i="5"/>
  <c r="I383" i="5" s="1"/>
  <c r="F383" i="5"/>
  <c r="G383" i="5"/>
  <c r="D384" i="5"/>
  <c r="E384" i="5"/>
  <c r="I384" i="5" s="1"/>
  <c r="F384" i="5"/>
  <c r="G384" i="5"/>
  <c r="D385" i="5"/>
  <c r="E385" i="5"/>
  <c r="I385" i="5" s="1"/>
  <c r="F385" i="5"/>
  <c r="G385" i="5"/>
  <c r="D386" i="5"/>
  <c r="E386" i="5"/>
  <c r="I386" i="5" s="1"/>
  <c r="F386" i="5"/>
  <c r="G386" i="5"/>
  <c r="D387" i="5"/>
  <c r="E387" i="5"/>
  <c r="I387" i="5" s="1"/>
  <c r="F387" i="5"/>
  <c r="G387" i="5"/>
  <c r="D388" i="5"/>
  <c r="E388" i="5"/>
  <c r="I388" i="5" s="1"/>
  <c r="F388" i="5"/>
  <c r="G388" i="5"/>
  <c r="D389" i="5"/>
  <c r="E389" i="5"/>
  <c r="I389" i="5" s="1"/>
  <c r="F389" i="5"/>
  <c r="G389" i="5"/>
  <c r="D390" i="5"/>
  <c r="E390" i="5"/>
  <c r="I390" i="5" s="1"/>
  <c r="F390" i="5"/>
  <c r="G390" i="5"/>
  <c r="D391" i="5"/>
  <c r="E391" i="5"/>
  <c r="I391" i="5" s="1"/>
  <c r="F391" i="5"/>
  <c r="G391" i="5"/>
  <c r="D392" i="5"/>
  <c r="E392" i="5"/>
  <c r="I392" i="5" s="1"/>
  <c r="F392" i="5"/>
  <c r="G392" i="5"/>
  <c r="D393" i="5"/>
  <c r="E393" i="5"/>
  <c r="I393" i="5" s="1"/>
  <c r="F393" i="5"/>
  <c r="G393" i="5"/>
  <c r="D394" i="5"/>
  <c r="E394" i="5"/>
  <c r="I394" i="5" s="1"/>
  <c r="F394" i="5"/>
  <c r="G394" i="5"/>
  <c r="D395" i="5"/>
  <c r="E395" i="5"/>
  <c r="I395" i="5" s="1"/>
  <c r="F395" i="5"/>
  <c r="G395" i="5"/>
  <c r="D396" i="5"/>
  <c r="E396" i="5"/>
  <c r="I396" i="5" s="1"/>
  <c r="F396" i="5"/>
  <c r="G396" i="5"/>
  <c r="D397" i="5"/>
  <c r="E397" i="5"/>
  <c r="I397" i="5" s="1"/>
  <c r="F397" i="5"/>
  <c r="G397" i="5"/>
  <c r="D398" i="5"/>
  <c r="E398" i="5"/>
  <c r="I398" i="5" s="1"/>
  <c r="F398" i="5"/>
  <c r="G398" i="5"/>
  <c r="D399" i="5"/>
  <c r="E399" i="5"/>
  <c r="I399" i="5" s="1"/>
  <c r="F399" i="5"/>
  <c r="G399" i="5"/>
  <c r="D400" i="5"/>
  <c r="E400" i="5"/>
  <c r="I400" i="5" s="1"/>
  <c r="F400" i="5"/>
  <c r="G400" i="5"/>
  <c r="D401" i="5"/>
  <c r="E401" i="5"/>
  <c r="I401" i="5" s="1"/>
  <c r="F401" i="5"/>
  <c r="G401" i="5"/>
  <c r="D402" i="5"/>
  <c r="E402" i="5"/>
  <c r="I402" i="5" s="1"/>
  <c r="F402" i="5"/>
  <c r="G402" i="5"/>
  <c r="D403" i="5"/>
  <c r="E403" i="5"/>
  <c r="I403" i="5" s="1"/>
  <c r="F403" i="5"/>
  <c r="G403" i="5"/>
  <c r="D404" i="5"/>
  <c r="E404" i="5"/>
  <c r="I404" i="5" s="1"/>
  <c r="F404" i="5"/>
  <c r="G404" i="5"/>
  <c r="D405" i="5"/>
  <c r="E405" i="5"/>
  <c r="I405" i="5" s="1"/>
  <c r="F405" i="5"/>
  <c r="G405" i="5"/>
  <c r="D406" i="5"/>
  <c r="E406" i="5"/>
  <c r="I406" i="5" s="1"/>
  <c r="F406" i="5"/>
  <c r="G406" i="5"/>
  <c r="D407" i="5"/>
  <c r="E407" i="5"/>
  <c r="I407" i="5" s="1"/>
  <c r="F407" i="5"/>
  <c r="G407" i="5"/>
  <c r="D408" i="5"/>
  <c r="E408" i="5"/>
  <c r="I408" i="5" s="1"/>
  <c r="F408" i="5"/>
  <c r="G408" i="5"/>
  <c r="D409" i="5"/>
  <c r="E409" i="5"/>
  <c r="I409" i="5" s="1"/>
  <c r="F409" i="5"/>
  <c r="G409" i="5"/>
  <c r="D410" i="5"/>
  <c r="E410" i="5"/>
  <c r="I410" i="5" s="1"/>
  <c r="F410" i="5"/>
  <c r="G410" i="5"/>
  <c r="D411" i="5"/>
  <c r="E411" i="5"/>
  <c r="I411" i="5" s="1"/>
  <c r="F411" i="5"/>
  <c r="G411" i="5"/>
  <c r="D412" i="5"/>
  <c r="E412" i="5"/>
  <c r="I412" i="5" s="1"/>
  <c r="F412" i="5"/>
  <c r="G412" i="5"/>
  <c r="D413" i="5"/>
  <c r="E413" i="5"/>
  <c r="I413" i="5" s="1"/>
  <c r="F413" i="5"/>
  <c r="G413" i="5"/>
  <c r="D414" i="5"/>
  <c r="E414" i="5"/>
  <c r="I414" i="5" s="1"/>
  <c r="F414" i="5"/>
  <c r="G414" i="5"/>
  <c r="D415" i="5"/>
  <c r="E415" i="5"/>
  <c r="I415" i="5" s="1"/>
  <c r="F415" i="5"/>
  <c r="G415" i="5"/>
  <c r="D416" i="5"/>
  <c r="E416" i="5"/>
  <c r="I416" i="5" s="1"/>
  <c r="F416" i="5"/>
  <c r="G416" i="5"/>
  <c r="D417" i="5"/>
  <c r="E417" i="5"/>
  <c r="I417" i="5" s="1"/>
  <c r="F417" i="5"/>
  <c r="G417" i="5"/>
  <c r="D418" i="5"/>
  <c r="E418" i="5"/>
  <c r="I418" i="5" s="1"/>
  <c r="F418" i="5"/>
  <c r="G418" i="5"/>
  <c r="D419" i="5"/>
  <c r="E419" i="5"/>
  <c r="I419" i="5" s="1"/>
  <c r="F419" i="5"/>
  <c r="G419" i="5"/>
  <c r="D420" i="5"/>
  <c r="E420" i="5"/>
  <c r="I420" i="5" s="1"/>
  <c r="F420" i="5"/>
  <c r="G420" i="5"/>
  <c r="D421" i="5"/>
  <c r="E421" i="5"/>
  <c r="I421" i="5" s="1"/>
  <c r="F421" i="5"/>
  <c r="G421" i="5"/>
  <c r="D422" i="5"/>
  <c r="E422" i="5"/>
  <c r="I422" i="5" s="1"/>
  <c r="F422" i="5"/>
  <c r="G422" i="5"/>
  <c r="D423" i="5"/>
  <c r="E423" i="5"/>
  <c r="I423" i="5" s="1"/>
  <c r="F423" i="5"/>
  <c r="G423" i="5"/>
  <c r="D424" i="5"/>
  <c r="E424" i="5"/>
  <c r="I424" i="5" s="1"/>
  <c r="F424" i="5"/>
  <c r="G424" i="5"/>
  <c r="D425" i="5"/>
  <c r="E425" i="5"/>
  <c r="I425" i="5" s="1"/>
  <c r="F425" i="5"/>
  <c r="G425" i="5"/>
  <c r="D426" i="5"/>
  <c r="E426" i="5"/>
  <c r="I426" i="5" s="1"/>
  <c r="F426" i="5"/>
  <c r="G426" i="5"/>
  <c r="D427" i="5"/>
  <c r="E427" i="5"/>
  <c r="I427" i="5" s="1"/>
  <c r="F427" i="5"/>
  <c r="G427" i="5"/>
  <c r="D428" i="5"/>
  <c r="E428" i="5"/>
  <c r="I428" i="5" s="1"/>
  <c r="F428" i="5"/>
  <c r="G428" i="5"/>
  <c r="D429" i="5"/>
  <c r="E429" i="5"/>
  <c r="I429" i="5" s="1"/>
  <c r="F429" i="5"/>
  <c r="G429" i="5"/>
  <c r="D430" i="5"/>
  <c r="E430" i="5"/>
  <c r="I430" i="5" s="1"/>
  <c r="F430" i="5"/>
  <c r="G430" i="5"/>
  <c r="D431" i="5"/>
  <c r="E431" i="5"/>
  <c r="I431" i="5" s="1"/>
  <c r="F431" i="5"/>
  <c r="G431" i="5"/>
  <c r="D432" i="5"/>
  <c r="E432" i="5"/>
  <c r="I432" i="5" s="1"/>
  <c r="F432" i="5"/>
  <c r="G432" i="5"/>
  <c r="D433" i="5"/>
  <c r="E433" i="5"/>
  <c r="I433" i="5" s="1"/>
  <c r="F433" i="5"/>
  <c r="G433" i="5"/>
  <c r="D434" i="5"/>
  <c r="E434" i="5"/>
  <c r="I434" i="5" s="1"/>
  <c r="F434" i="5"/>
  <c r="G434" i="5"/>
  <c r="D435" i="5"/>
  <c r="E435" i="5"/>
  <c r="I435" i="5" s="1"/>
  <c r="F435" i="5"/>
  <c r="G435" i="5"/>
  <c r="D436" i="5"/>
  <c r="E436" i="5"/>
  <c r="I436" i="5" s="1"/>
  <c r="F436" i="5"/>
  <c r="G436" i="5"/>
  <c r="D437" i="5"/>
  <c r="E437" i="5"/>
  <c r="I437" i="5" s="1"/>
  <c r="F437" i="5"/>
  <c r="G437" i="5"/>
  <c r="D438" i="5"/>
  <c r="E438" i="5"/>
  <c r="I438" i="5" s="1"/>
  <c r="F438" i="5"/>
  <c r="G438" i="5"/>
  <c r="D439" i="5"/>
  <c r="E439" i="5"/>
  <c r="I439" i="5" s="1"/>
  <c r="F439" i="5"/>
  <c r="G439" i="5"/>
  <c r="D440" i="5"/>
  <c r="E440" i="5"/>
  <c r="I440" i="5" s="1"/>
  <c r="F440" i="5"/>
  <c r="G440" i="5"/>
  <c r="D441" i="5"/>
  <c r="E441" i="5"/>
  <c r="I441" i="5" s="1"/>
  <c r="F441" i="5"/>
  <c r="G441" i="5"/>
  <c r="D442" i="5"/>
  <c r="E442" i="5"/>
  <c r="I442" i="5" s="1"/>
  <c r="F442" i="5"/>
  <c r="G442" i="5"/>
  <c r="D443" i="5"/>
  <c r="E443" i="5"/>
  <c r="I443" i="5" s="1"/>
  <c r="F443" i="5"/>
  <c r="G443" i="5"/>
  <c r="D444" i="5"/>
  <c r="E444" i="5"/>
  <c r="I444" i="5" s="1"/>
  <c r="F444" i="5"/>
  <c r="G444" i="5"/>
  <c r="D445" i="5"/>
  <c r="E445" i="5"/>
  <c r="I445" i="5" s="1"/>
  <c r="F445" i="5"/>
  <c r="G445" i="5"/>
  <c r="D446" i="5"/>
  <c r="E446" i="5"/>
  <c r="I446" i="5" s="1"/>
  <c r="F446" i="5"/>
  <c r="G446" i="5"/>
  <c r="D447" i="5"/>
  <c r="E447" i="5"/>
  <c r="I447" i="5" s="1"/>
  <c r="F447" i="5"/>
  <c r="G447" i="5"/>
  <c r="D448" i="5"/>
  <c r="E448" i="5"/>
  <c r="I448" i="5" s="1"/>
  <c r="F448" i="5"/>
  <c r="G448" i="5"/>
  <c r="D449" i="5"/>
  <c r="E449" i="5"/>
  <c r="I449" i="5" s="1"/>
  <c r="F449" i="5"/>
  <c r="G449" i="5"/>
  <c r="D450" i="5"/>
  <c r="E450" i="5"/>
  <c r="I450" i="5" s="1"/>
  <c r="F450" i="5"/>
  <c r="G450" i="5"/>
  <c r="D451" i="5"/>
  <c r="E451" i="5"/>
  <c r="I451" i="5" s="1"/>
  <c r="F451" i="5"/>
  <c r="G451" i="5"/>
  <c r="D452" i="5"/>
  <c r="E452" i="5"/>
  <c r="I452" i="5" s="1"/>
  <c r="F452" i="5"/>
  <c r="G452" i="5"/>
  <c r="D453" i="5"/>
  <c r="E453" i="5"/>
  <c r="I453" i="5" s="1"/>
  <c r="F453" i="5"/>
  <c r="G453" i="5"/>
  <c r="D454" i="5"/>
  <c r="E454" i="5"/>
  <c r="I454" i="5" s="1"/>
  <c r="F454" i="5"/>
  <c r="G454" i="5"/>
  <c r="D455" i="5"/>
  <c r="E455" i="5"/>
  <c r="I455" i="5" s="1"/>
  <c r="F455" i="5"/>
  <c r="G455" i="5"/>
  <c r="D456" i="5"/>
  <c r="E456" i="5"/>
  <c r="I456" i="5" s="1"/>
  <c r="F456" i="5"/>
  <c r="G456" i="5"/>
  <c r="D457" i="5"/>
  <c r="E457" i="5"/>
  <c r="I457" i="5" s="1"/>
  <c r="F457" i="5"/>
  <c r="G457" i="5"/>
  <c r="D458" i="5"/>
  <c r="E458" i="5"/>
  <c r="I458" i="5" s="1"/>
  <c r="F458" i="5"/>
  <c r="G458" i="5"/>
  <c r="D459" i="5"/>
  <c r="E459" i="5"/>
  <c r="I459" i="5" s="1"/>
  <c r="F459" i="5"/>
  <c r="G459" i="5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E40" i="1" l="1"/>
  <c r="D40" i="1"/>
  <c r="P39" i="1"/>
  <c r="E39" i="1"/>
  <c r="D39" i="1"/>
  <c r="P38" i="1"/>
  <c r="E38" i="1"/>
  <c r="D38" i="1"/>
  <c r="P37" i="1"/>
  <c r="E37" i="1"/>
  <c r="D37" i="1"/>
  <c r="P36" i="1"/>
  <c r="E36" i="1"/>
  <c r="D36" i="1"/>
  <c r="P35" i="1"/>
  <c r="E35" i="1"/>
  <c r="D35" i="1"/>
  <c r="P34" i="1"/>
  <c r="E34" i="1"/>
  <c r="D34" i="1"/>
  <c r="E33" i="1"/>
  <c r="D33" i="1"/>
  <c r="P32" i="1"/>
  <c r="E32" i="1"/>
  <c r="D32" i="1"/>
  <c r="P31" i="1"/>
  <c r="E31" i="1"/>
  <c r="D31" i="1"/>
  <c r="P30" i="1"/>
  <c r="E30" i="1"/>
  <c r="D30" i="1"/>
  <c r="P29" i="1"/>
  <c r="E29" i="1"/>
  <c r="D29" i="1"/>
  <c r="P28" i="1"/>
  <c r="E28" i="1"/>
  <c r="D28" i="1"/>
  <c r="P27" i="1"/>
  <c r="E27" i="1"/>
  <c r="D27" i="1"/>
  <c r="P26" i="1"/>
  <c r="E26" i="1"/>
  <c r="D26" i="1"/>
  <c r="E25" i="1"/>
  <c r="D25" i="1"/>
  <c r="P24" i="1"/>
  <c r="E24" i="1"/>
  <c r="D24" i="1"/>
  <c r="P23" i="1"/>
  <c r="E23" i="1"/>
  <c r="D23" i="1"/>
  <c r="P22" i="1"/>
  <c r="E22" i="1"/>
  <c r="D22" i="1"/>
  <c r="P21" i="1"/>
  <c r="E21" i="1"/>
  <c r="D21" i="1"/>
  <c r="P20" i="1"/>
  <c r="E20" i="1"/>
  <c r="D20" i="1"/>
  <c r="P19" i="1"/>
  <c r="E19" i="1"/>
  <c r="D19" i="1"/>
  <c r="P18" i="1"/>
  <c r="E18" i="1"/>
  <c r="D18" i="1"/>
  <c r="P17" i="1"/>
  <c r="E17" i="1"/>
  <c r="D17" i="1"/>
  <c r="E16" i="1"/>
  <c r="D16" i="1"/>
  <c r="P15" i="1"/>
  <c r="E15" i="1"/>
  <c r="D15" i="1"/>
  <c r="P14" i="1"/>
  <c r="E14" i="1"/>
  <c r="D14" i="1"/>
  <c r="P13" i="1"/>
  <c r="E13" i="1"/>
  <c r="D13" i="1"/>
  <c r="P12" i="1"/>
  <c r="E12" i="1"/>
  <c r="D12" i="1"/>
  <c r="P11" i="1"/>
  <c r="E11" i="1"/>
  <c r="D11" i="1"/>
  <c r="P10" i="1"/>
  <c r="E10" i="1"/>
  <c r="D10" i="1"/>
  <c r="P9" i="1"/>
  <c r="E9" i="1"/>
  <c r="D9" i="1"/>
  <c r="P8" i="1"/>
  <c r="E8" i="1"/>
  <c r="D8" i="1"/>
  <c r="P7" i="1"/>
  <c r="E7" i="1"/>
  <c r="D7" i="1"/>
  <c r="P6" i="1"/>
  <c r="E6" i="1"/>
  <c r="D6" i="1"/>
  <c r="P5" i="1"/>
  <c r="E5" i="1"/>
  <c r="D5" i="1"/>
  <c r="Z16" i="1" l="1"/>
  <c r="Z36" i="1"/>
  <c r="Z40" i="1"/>
  <c r="Z32" i="1"/>
  <c r="C12" i="1"/>
  <c r="C37" i="1"/>
  <c r="Z8" i="1"/>
  <c r="Z11" i="1"/>
  <c r="Z5" i="1"/>
  <c r="Q27" i="1"/>
  <c r="R27" i="1" s="1"/>
  <c r="C20" i="1"/>
  <c r="Q28" i="1"/>
  <c r="R28" i="1" s="1"/>
  <c r="C22" i="1"/>
  <c r="C24" i="1"/>
  <c r="Z20" i="1"/>
  <c r="C21" i="1"/>
  <c r="C33" i="1"/>
  <c r="Q8" i="1"/>
  <c r="R8" i="1" s="1"/>
  <c r="Z15" i="1"/>
  <c r="C17" i="1"/>
  <c r="C28" i="1"/>
  <c r="Q12" i="1"/>
  <c r="R12" i="1" s="1"/>
  <c r="Z35" i="1"/>
  <c r="Z18" i="1"/>
  <c r="C14" i="1"/>
  <c r="Z17" i="1"/>
  <c r="Z23" i="1"/>
  <c r="Z27" i="1"/>
  <c r="C16" i="1"/>
  <c r="P16" i="1"/>
  <c r="Q16" i="1" s="1"/>
  <c r="R16" i="1" s="1"/>
  <c r="Q24" i="1"/>
  <c r="R24" i="1" s="1"/>
  <c r="Z24" i="1"/>
  <c r="Z29" i="1"/>
  <c r="C36" i="1"/>
  <c r="P40" i="1"/>
  <c r="Q40" i="1" s="1"/>
  <c r="R40" i="1" s="1"/>
  <c r="Q13" i="1"/>
  <c r="R13" i="1" s="1"/>
  <c r="C25" i="1"/>
  <c r="Q31" i="1"/>
  <c r="R31" i="1" s="1"/>
  <c r="Q36" i="1"/>
  <c r="R36" i="1" s="1"/>
  <c r="Q39" i="1"/>
  <c r="R39" i="1" s="1"/>
  <c r="Z39" i="1"/>
  <c r="C13" i="1"/>
  <c r="C18" i="1"/>
  <c r="C6" i="1"/>
  <c r="Q6" i="1"/>
  <c r="R6" i="1" s="1"/>
  <c r="Q9" i="1"/>
  <c r="R9" i="1" s="1"/>
  <c r="C30" i="1"/>
  <c r="Q30" i="1"/>
  <c r="R30" i="1" s="1"/>
  <c r="C38" i="1"/>
  <c r="C40" i="1"/>
  <c r="Q21" i="1"/>
  <c r="R21" i="1" s="1"/>
  <c r="Q35" i="1"/>
  <c r="R35" i="1" s="1"/>
  <c r="Q7" i="1"/>
  <c r="R7" i="1" s="1"/>
  <c r="Q37" i="1"/>
  <c r="R37" i="1" s="1"/>
  <c r="Z12" i="1"/>
  <c r="Z28" i="1"/>
  <c r="Q32" i="1"/>
  <c r="R32" i="1" s="1"/>
  <c r="Q26" i="1"/>
  <c r="R26" i="1" s="1"/>
  <c r="Z26" i="1"/>
  <c r="Q10" i="1"/>
  <c r="R10" i="1" s="1"/>
  <c r="Z10" i="1"/>
  <c r="C19" i="1"/>
  <c r="Z19" i="1"/>
  <c r="C15" i="1"/>
  <c r="Q19" i="1"/>
  <c r="R19" i="1" s="1"/>
  <c r="C23" i="1"/>
  <c r="C29" i="1"/>
  <c r="Q38" i="1"/>
  <c r="R38" i="1" s="1"/>
  <c r="Z38" i="1"/>
  <c r="Q34" i="1"/>
  <c r="R34" i="1" s="1"/>
  <c r="Z34" i="1"/>
  <c r="P33" i="1"/>
  <c r="Q33" i="1" s="1"/>
  <c r="R33" i="1" s="1"/>
  <c r="Q14" i="1"/>
  <c r="R14" i="1" s="1"/>
  <c r="Z14" i="1"/>
  <c r="Q5" i="1"/>
  <c r="R5" i="1" s="1"/>
  <c r="Z6" i="1"/>
  <c r="C8" i="1"/>
  <c r="Q15" i="1"/>
  <c r="R15" i="1" s="1"/>
  <c r="Q23" i="1"/>
  <c r="R23" i="1" s="1"/>
  <c r="Q29" i="1"/>
  <c r="R29" i="1" s="1"/>
  <c r="Z30" i="1"/>
  <c r="C32" i="1"/>
  <c r="Q17" i="1"/>
  <c r="R17" i="1" s="1"/>
  <c r="P25" i="1"/>
  <c r="Q25" i="1" s="1"/>
  <c r="R25" i="1" s="1"/>
  <c r="C39" i="1"/>
  <c r="C5" i="1"/>
  <c r="Q18" i="1"/>
  <c r="R18" i="1" s="1"/>
  <c r="Q20" i="1"/>
  <c r="R20" i="1" s="1"/>
  <c r="Q22" i="1"/>
  <c r="R22" i="1" s="1"/>
  <c r="Z22" i="1"/>
  <c r="C7" i="1"/>
  <c r="Z7" i="1"/>
  <c r="C9" i="1"/>
  <c r="C31" i="1"/>
  <c r="Z31" i="1"/>
  <c r="C10" i="1"/>
  <c r="C11" i="1"/>
  <c r="C26" i="1"/>
  <c r="C27" i="1"/>
  <c r="C34" i="1"/>
  <c r="C35" i="1"/>
  <c r="Q11" i="1"/>
  <c r="R11" i="1" s="1"/>
  <c r="Z25" i="1"/>
  <c r="Z9" i="1"/>
  <c r="Z13" i="1"/>
  <c r="Z21" i="1"/>
  <c r="Z33" i="1"/>
  <c r="Z37" i="1"/>
  <c r="C22" i="4" l="1"/>
  <c r="C5" i="4"/>
  <c r="C41" i="4"/>
  <c r="C42" i="4"/>
  <c r="C23" i="4"/>
  <c r="C4" i="4"/>
  <c r="C40" i="4"/>
  <c r="C6" i="4"/>
  <c r="C24" i="4"/>
  <c r="D22" i="4"/>
  <c r="D5" i="4"/>
  <c r="D41" i="4"/>
  <c r="D42" i="4"/>
  <c r="D23" i="4"/>
  <c r="D4" i="4"/>
  <c r="D40" i="4"/>
  <c r="D6" i="4"/>
  <c r="D24" i="4"/>
  <c r="B24" i="4" l="1"/>
  <c r="B6" i="4"/>
  <c r="B4" i="4"/>
  <c r="B5" i="4"/>
  <c r="B40" i="4"/>
  <c r="B23" i="4"/>
  <c r="B41" i="4"/>
  <c r="B42" i="4"/>
  <c r="B22" i="4"/>
  <c r="D1411" i="7" l="1"/>
  <c r="C1411" i="7"/>
  <c r="B1411" i="7"/>
  <c r="D1410" i="7"/>
  <c r="C1410" i="7"/>
  <c r="B1410" i="7"/>
  <c r="D1409" i="7"/>
  <c r="C1409" i="7"/>
  <c r="B1409" i="7"/>
  <c r="D1408" i="7"/>
  <c r="C1408" i="7"/>
  <c r="B1408" i="7"/>
  <c r="D1407" i="7"/>
  <c r="C1407" i="7"/>
  <c r="B1407" i="7"/>
  <c r="D1406" i="7"/>
  <c r="C1406" i="7"/>
  <c r="B1406" i="7"/>
  <c r="D1405" i="7"/>
  <c r="C1405" i="7"/>
  <c r="B1405" i="7"/>
  <c r="D1404" i="7"/>
  <c r="C1404" i="7"/>
  <c r="B1404" i="7"/>
  <c r="D1403" i="7"/>
  <c r="C1403" i="7"/>
  <c r="B1403" i="7"/>
  <c r="D1402" i="7"/>
  <c r="C1402" i="7"/>
  <c r="B1402" i="7"/>
  <c r="D1401" i="7"/>
  <c r="C1401" i="7"/>
  <c r="B1401" i="7"/>
  <c r="D1400" i="7"/>
  <c r="C1400" i="7"/>
  <c r="B1400" i="7"/>
  <c r="D1399" i="7"/>
  <c r="C1399" i="7"/>
  <c r="B1399" i="7"/>
  <c r="D1398" i="7"/>
  <c r="C1398" i="7"/>
  <c r="B1398" i="7"/>
  <c r="D1397" i="7"/>
  <c r="C1397" i="7"/>
  <c r="B1397" i="7"/>
  <c r="D1396" i="7"/>
  <c r="C1396" i="7"/>
  <c r="B1396" i="7"/>
  <c r="D1395" i="7"/>
  <c r="C1395" i="7"/>
  <c r="B1395" i="7"/>
  <c r="D1394" i="7"/>
  <c r="C1394" i="7"/>
  <c r="B1394" i="7"/>
  <c r="D1393" i="7"/>
  <c r="C1393" i="7"/>
  <c r="B1393" i="7"/>
  <c r="D1392" i="7"/>
  <c r="C1392" i="7"/>
  <c r="B1392" i="7"/>
  <c r="D1391" i="7"/>
  <c r="C1391" i="7"/>
  <c r="B1391" i="7"/>
  <c r="D1390" i="7"/>
  <c r="C1390" i="7"/>
  <c r="B1390" i="7"/>
  <c r="D1389" i="7"/>
  <c r="C1389" i="7"/>
  <c r="B1389" i="7"/>
  <c r="D1388" i="7"/>
  <c r="C1388" i="7"/>
  <c r="B1388" i="7"/>
  <c r="D1387" i="7"/>
  <c r="C1387" i="7"/>
  <c r="B1387" i="7"/>
  <c r="D1386" i="7"/>
  <c r="C1386" i="7"/>
  <c r="B1386" i="7"/>
  <c r="D1385" i="7"/>
  <c r="C1385" i="7"/>
  <c r="B1385" i="7"/>
  <c r="D1384" i="7"/>
  <c r="C1384" i="7"/>
  <c r="B1384" i="7"/>
  <c r="D1383" i="7"/>
  <c r="C1383" i="7"/>
  <c r="B1383" i="7"/>
  <c r="D1382" i="7"/>
  <c r="C1382" i="7"/>
  <c r="B1382" i="7"/>
  <c r="D1381" i="7"/>
  <c r="C1381" i="7"/>
  <c r="B1381" i="7"/>
  <c r="D1380" i="7"/>
  <c r="C1380" i="7"/>
  <c r="B1380" i="7"/>
  <c r="D1379" i="7"/>
  <c r="C1379" i="7"/>
  <c r="B1379" i="7"/>
  <c r="D1378" i="7"/>
  <c r="C1378" i="7"/>
  <c r="B1378" i="7"/>
  <c r="D1377" i="7"/>
  <c r="C1377" i="7"/>
  <c r="B1377" i="7"/>
  <c r="D1376" i="7"/>
  <c r="C1376" i="7"/>
  <c r="B1376" i="7"/>
  <c r="D1375" i="7"/>
  <c r="C1375" i="7"/>
  <c r="B1375" i="7"/>
  <c r="D1374" i="7"/>
  <c r="C1374" i="7"/>
  <c r="B1374" i="7"/>
  <c r="D1373" i="7"/>
  <c r="C1373" i="7"/>
  <c r="B1373" i="7"/>
  <c r="D1372" i="7"/>
  <c r="C1372" i="7"/>
  <c r="B1372" i="7"/>
  <c r="D1371" i="7"/>
  <c r="C1371" i="7"/>
  <c r="B1371" i="7"/>
  <c r="D1370" i="7"/>
  <c r="C1370" i="7"/>
  <c r="B1370" i="7"/>
  <c r="D1369" i="7"/>
  <c r="C1369" i="7"/>
  <c r="B1369" i="7"/>
  <c r="D1368" i="7"/>
  <c r="C1368" i="7"/>
  <c r="B1368" i="7"/>
  <c r="D1367" i="7"/>
  <c r="C1367" i="7"/>
  <c r="B1367" i="7"/>
  <c r="D1366" i="7"/>
  <c r="C1366" i="7"/>
  <c r="B1366" i="7"/>
  <c r="D1365" i="7"/>
  <c r="C1365" i="7"/>
  <c r="B1365" i="7"/>
  <c r="D1364" i="7"/>
  <c r="C1364" i="7"/>
  <c r="B1364" i="7"/>
  <c r="D1363" i="7"/>
  <c r="C1363" i="7"/>
  <c r="B1363" i="7"/>
  <c r="D1362" i="7"/>
  <c r="C1362" i="7"/>
  <c r="B1362" i="7"/>
  <c r="D1361" i="7"/>
  <c r="C1361" i="7"/>
  <c r="B1361" i="7"/>
  <c r="D1360" i="7"/>
  <c r="C1360" i="7"/>
  <c r="B1360" i="7"/>
  <c r="D1359" i="7"/>
  <c r="C1359" i="7"/>
  <c r="B1359" i="7"/>
  <c r="D1358" i="7"/>
  <c r="C1358" i="7"/>
  <c r="B1358" i="7"/>
  <c r="D1357" i="7"/>
  <c r="C1357" i="7"/>
  <c r="B1357" i="7"/>
  <c r="D1356" i="7"/>
  <c r="C1356" i="7"/>
  <c r="B1356" i="7"/>
  <c r="D1355" i="7"/>
  <c r="C1355" i="7"/>
  <c r="B1355" i="7"/>
  <c r="D1354" i="7"/>
  <c r="C1354" i="7"/>
  <c r="B1354" i="7"/>
  <c r="D1353" i="7"/>
  <c r="C1353" i="7"/>
  <c r="B1353" i="7"/>
  <c r="D1352" i="7"/>
  <c r="C1352" i="7"/>
  <c r="B1352" i="7"/>
  <c r="D1351" i="7"/>
  <c r="C1351" i="7"/>
  <c r="B1351" i="7"/>
  <c r="D1350" i="7"/>
  <c r="C1350" i="7"/>
  <c r="B1350" i="7"/>
  <c r="D1349" i="7"/>
  <c r="C1349" i="7"/>
  <c r="B1349" i="7"/>
  <c r="D1348" i="7"/>
  <c r="C1348" i="7"/>
  <c r="B1348" i="7"/>
  <c r="D1347" i="7"/>
  <c r="C1347" i="7"/>
  <c r="B1347" i="7"/>
  <c r="D1346" i="7"/>
  <c r="C1346" i="7"/>
  <c r="B1346" i="7"/>
  <c r="D1345" i="7"/>
  <c r="C1345" i="7"/>
  <c r="B1345" i="7"/>
  <c r="D1344" i="7"/>
  <c r="C1344" i="7"/>
  <c r="B1344" i="7"/>
  <c r="D1343" i="7"/>
  <c r="C1343" i="7"/>
  <c r="B1343" i="7"/>
  <c r="D1342" i="7"/>
  <c r="C1342" i="7"/>
  <c r="B1342" i="7"/>
  <c r="D1341" i="7"/>
  <c r="C1341" i="7"/>
  <c r="B1341" i="7"/>
  <c r="D1340" i="7"/>
  <c r="C1340" i="7"/>
  <c r="B1340" i="7"/>
  <c r="D1339" i="7"/>
  <c r="C1339" i="7"/>
  <c r="B1339" i="7"/>
  <c r="D1338" i="7"/>
  <c r="C1338" i="7"/>
  <c r="B1338" i="7"/>
  <c r="D1337" i="7"/>
  <c r="C1337" i="7"/>
  <c r="B1337" i="7"/>
  <c r="D1336" i="7"/>
  <c r="C1336" i="7"/>
  <c r="B1336" i="7"/>
  <c r="D1335" i="7"/>
  <c r="C1335" i="7"/>
  <c r="B1335" i="7"/>
  <c r="D1334" i="7"/>
  <c r="C1334" i="7"/>
  <c r="B1334" i="7"/>
  <c r="D1333" i="7"/>
  <c r="C1333" i="7"/>
  <c r="B1333" i="7"/>
  <c r="D1332" i="7"/>
  <c r="C1332" i="7"/>
  <c r="B1332" i="7"/>
  <c r="D1331" i="7"/>
  <c r="C1331" i="7"/>
  <c r="B1331" i="7"/>
  <c r="D1330" i="7"/>
  <c r="C1330" i="7"/>
  <c r="B1330" i="7"/>
  <c r="D1329" i="7"/>
  <c r="C1329" i="7"/>
  <c r="B1329" i="7"/>
  <c r="D1328" i="7"/>
  <c r="C1328" i="7"/>
  <c r="B1328" i="7"/>
  <c r="D1327" i="7"/>
  <c r="C1327" i="7"/>
  <c r="B1327" i="7"/>
  <c r="D1326" i="7"/>
  <c r="C1326" i="7"/>
  <c r="B1326" i="7"/>
  <c r="D1325" i="7"/>
  <c r="C1325" i="7"/>
  <c r="B1325" i="7"/>
  <c r="D1324" i="7"/>
  <c r="C1324" i="7"/>
  <c r="B1324" i="7"/>
  <c r="D1323" i="7"/>
  <c r="C1323" i="7"/>
  <c r="B1323" i="7"/>
  <c r="D1322" i="7"/>
  <c r="C1322" i="7"/>
  <c r="B1322" i="7"/>
  <c r="D1321" i="7"/>
  <c r="C1321" i="7"/>
  <c r="B1321" i="7"/>
  <c r="D1320" i="7"/>
  <c r="C1320" i="7"/>
  <c r="B1320" i="7"/>
  <c r="D1319" i="7"/>
  <c r="C1319" i="7"/>
  <c r="B1319" i="7"/>
  <c r="D1318" i="7"/>
  <c r="C1318" i="7"/>
  <c r="B1318" i="7"/>
  <c r="D1317" i="7"/>
  <c r="C1317" i="7"/>
  <c r="B1317" i="7"/>
  <c r="D1316" i="7"/>
  <c r="C1316" i="7"/>
  <c r="B1316" i="7"/>
  <c r="D1315" i="7"/>
  <c r="C1315" i="7"/>
  <c r="B1315" i="7"/>
  <c r="D1314" i="7"/>
  <c r="C1314" i="7"/>
  <c r="B1314" i="7"/>
  <c r="D1313" i="7"/>
  <c r="C1313" i="7"/>
  <c r="B1313" i="7"/>
  <c r="D1312" i="7"/>
  <c r="C1312" i="7"/>
  <c r="B1312" i="7"/>
  <c r="D1311" i="7"/>
  <c r="C1311" i="7"/>
  <c r="B1311" i="7"/>
  <c r="D1310" i="7"/>
  <c r="C1310" i="7"/>
  <c r="B1310" i="7"/>
  <c r="D1309" i="7"/>
  <c r="C1309" i="7"/>
  <c r="B1309" i="7"/>
  <c r="D1308" i="7"/>
  <c r="C1308" i="7"/>
  <c r="B1308" i="7"/>
  <c r="D1307" i="7"/>
  <c r="C1307" i="7"/>
  <c r="B1307" i="7"/>
  <c r="D1306" i="7"/>
  <c r="C1306" i="7"/>
  <c r="B1306" i="7"/>
  <c r="D1305" i="7"/>
  <c r="C1305" i="7"/>
  <c r="B1305" i="7"/>
  <c r="D1304" i="7"/>
  <c r="C1304" i="7"/>
  <c r="B1304" i="7"/>
  <c r="D1303" i="7"/>
  <c r="C1303" i="7"/>
  <c r="B1303" i="7"/>
  <c r="D1302" i="7"/>
  <c r="C1302" i="7"/>
  <c r="B1302" i="7"/>
  <c r="D1301" i="7"/>
  <c r="C1301" i="7"/>
  <c r="B1301" i="7"/>
  <c r="D1300" i="7"/>
  <c r="C1300" i="7"/>
  <c r="B1300" i="7"/>
  <c r="D1299" i="7"/>
  <c r="C1299" i="7"/>
  <c r="B1299" i="7"/>
  <c r="D1298" i="7"/>
  <c r="C1298" i="7"/>
  <c r="B1298" i="7"/>
  <c r="D1297" i="7"/>
  <c r="C1297" i="7"/>
  <c r="B1297" i="7"/>
  <c r="D1296" i="7"/>
  <c r="C1296" i="7"/>
  <c r="B1296" i="7"/>
  <c r="D1295" i="7"/>
  <c r="C1295" i="7"/>
  <c r="B1295" i="7"/>
  <c r="D1294" i="7"/>
  <c r="C1294" i="7"/>
  <c r="B1294" i="7"/>
  <c r="D1293" i="7"/>
  <c r="C1293" i="7"/>
  <c r="B1293" i="7"/>
  <c r="D1292" i="7"/>
  <c r="C1292" i="7"/>
  <c r="B1292" i="7"/>
  <c r="D1291" i="7"/>
  <c r="C1291" i="7"/>
  <c r="B1291" i="7"/>
  <c r="D1290" i="7"/>
  <c r="C1290" i="7"/>
  <c r="B1290" i="7"/>
  <c r="D1289" i="7"/>
  <c r="C1289" i="7"/>
  <c r="B1289" i="7"/>
  <c r="D1288" i="7"/>
  <c r="C1288" i="7"/>
  <c r="B1288" i="7"/>
  <c r="D1287" i="7"/>
  <c r="C1287" i="7"/>
  <c r="B1287" i="7"/>
  <c r="D1286" i="7"/>
  <c r="C1286" i="7"/>
  <c r="B1286" i="7"/>
  <c r="D1285" i="7"/>
  <c r="C1285" i="7"/>
  <c r="B1285" i="7"/>
  <c r="D1284" i="7"/>
  <c r="C1284" i="7"/>
  <c r="B1284" i="7"/>
  <c r="D1283" i="7"/>
  <c r="C1283" i="7"/>
  <c r="B1283" i="7"/>
  <c r="D1282" i="7"/>
  <c r="C1282" i="7"/>
  <c r="B1282" i="7"/>
  <c r="D1281" i="7"/>
  <c r="C1281" i="7"/>
  <c r="B1281" i="7"/>
  <c r="D1280" i="7"/>
  <c r="C1280" i="7"/>
  <c r="B1280" i="7"/>
  <c r="D1279" i="7"/>
  <c r="C1279" i="7"/>
  <c r="B1279" i="7"/>
  <c r="D1278" i="7"/>
  <c r="C1278" i="7"/>
  <c r="B1278" i="7"/>
  <c r="D1277" i="7"/>
  <c r="C1277" i="7"/>
  <c r="B1277" i="7"/>
  <c r="D1276" i="7"/>
  <c r="C1276" i="7"/>
  <c r="B1276" i="7"/>
  <c r="D1275" i="7"/>
  <c r="C1275" i="7"/>
  <c r="B1275" i="7"/>
  <c r="D1274" i="7"/>
  <c r="C1274" i="7"/>
  <c r="B1274" i="7"/>
  <c r="D1273" i="7"/>
  <c r="C1273" i="7"/>
  <c r="B1273" i="7"/>
  <c r="D1272" i="7"/>
  <c r="C1272" i="7"/>
  <c r="B1272" i="7"/>
  <c r="D1271" i="7"/>
  <c r="C1271" i="7"/>
  <c r="B1271" i="7"/>
  <c r="D1270" i="7"/>
  <c r="C1270" i="7"/>
  <c r="B1270" i="7"/>
  <c r="D1269" i="7"/>
  <c r="C1269" i="7"/>
  <c r="B1269" i="7"/>
  <c r="D1268" i="7"/>
  <c r="C1268" i="7"/>
  <c r="B1268" i="7"/>
  <c r="D1267" i="7"/>
  <c r="C1267" i="7"/>
  <c r="B1267" i="7"/>
  <c r="D1266" i="7"/>
  <c r="C1266" i="7"/>
  <c r="B1266" i="7"/>
  <c r="D1265" i="7"/>
  <c r="C1265" i="7"/>
  <c r="B1265" i="7"/>
  <c r="D1264" i="7"/>
  <c r="C1264" i="7"/>
  <c r="B1264" i="7"/>
  <c r="D1263" i="7"/>
  <c r="C1263" i="7"/>
  <c r="B1263" i="7"/>
  <c r="D1262" i="7"/>
  <c r="C1262" i="7"/>
  <c r="B1262" i="7"/>
  <c r="D1261" i="7"/>
  <c r="C1261" i="7"/>
  <c r="B1261" i="7"/>
  <c r="D1260" i="7"/>
  <c r="C1260" i="7"/>
  <c r="B1260" i="7"/>
  <c r="D1259" i="7"/>
  <c r="C1259" i="7"/>
  <c r="B1259" i="7"/>
  <c r="D1258" i="7"/>
  <c r="C1258" i="7"/>
  <c r="B1258" i="7"/>
  <c r="D1257" i="7"/>
  <c r="C1257" i="7"/>
  <c r="B1257" i="7"/>
  <c r="D1256" i="7"/>
  <c r="C1256" i="7"/>
  <c r="B1256" i="7"/>
  <c r="D1255" i="7"/>
  <c r="C1255" i="7"/>
  <c r="B1255" i="7"/>
  <c r="D1254" i="7"/>
  <c r="C1254" i="7"/>
  <c r="B1254" i="7"/>
  <c r="D1253" i="7"/>
  <c r="C1253" i="7"/>
  <c r="B1253" i="7"/>
  <c r="D1252" i="7"/>
  <c r="C1252" i="7"/>
  <c r="B1252" i="7"/>
  <c r="D1251" i="7"/>
  <c r="C1251" i="7"/>
  <c r="B1251" i="7"/>
  <c r="D1250" i="7"/>
  <c r="C1250" i="7"/>
  <c r="B1250" i="7"/>
  <c r="D1249" i="7"/>
  <c r="C1249" i="7"/>
  <c r="B1249" i="7"/>
  <c r="D1248" i="7"/>
  <c r="C1248" i="7"/>
  <c r="B1248" i="7"/>
  <c r="D1247" i="7"/>
  <c r="C1247" i="7"/>
  <c r="B1247" i="7"/>
  <c r="D1246" i="7"/>
  <c r="C1246" i="7"/>
  <c r="B1246" i="7"/>
  <c r="D1245" i="7"/>
  <c r="C1245" i="7"/>
  <c r="B1245" i="7"/>
  <c r="D1244" i="7"/>
  <c r="C1244" i="7"/>
  <c r="B1244" i="7"/>
  <c r="D1243" i="7"/>
  <c r="C1243" i="7"/>
  <c r="B1243" i="7"/>
  <c r="D1242" i="7"/>
  <c r="C1242" i="7"/>
  <c r="B1242" i="7"/>
  <c r="D1241" i="7"/>
  <c r="C1241" i="7"/>
  <c r="B1241" i="7"/>
  <c r="D1240" i="7"/>
  <c r="C1240" i="7"/>
  <c r="B1240" i="7"/>
  <c r="D1239" i="7"/>
  <c r="C1239" i="7"/>
  <c r="B1239" i="7"/>
  <c r="D1238" i="7"/>
  <c r="C1238" i="7"/>
  <c r="B1238" i="7"/>
  <c r="D1237" i="7"/>
  <c r="C1237" i="7"/>
  <c r="B1237" i="7"/>
  <c r="D1236" i="7"/>
  <c r="C1236" i="7"/>
  <c r="B1236" i="7"/>
  <c r="D1235" i="7"/>
  <c r="C1235" i="7"/>
  <c r="B1235" i="7"/>
  <c r="D1234" i="7"/>
  <c r="C1234" i="7"/>
  <c r="B1234" i="7"/>
  <c r="D1233" i="7"/>
  <c r="C1233" i="7"/>
  <c r="B1233" i="7"/>
  <c r="D1232" i="7"/>
  <c r="C1232" i="7"/>
  <c r="B1232" i="7"/>
  <c r="D1231" i="7"/>
  <c r="C1231" i="7"/>
  <c r="B1231" i="7"/>
  <c r="D1230" i="7"/>
  <c r="C1230" i="7"/>
  <c r="B1230" i="7"/>
  <c r="D1229" i="7"/>
  <c r="C1229" i="7"/>
  <c r="B1229" i="7"/>
  <c r="D1228" i="7"/>
  <c r="C1228" i="7"/>
  <c r="B1228" i="7"/>
  <c r="D1227" i="7"/>
  <c r="C1227" i="7"/>
  <c r="B1227" i="7"/>
  <c r="D1226" i="7"/>
  <c r="C1226" i="7"/>
  <c r="B1226" i="7"/>
  <c r="D1225" i="7"/>
  <c r="C1225" i="7"/>
  <c r="B1225" i="7"/>
  <c r="D1224" i="7"/>
  <c r="C1224" i="7"/>
  <c r="B1224" i="7"/>
  <c r="D1223" i="7"/>
  <c r="C1223" i="7"/>
  <c r="B1223" i="7"/>
  <c r="D1222" i="7"/>
  <c r="C1222" i="7"/>
  <c r="B1222" i="7"/>
  <c r="D1221" i="7"/>
  <c r="C1221" i="7"/>
  <c r="B1221" i="7"/>
  <c r="D1220" i="7"/>
  <c r="C1220" i="7"/>
  <c r="B1220" i="7"/>
  <c r="D1219" i="7"/>
  <c r="C1219" i="7"/>
  <c r="B1219" i="7"/>
  <c r="D1218" i="7"/>
  <c r="C1218" i="7"/>
  <c r="B1218" i="7"/>
  <c r="D1217" i="7"/>
  <c r="C1217" i="7"/>
  <c r="B1217" i="7"/>
  <c r="D1216" i="7"/>
  <c r="C1216" i="7"/>
  <c r="B1216" i="7"/>
  <c r="D1215" i="7"/>
  <c r="C1215" i="7"/>
  <c r="B1215" i="7"/>
  <c r="D1214" i="7"/>
  <c r="C1214" i="7"/>
  <c r="B1214" i="7"/>
  <c r="D1213" i="7"/>
  <c r="C1213" i="7"/>
  <c r="B1213" i="7"/>
  <c r="D1212" i="7"/>
  <c r="C1212" i="7"/>
  <c r="B1212" i="7"/>
  <c r="D1211" i="7"/>
  <c r="C1211" i="7"/>
  <c r="B1211" i="7"/>
  <c r="D1210" i="7"/>
  <c r="C1210" i="7"/>
  <c r="B1210" i="7"/>
  <c r="D1209" i="7"/>
  <c r="C1209" i="7"/>
  <c r="B1209" i="7"/>
  <c r="D1208" i="7"/>
  <c r="C1208" i="7"/>
  <c r="B1208" i="7"/>
  <c r="D1207" i="7"/>
  <c r="C1207" i="7"/>
  <c r="B1207" i="7"/>
  <c r="D1206" i="7"/>
  <c r="C1206" i="7"/>
  <c r="B1206" i="7"/>
  <c r="D1205" i="7"/>
  <c r="C1205" i="7"/>
  <c r="B1205" i="7"/>
  <c r="D1204" i="7"/>
  <c r="C1204" i="7"/>
  <c r="B1204" i="7"/>
  <c r="D1203" i="7"/>
  <c r="C1203" i="7"/>
  <c r="B1203" i="7"/>
  <c r="D1202" i="7"/>
  <c r="C1202" i="7"/>
  <c r="B1202" i="7"/>
  <c r="D1201" i="7"/>
  <c r="C1201" i="7"/>
  <c r="B1201" i="7"/>
  <c r="D1200" i="7"/>
  <c r="C1200" i="7"/>
  <c r="B1200" i="7"/>
  <c r="D1199" i="7"/>
  <c r="C1199" i="7"/>
  <c r="B1199" i="7"/>
  <c r="D1198" i="7"/>
  <c r="C1198" i="7"/>
  <c r="B1198" i="7"/>
  <c r="D1197" i="7"/>
  <c r="C1197" i="7"/>
  <c r="B1197" i="7"/>
  <c r="D1196" i="7"/>
  <c r="C1196" i="7"/>
  <c r="B1196" i="7"/>
  <c r="D1195" i="7"/>
  <c r="C1195" i="7"/>
  <c r="B1195" i="7"/>
  <c r="D1194" i="7"/>
  <c r="C1194" i="7"/>
  <c r="B1194" i="7"/>
  <c r="D1193" i="7"/>
  <c r="C1193" i="7"/>
  <c r="B1193" i="7"/>
  <c r="D1192" i="7"/>
  <c r="C1192" i="7"/>
  <c r="B1192" i="7"/>
  <c r="D1191" i="7"/>
  <c r="C1191" i="7"/>
  <c r="B1191" i="7"/>
  <c r="D1190" i="7"/>
  <c r="C1190" i="7"/>
  <c r="B1190" i="7"/>
  <c r="D1189" i="7"/>
  <c r="C1189" i="7"/>
  <c r="B1189" i="7"/>
  <c r="D1188" i="7"/>
  <c r="C1188" i="7"/>
  <c r="B1188" i="7"/>
  <c r="D1187" i="7"/>
  <c r="C1187" i="7"/>
  <c r="B1187" i="7"/>
  <c r="D1186" i="7"/>
  <c r="C1186" i="7"/>
  <c r="B1186" i="7"/>
  <c r="D1185" i="7"/>
  <c r="C1185" i="7"/>
  <c r="B1185" i="7"/>
  <c r="D1184" i="7"/>
  <c r="C1184" i="7"/>
  <c r="B1184" i="7"/>
  <c r="D1183" i="7"/>
  <c r="C1183" i="7"/>
  <c r="B1183" i="7"/>
  <c r="D1182" i="7"/>
  <c r="C1182" i="7"/>
  <c r="B1182" i="7"/>
  <c r="D1181" i="7"/>
  <c r="C1181" i="7"/>
  <c r="B1181" i="7"/>
  <c r="D1180" i="7"/>
  <c r="C1180" i="7"/>
  <c r="B1180" i="7"/>
  <c r="D1179" i="7"/>
  <c r="C1179" i="7"/>
  <c r="B1179" i="7"/>
  <c r="D1178" i="7"/>
  <c r="C1178" i="7"/>
  <c r="B1178" i="7"/>
  <c r="D1177" i="7"/>
  <c r="C1177" i="7"/>
  <c r="B1177" i="7"/>
  <c r="D1176" i="7"/>
  <c r="C1176" i="7"/>
  <c r="B1176" i="7"/>
  <c r="D1175" i="7"/>
  <c r="C1175" i="7"/>
  <c r="B1175" i="7"/>
  <c r="D1174" i="7"/>
  <c r="C1174" i="7"/>
  <c r="B1174" i="7"/>
  <c r="D1173" i="7"/>
  <c r="C1173" i="7"/>
  <c r="B1173" i="7"/>
  <c r="D1172" i="7"/>
  <c r="C1172" i="7"/>
  <c r="B1172" i="7"/>
  <c r="D1171" i="7"/>
  <c r="C1171" i="7"/>
  <c r="B1171" i="7"/>
  <c r="D1170" i="7"/>
  <c r="C1170" i="7"/>
  <c r="B1170" i="7"/>
  <c r="D1169" i="7"/>
  <c r="C1169" i="7"/>
  <c r="B1169" i="7"/>
  <c r="D1168" i="7"/>
  <c r="C1168" i="7"/>
  <c r="B1168" i="7"/>
  <c r="D1167" i="7"/>
  <c r="C1167" i="7"/>
  <c r="B1167" i="7"/>
  <c r="D1166" i="7"/>
  <c r="C1166" i="7"/>
  <c r="B1166" i="7"/>
  <c r="D1165" i="7"/>
  <c r="C1165" i="7"/>
  <c r="B1165" i="7"/>
  <c r="D1164" i="7"/>
  <c r="C1164" i="7"/>
  <c r="B1164" i="7"/>
  <c r="D1163" i="7"/>
  <c r="C1163" i="7"/>
  <c r="B1163" i="7"/>
  <c r="D1162" i="7"/>
  <c r="C1162" i="7"/>
  <c r="B1162" i="7"/>
  <c r="D1161" i="7"/>
  <c r="C1161" i="7"/>
  <c r="B1161" i="7"/>
  <c r="D1160" i="7"/>
  <c r="C1160" i="7"/>
  <c r="B1160" i="7"/>
  <c r="D1159" i="7"/>
  <c r="C1159" i="7"/>
  <c r="B1159" i="7"/>
  <c r="D1158" i="7"/>
  <c r="C1158" i="7"/>
  <c r="B1158" i="7"/>
  <c r="D1157" i="7"/>
  <c r="C1157" i="7"/>
  <c r="B1157" i="7"/>
  <c r="D1156" i="7"/>
  <c r="C1156" i="7"/>
  <c r="B1156" i="7"/>
  <c r="D1155" i="7"/>
  <c r="C1155" i="7"/>
  <c r="B1155" i="7"/>
  <c r="D1154" i="7"/>
  <c r="C1154" i="7"/>
  <c r="B1154" i="7"/>
  <c r="D1153" i="7"/>
  <c r="C1153" i="7"/>
  <c r="B1153" i="7"/>
  <c r="D1152" i="7"/>
  <c r="C1152" i="7"/>
  <c r="B1152" i="7"/>
  <c r="D1151" i="7"/>
  <c r="C1151" i="7"/>
  <c r="B1151" i="7"/>
  <c r="D1150" i="7"/>
  <c r="C1150" i="7"/>
  <c r="B1150" i="7"/>
  <c r="D1149" i="7"/>
  <c r="C1149" i="7"/>
  <c r="B1149" i="7"/>
  <c r="D1148" i="7"/>
  <c r="C1148" i="7"/>
  <c r="B1148" i="7"/>
  <c r="D1147" i="7"/>
  <c r="C1147" i="7"/>
  <c r="B1147" i="7"/>
  <c r="D1146" i="7"/>
  <c r="C1146" i="7"/>
  <c r="B1146" i="7"/>
  <c r="D1145" i="7"/>
  <c r="C1145" i="7"/>
  <c r="B1145" i="7"/>
  <c r="D1144" i="7"/>
  <c r="C1144" i="7"/>
  <c r="B1144" i="7"/>
  <c r="D1143" i="7"/>
  <c r="C1143" i="7"/>
  <c r="B1143" i="7"/>
  <c r="D1142" i="7"/>
  <c r="C1142" i="7"/>
  <c r="B1142" i="7"/>
  <c r="D1141" i="7"/>
  <c r="C1141" i="7"/>
  <c r="B1141" i="7"/>
  <c r="D1140" i="7"/>
  <c r="C1140" i="7"/>
  <c r="B1140" i="7"/>
  <c r="D1139" i="7"/>
  <c r="C1139" i="7"/>
  <c r="B1139" i="7"/>
  <c r="D1138" i="7"/>
  <c r="C1138" i="7"/>
  <c r="B1138" i="7"/>
  <c r="D1137" i="7"/>
  <c r="C1137" i="7"/>
  <c r="B1137" i="7"/>
  <c r="D1136" i="7"/>
  <c r="C1136" i="7"/>
  <c r="B1136" i="7"/>
  <c r="D1135" i="7"/>
  <c r="C1135" i="7"/>
  <c r="B1135" i="7"/>
  <c r="D1134" i="7"/>
  <c r="C1134" i="7"/>
  <c r="B1134" i="7"/>
  <c r="D1133" i="7"/>
  <c r="C1133" i="7"/>
  <c r="B1133" i="7"/>
  <c r="D1132" i="7"/>
  <c r="C1132" i="7"/>
  <c r="B1132" i="7"/>
  <c r="D1131" i="7"/>
  <c r="C1131" i="7"/>
  <c r="B1131" i="7"/>
  <c r="D1130" i="7"/>
  <c r="C1130" i="7"/>
  <c r="B1130" i="7"/>
  <c r="D1129" i="7"/>
  <c r="C1129" i="7"/>
  <c r="B1129" i="7"/>
  <c r="D1128" i="7"/>
  <c r="C1128" i="7"/>
  <c r="B1128" i="7"/>
  <c r="D1127" i="7"/>
  <c r="C1127" i="7"/>
  <c r="B1127" i="7"/>
  <c r="D1126" i="7"/>
  <c r="C1126" i="7"/>
  <c r="B1126" i="7"/>
  <c r="D1125" i="7"/>
  <c r="C1125" i="7"/>
  <c r="B1125" i="7"/>
  <c r="D1124" i="7"/>
  <c r="C1124" i="7"/>
  <c r="B1124" i="7"/>
  <c r="D1123" i="7"/>
  <c r="C1123" i="7"/>
  <c r="B1123" i="7"/>
  <c r="D1122" i="7"/>
  <c r="C1122" i="7"/>
  <c r="B1122" i="7"/>
  <c r="D1121" i="7"/>
  <c r="C1121" i="7"/>
  <c r="B1121" i="7"/>
  <c r="D1120" i="7"/>
  <c r="C1120" i="7"/>
  <c r="B1120" i="7"/>
  <c r="D1119" i="7"/>
  <c r="C1119" i="7"/>
  <c r="B1119" i="7"/>
  <c r="D1118" i="7"/>
  <c r="C1118" i="7"/>
  <c r="B1118" i="7"/>
  <c r="D1117" i="7"/>
  <c r="C1117" i="7"/>
  <c r="B1117" i="7"/>
  <c r="D1116" i="7"/>
  <c r="C1116" i="7"/>
  <c r="B1116" i="7"/>
  <c r="D1115" i="7"/>
  <c r="C1115" i="7"/>
  <c r="B1115" i="7"/>
  <c r="D1114" i="7"/>
  <c r="C1114" i="7"/>
  <c r="B1114" i="7"/>
  <c r="D1113" i="7"/>
  <c r="C1113" i="7"/>
  <c r="B1113" i="7"/>
  <c r="D1112" i="7"/>
  <c r="C1112" i="7"/>
  <c r="B1112" i="7"/>
  <c r="D1111" i="7"/>
  <c r="C1111" i="7"/>
  <c r="B1111" i="7"/>
  <c r="D1110" i="7"/>
  <c r="C1110" i="7"/>
  <c r="B1110" i="7"/>
  <c r="D1109" i="7"/>
  <c r="C1109" i="7"/>
  <c r="B1109" i="7"/>
  <c r="D1108" i="7"/>
  <c r="C1108" i="7"/>
  <c r="B1108" i="7"/>
  <c r="D1107" i="7"/>
  <c r="C1107" i="7"/>
  <c r="B1107" i="7"/>
  <c r="D1106" i="7"/>
  <c r="C1106" i="7"/>
  <c r="B1106" i="7"/>
  <c r="D1105" i="7"/>
  <c r="C1105" i="7"/>
  <c r="B1105" i="7"/>
  <c r="D1104" i="7"/>
  <c r="C1104" i="7"/>
  <c r="B1104" i="7"/>
  <c r="D1103" i="7"/>
  <c r="C1103" i="7"/>
  <c r="B1103" i="7"/>
  <c r="D1102" i="7"/>
  <c r="C1102" i="7"/>
  <c r="B1102" i="7"/>
  <c r="D1101" i="7"/>
  <c r="C1101" i="7"/>
  <c r="B1101" i="7"/>
  <c r="D1100" i="7"/>
  <c r="C1100" i="7"/>
  <c r="B1100" i="7"/>
  <c r="D1099" i="7"/>
  <c r="C1099" i="7"/>
  <c r="B1099" i="7"/>
  <c r="D1098" i="7"/>
  <c r="C1098" i="7"/>
  <c r="B1098" i="7"/>
  <c r="D1097" i="7"/>
  <c r="C1097" i="7"/>
  <c r="B1097" i="7"/>
  <c r="D1096" i="7"/>
  <c r="C1096" i="7"/>
  <c r="B1096" i="7"/>
  <c r="D1095" i="7"/>
  <c r="C1095" i="7"/>
  <c r="B1095" i="7"/>
  <c r="D1094" i="7"/>
  <c r="C1094" i="7"/>
  <c r="B1094" i="7"/>
  <c r="D1093" i="7"/>
  <c r="C1093" i="7"/>
  <c r="B1093" i="7"/>
  <c r="D1092" i="7"/>
  <c r="C1092" i="7"/>
  <c r="B1092" i="7"/>
  <c r="D1091" i="7"/>
  <c r="C1091" i="7"/>
  <c r="B1091" i="7"/>
  <c r="D1090" i="7"/>
  <c r="C1090" i="7"/>
  <c r="B1090" i="7"/>
  <c r="D1089" i="7"/>
  <c r="C1089" i="7"/>
  <c r="B1089" i="7"/>
  <c r="D1088" i="7"/>
  <c r="C1088" i="7"/>
  <c r="B1088" i="7"/>
  <c r="D1087" i="7"/>
  <c r="C1087" i="7"/>
  <c r="B1087" i="7"/>
  <c r="D1086" i="7"/>
  <c r="C1086" i="7"/>
  <c r="B1086" i="7"/>
  <c r="D1085" i="7"/>
  <c r="C1085" i="7"/>
  <c r="B1085" i="7"/>
  <c r="D1084" i="7"/>
  <c r="C1084" i="7"/>
  <c r="B1084" i="7"/>
  <c r="D1083" i="7"/>
  <c r="C1083" i="7"/>
  <c r="B1083" i="7"/>
  <c r="D1082" i="7"/>
  <c r="C1082" i="7"/>
  <c r="B1082" i="7"/>
  <c r="D1081" i="7"/>
  <c r="C1081" i="7"/>
  <c r="B1081" i="7"/>
  <c r="D1080" i="7"/>
  <c r="C1080" i="7"/>
  <c r="B1080" i="7"/>
  <c r="D1079" i="7"/>
  <c r="C1079" i="7"/>
  <c r="B1079" i="7"/>
  <c r="D1078" i="7"/>
  <c r="C1078" i="7"/>
  <c r="B1078" i="7"/>
  <c r="D1077" i="7"/>
  <c r="C1077" i="7"/>
  <c r="B1077" i="7"/>
  <c r="D1076" i="7"/>
  <c r="C1076" i="7"/>
  <c r="B1076" i="7"/>
  <c r="D1075" i="7"/>
  <c r="C1075" i="7"/>
  <c r="B1075" i="7"/>
  <c r="D1074" i="7"/>
  <c r="C1074" i="7"/>
  <c r="B1074" i="7"/>
  <c r="D1073" i="7"/>
  <c r="C1073" i="7"/>
  <c r="B1073" i="7"/>
  <c r="D1072" i="7"/>
  <c r="C1072" i="7"/>
  <c r="B1072" i="7"/>
  <c r="D1071" i="7"/>
  <c r="C1071" i="7"/>
  <c r="B1071" i="7"/>
  <c r="D1070" i="7"/>
  <c r="C1070" i="7"/>
  <c r="B1070" i="7"/>
  <c r="D1069" i="7"/>
  <c r="C1069" i="7"/>
  <c r="B1069" i="7"/>
  <c r="D1068" i="7"/>
  <c r="C1068" i="7"/>
  <c r="B1068" i="7"/>
  <c r="D1067" i="7"/>
  <c r="C1067" i="7"/>
  <c r="B1067" i="7"/>
  <c r="D1066" i="7"/>
  <c r="C1066" i="7"/>
  <c r="B1066" i="7"/>
  <c r="D1065" i="7"/>
  <c r="C1065" i="7"/>
  <c r="B1065" i="7"/>
  <c r="D1064" i="7"/>
  <c r="C1064" i="7"/>
  <c r="B1064" i="7"/>
  <c r="D1063" i="7"/>
  <c r="C1063" i="7"/>
  <c r="B1063" i="7"/>
  <c r="D1062" i="7"/>
  <c r="C1062" i="7"/>
  <c r="B1062" i="7"/>
  <c r="D1061" i="7"/>
  <c r="C1061" i="7"/>
  <c r="B1061" i="7"/>
  <c r="D1060" i="7"/>
  <c r="C1060" i="7"/>
  <c r="B1060" i="7"/>
  <c r="D1059" i="7"/>
  <c r="C1059" i="7"/>
  <c r="B1059" i="7"/>
  <c r="D1058" i="7"/>
  <c r="C1058" i="7"/>
  <c r="B1058" i="7"/>
  <c r="D1057" i="7"/>
  <c r="C1057" i="7"/>
  <c r="B1057" i="7"/>
  <c r="D1056" i="7"/>
  <c r="C1056" i="7"/>
  <c r="B1056" i="7"/>
  <c r="D1055" i="7"/>
  <c r="C1055" i="7"/>
  <c r="B1055" i="7"/>
  <c r="D1054" i="7"/>
  <c r="C1054" i="7"/>
  <c r="B1054" i="7"/>
  <c r="D1053" i="7"/>
  <c r="C1053" i="7"/>
  <c r="B1053" i="7"/>
  <c r="D1052" i="7"/>
  <c r="C1052" i="7"/>
  <c r="B1052" i="7"/>
  <c r="D1051" i="7"/>
  <c r="C1051" i="7"/>
  <c r="B1051" i="7"/>
  <c r="D1050" i="7"/>
  <c r="C1050" i="7"/>
  <c r="B1050" i="7"/>
  <c r="D1049" i="7"/>
  <c r="C1049" i="7"/>
  <c r="B1049" i="7"/>
  <c r="D1048" i="7"/>
  <c r="C1048" i="7"/>
  <c r="B1048" i="7"/>
  <c r="D1047" i="7"/>
  <c r="C1047" i="7"/>
  <c r="B1047" i="7"/>
  <c r="D1046" i="7"/>
  <c r="C1046" i="7"/>
  <c r="B1046" i="7"/>
  <c r="D1045" i="7"/>
  <c r="C1045" i="7"/>
  <c r="B1045" i="7"/>
  <c r="D1044" i="7"/>
  <c r="C1044" i="7"/>
  <c r="B1044" i="7"/>
  <c r="D1043" i="7"/>
  <c r="C1043" i="7"/>
  <c r="B1043" i="7"/>
  <c r="D1042" i="7"/>
  <c r="C1042" i="7"/>
  <c r="B1042" i="7"/>
  <c r="D1041" i="7"/>
  <c r="C1041" i="7"/>
  <c r="B1041" i="7"/>
  <c r="D1040" i="7"/>
  <c r="C1040" i="7"/>
  <c r="B1040" i="7"/>
  <c r="D1039" i="7"/>
  <c r="C1039" i="7"/>
  <c r="B1039" i="7"/>
  <c r="D1038" i="7"/>
  <c r="C1038" i="7"/>
  <c r="B1038" i="7"/>
  <c r="D1037" i="7"/>
  <c r="C1037" i="7"/>
  <c r="B1037" i="7"/>
  <c r="D1036" i="7"/>
  <c r="C1036" i="7"/>
  <c r="B1036" i="7"/>
  <c r="D1035" i="7"/>
  <c r="C1035" i="7"/>
  <c r="B1035" i="7"/>
  <c r="D1034" i="7"/>
  <c r="C1034" i="7"/>
  <c r="B1034" i="7"/>
  <c r="D1033" i="7"/>
  <c r="C1033" i="7"/>
  <c r="B1033" i="7"/>
  <c r="D1032" i="7"/>
  <c r="C1032" i="7"/>
  <c r="B1032" i="7"/>
  <c r="D1031" i="7"/>
  <c r="C1031" i="7"/>
  <c r="B1031" i="7"/>
  <c r="D1030" i="7"/>
  <c r="C1030" i="7"/>
  <c r="B1030" i="7"/>
  <c r="D1029" i="7"/>
  <c r="C1029" i="7"/>
  <c r="B1029" i="7"/>
  <c r="D1028" i="7"/>
  <c r="C1028" i="7"/>
  <c r="B1028" i="7"/>
  <c r="D1027" i="7"/>
  <c r="C1027" i="7"/>
  <c r="B1027" i="7"/>
  <c r="D1026" i="7"/>
  <c r="C1026" i="7"/>
  <c r="B1026" i="7"/>
  <c r="D1025" i="7"/>
  <c r="C1025" i="7"/>
  <c r="B1025" i="7"/>
  <c r="D1024" i="7"/>
  <c r="C1024" i="7"/>
  <c r="B1024" i="7"/>
  <c r="D1023" i="7"/>
  <c r="C1023" i="7"/>
  <c r="B1023" i="7"/>
  <c r="D1022" i="7"/>
  <c r="C1022" i="7"/>
  <c r="B1022" i="7"/>
  <c r="D1021" i="7"/>
  <c r="C1021" i="7"/>
  <c r="B1021" i="7"/>
  <c r="D1020" i="7"/>
  <c r="C1020" i="7"/>
  <c r="B1020" i="7"/>
  <c r="D1019" i="7"/>
  <c r="C1019" i="7"/>
  <c r="B1019" i="7"/>
  <c r="D1018" i="7"/>
  <c r="C1018" i="7"/>
  <c r="B1018" i="7"/>
  <c r="D1017" i="7"/>
  <c r="C1017" i="7"/>
  <c r="B1017" i="7"/>
  <c r="D1016" i="7"/>
  <c r="C1016" i="7"/>
  <c r="B1016" i="7"/>
  <c r="D1015" i="7"/>
  <c r="C1015" i="7"/>
  <c r="B1015" i="7"/>
  <c r="D1014" i="7"/>
  <c r="C1014" i="7"/>
  <c r="B1014" i="7"/>
  <c r="D1013" i="7"/>
  <c r="C1013" i="7"/>
  <c r="B1013" i="7"/>
  <c r="D1012" i="7"/>
  <c r="C1012" i="7"/>
  <c r="B1012" i="7"/>
  <c r="D1011" i="7"/>
  <c r="C1011" i="7"/>
  <c r="B1011" i="7"/>
  <c r="D1010" i="7"/>
  <c r="C1010" i="7"/>
  <c r="B1010" i="7"/>
  <c r="D1009" i="7"/>
  <c r="C1009" i="7"/>
  <c r="B1009" i="7"/>
  <c r="D1008" i="7"/>
  <c r="C1008" i="7"/>
  <c r="B1008" i="7"/>
  <c r="D1007" i="7"/>
  <c r="C1007" i="7"/>
  <c r="B1007" i="7"/>
  <c r="D1006" i="7"/>
  <c r="C1006" i="7"/>
  <c r="B1006" i="7"/>
  <c r="D1005" i="7"/>
  <c r="C1005" i="7"/>
  <c r="B1005" i="7"/>
  <c r="D1004" i="7"/>
  <c r="C1004" i="7"/>
  <c r="B1004" i="7"/>
  <c r="D1003" i="7"/>
  <c r="C1003" i="7"/>
  <c r="B1003" i="7"/>
  <c r="D1002" i="7"/>
  <c r="C1002" i="7"/>
  <c r="B1002" i="7"/>
  <c r="D1001" i="7"/>
  <c r="C1001" i="7"/>
  <c r="B1001" i="7"/>
  <c r="D1000" i="7"/>
  <c r="C1000" i="7"/>
  <c r="B1000" i="7"/>
  <c r="D999" i="7"/>
  <c r="C999" i="7"/>
  <c r="B999" i="7"/>
  <c r="D998" i="7"/>
  <c r="C998" i="7"/>
  <c r="B998" i="7"/>
  <c r="D997" i="7"/>
  <c r="C997" i="7"/>
  <c r="B997" i="7"/>
  <c r="D996" i="7"/>
  <c r="C996" i="7"/>
  <c r="B996" i="7"/>
  <c r="D995" i="7"/>
  <c r="C995" i="7"/>
  <c r="B995" i="7"/>
  <c r="D994" i="7"/>
  <c r="C994" i="7"/>
  <c r="B994" i="7"/>
  <c r="D993" i="7"/>
  <c r="C993" i="7"/>
  <c r="B993" i="7"/>
  <c r="D992" i="7"/>
  <c r="C992" i="7"/>
  <c r="B992" i="7"/>
  <c r="D991" i="7"/>
  <c r="C991" i="7"/>
  <c r="B991" i="7"/>
  <c r="D990" i="7"/>
  <c r="C990" i="7"/>
  <c r="B990" i="7"/>
  <c r="D989" i="7"/>
  <c r="C989" i="7"/>
  <c r="B989" i="7"/>
  <c r="D988" i="7"/>
  <c r="C988" i="7"/>
  <c r="B988" i="7"/>
  <c r="D987" i="7"/>
  <c r="C987" i="7"/>
  <c r="B987" i="7"/>
  <c r="D986" i="7"/>
  <c r="C986" i="7"/>
  <c r="B986" i="7"/>
  <c r="D985" i="7"/>
  <c r="C985" i="7"/>
  <c r="B985" i="7"/>
  <c r="D984" i="7"/>
  <c r="C984" i="7"/>
  <c r="B984" i="7"/>
  <c r="D983" i="7"/>
  <c r="C983" i="7"/>
  <c r="B983" i="7"/>
  <c r="D982" i="7"/>
  <c r="C982" i="7"/>
  <c r="B982" i="7"/>
  <c r="D981" i="7"/>
  <c r="C981" i="7"/>
  <c r="B981" i="7"/>
  <c r="D980" i="7"/>
  <c r="C980" i="7"/>
  <c r="B980" i="7"/>
  <c r="D979" i="7"/>
  <c r="C979" i="7"/>
  <c r="B979" i="7"/>
  <c r="D978" i="7"/>
  <c r="C978" i="7"/>
  <c r="B978" i="7"/>
  <c r="D977" i="7"/>
  <c r="C977" i="7"/>
  <c r="B977" i="7"/>
  <c r="D976" i="7"/>
  <c r="C976" i="7"/>
  <c r="B976" i="7"/>
  <c r="D975" i="7"/>
  <c r="C975" i="7"/>
  <c r="B975" i="7"/>
  <c r="D974" i="7"/>
  <c r="C974" i="7"/>
  <c r="B974" i="7"/>
  <c r="D973" i="7"/>
  <c r="C973" i="7"/>
  <c r="B973" i="7"/>
  <c r="D972" i="7"/>
  <c r="C972" i="7"/>
  <c r="B972" i="7"/>
  <c r="D971" i="7"/>
  <c r="C971" i="7"/>
  <c r="B971" i="7"/>
  <c r="D970" i="7"/>
  <c r="C970" i="7"/>
  <c r="B970" i="7"/>
  <c r="D969" i="7"/>
  <c r="C969" i="7"/>
  <c r="B969" i="7"/>
  <c r="D968" i="7"/>
  <c r="C968" i="7"/>
  <c r="B968" i="7"/>
  <c r="D967" i="7"/>
  <c r="C967" i="7"/>
  <c r="B967" i="7"/>
  <c r="D966" i="7"/>
  <c r="C966" i="7"/>
  <c r="B966" i="7"/>
  <c r="D965" i="7"/>
  <c r="C965" i="7"/>
  <c r="B965" i="7"/>
  <c r="D964" i="7"/>
  <c r="C964" i="7"/>
  <c r="B964" i="7"/>
  <c r="D963" i="7"/>
  <c r="C963" i="7"/>
  <c r="B963" i="7"/>
  <c r="D962" i="7"/>
  <c r="C962" i="7"/>
  <c r="B962" i="7"/>
  <c r="D961" i="7"/>
  <c r="C961" i="7"/>
  <c r="B961" i="7"/>
  <c r="D960" i="7"/>
  <c r="C960" i="7"/>
  <c r="B960" i="7"/>
  <c r="D959" i="7"/>
  <c r="C959" i="7"/>
  <c r="B959" i="7"/>
  <c r="D958" i="7"/>
  <c r="C958" i="7"/>
  <c r="B958" i="7"/>
  <c r="D957" i="7"/>
  <c r="C957" i="7"/>
  <c r="B957" i="7"/>
  <c r="D956" i="7"/>
  <c r="C956" i="7"/>
  <c r="B956" i="7"/>
  <c r="D955" i="7"/>
  <c r="C955" i="7"/>
  <c r="B955" i="7"/>
  <c r="D954" i="7"/>
  <c r="C954" i="7"/>
  <c r="B954" i="7"/>
  <c r="D953" i="7"/>
  <c r="C953" i="7"/>
  <c r="B953" i="7"/>
  <c r="D952" i="7"/>
  <c r="C952" i="7"/>
  <c r="B952" i="7"/>
  <c r="D951" i="7"/>
  <c r="C951" i="7"/>
  <c r="B951" i="7"/>
  <c r="D950" i="7"/>
  <c r="C950" i="7"/>
  <c r="B950" i="7"/>
  <c r="D949" i="7"/>
  <c r="C949" i="7"/>
  <c r="B949" i="7"/>
  <c r="D948" i="7"/>
  <c r="C948" i="7"/>
  <c r="B948" i="7"/>
  <c r="D947" i="7"/>
  <c r="C947" i="7"/>
  <c r="B947" i="7"/>
  <c r="D946" i="7"/>
  <c r="C946" i="7"/>
  <c r="B946" i="7"/>
  <c r="D945" i="7"/>
  <c r="C945" i="7"/>
  <c r="B945" i="7"/>
  <c r="D944" i="7"/>
  <c r="C944" i="7"/>
  <c r="B944" i="7"/>
  <c r="D943" i="7"/>
  <c r="C943" i="7"/>
  <c r="B943" i="7"/>
  <c r="D942" i="7"/>
  <c r="C942" i="7"/>
  <c r="B942" i="7"/>
  <c r="D941" i="7"/>
  <c r="C941" i="7"/>
  <c r="B941" i="7"/>
  <c r="D940" i="7"/>
  <c r="C940" i="7"/>
  <c r="B940" i="7"/>
  <c r="D939" i="7"/>
  <c r="C939" i="7"/>
  <c r="B939" i="7"/>
  <c r="D938" i="7"/>
  <c r="C938" i="7"/>
  <c r="B938" i="7"/>
  <c r="D937" i="7"/>
  <c r="C937" i="7"/>
  <c r="B937" i="7"/>
  <c r="D936" i="7"/>
  <c r="C936" i="7"/>
  <c r="B936" i="7"/>
  <c r="D935" i="7"/>
  <c r="C935" i="7"/>
  <c r="B935" i="7"/>
  <c r="D934" i="7"/>
  <c r="C934" i="7"/>
  <c r="B934" i="7"/>
  <c r="D933" i="7"/>
  <c r="C933" i="7"/>
  <c r="B933" i="7"/>
  <c r="D932" i="7"/>
  <c r="C932" i="7"/>
  <c r="B932" i="7"/>
  <c r="D931" i="7"/>
  <c r="C931" i="7"/>
  <c r="B931" i="7"/>
  <c r="D930" i="7"/>
  <c r="C930" i="7"/>
  <c r="B930" i="7"/>
  <c r="D929" i="7"/>
  <c r="C929" i="7"/>
  <c r="B929" i="7"/>
  <c r="D928" i="7"/>
  <c r="C928" i="7"/>
  <c r="B928" i="7"/>
  <c r="D927" i="7"/>
  <c r="C927" i="7"/>
  <c r="B927" i="7"/>
  <c r="D926" i="7"/>
  <c r="C926" i="7"/>
  <c r="B926" i="7"/>
  <c r="D925" i="7"/>
  <c r="C925" i="7"/>
  <c r="B925" i="7"/>
  <c r="D924" i="7"/>
  <c r="C924" i="7"/>
  <c r="B924" i="7"/>
  <c r="D923" i="7"/>
  <c r="C923" i="7"/>
  <c r="B923" i="7"/>
  <c r="D922" i="7"/>
  <c r="C922" i="7"/>
  <c r="B922" i="7"/>
  <c r="D921" i="7"/>
  <c r="C921" i="7"/>
  <c r="B921" i="7"/>
  <c r="D920" i="7"/>
  <c r="C920" i="7"/>
  <c r="B920" i="7"/>
  <c r="D919" i="7"/>
  <c r="C919" i="7"/>
  <c r="B919" i="7"/>
  <c r="D918" i="7"/>
  <c r="C918" i="7"/>
  <c r="B918" i="7"/>
  <c r="D917" i="7"/>
  <c r="C917" i="7"/>
  <c r="B917" i="7"/>
  <c r="D916" i="7"/>
  <c r="C916" i="7"/>
  <c r="B916" i="7"/>
  <c r="D915" i="7"/>
  <c r="C915" i="7"/>
  <c r="B915" i="7"/>
  <c r="D914" i="7"/>
  <c r="C914" i="7"/>
  <c r="B914" i="7"/>
  <c r="D913" i="7"/>
  <c r="C913" i="7"/>
  <c r="B913" i="7"/>
  <c r="D912" i="7"/>
  <c r="C912" i="7"/>
  <c r="B912" i="7"/>
  <c r="D911" i="7"/>
  <c r="C911" i="7"/>
  <c r="B911" i="7"/>
  <c r="D910" i="7"/>
  <c r="C910" i="7"/>
  <c r="B910" i="7"/>
  <c r="D909" i="7"/>
  <c r="C909" i="7"/>
  <c r="B909" i="7"/>
  <c r="D908" i="7"/>
  <c r="C908" i="7"/>
  <c r="B908" i="7"/>
  <c r="D907" i="7"/>
  <c r="C907" i="7"/>
  <c r="B907" i="7"/>
  <c r="D906" i="7"/>
  <c r="C906" i="7"/>
  <c r="B906" i="7"/>
  <c r="D905" i="7"/>
  <c r="C905" i="7"/>
  <c r="B905" i="7"/>
  <c r="D904" i="7"/>
  <c r="C904" i="7"/>
  <c r="B904" i="7"/>
  <c r="D903" i="7"/>
  <c r="C903" i="7"/>
  <c r="B903" i="7"/>
  <c r="D902" i="7"/>
  <c r="C902" i="7"/>
  <c r="B902" i="7"/>
  <c r="D901" i="7"/>
  <c r="C901" i="7"/>
  <c r="B901" i="7"/>
  <c r="D900" i="7"/>
  <c r="C900" i="7"/>
  <c r="B900" i="7"/>
  <c r="D899" i="7"/>
  <c r="C899" i="7"/>
  <c r="B899" i="7"/>
  <c r="D898" i="7"/>
  <c r="C898" i="7"/>
  <c r="B898" i="7"/>
  <c r="D897" i="7"/>
  <c r="C897" i="7"/>
  <c r="B897" i="7"/>
  <c r="D896" i="7"/>
  <c r="C896" i="7"/>
  <c r="B896" i="7"/>
  <c r="D895" i="7"/>
  <c r="C895" i="7"/>
  <c r="B895" i="7"/>
  <c r="D894" i="7"/>
  <c r="C894" i="7"/>
  <c r="B894" i="7"/>
  <c r="D893" i="7"/>
  <c r="C893" i="7"/>
  <c r="B893" i="7"/>
  <c r="D892" i="7"/>
  <c r="C892" i="7"/>
  <c r="B892" i="7"/>
  <c r="D891" i="7"/>
  <c r="C891" i="7"/>
  <c r="B891" i="7"/>
  <c r="D890" i="7"/>
  <c r="C890" i="7"/>
  <c r="B890" i="7"/>
  <c r="D889" i="7"/>
  <c r="C889" i="7"/>
  <c r="B889" i="7"/>
  <c r="D888" i="7"/>
  <c r="C888" i="7"/>
  <c r="B888" i="7"/>
  <c r="D887" i="7"/>
  <c r="C887" i="7"/>
  <c r="B887" i="7"/>
  <c r="D886" i="7"/>
  <c r="C886" i="7"/>
  <c r="B886" i="7"/>
  <c r="D885" i="7"/>
  <c r="C885" i="7"/>
  <c r="B885" i="7"/>
  <c r="D884" i="7"/>
  <c r="C884" i="7"/>
  <c r="B884" i="7"/>
  <c r="D883" i="7"/>
  <c r="C883" i="7"/>
  <c r="B883" i="7"/>
  <c r="D882" i="7"/>
  <c r="C882" i="7"/>
  <c r="B882" i="7"/>
  <c r="D881" i="7"/>
  <c r="C881" i="7"/>
  <c r="B881" i="7"/>
  <c r="D880" i="7"/>
  <c r="C880" i="7"/>
  <c r="B880" i="7"/>
  <c r="D879" i="7"/>
  <c r="C879" i="7"/>
  <c r="B879" i="7"/>
  <c r="D878" i="7"/>
  <c r="C878" i="7"/>
  <c r="B878" i="7"/>
  <c r="D877" i="7"/>
  <c r="C877" i="7"/>
  <c r="B877" i="7"/>
  <c r="D876" i="7"/>
  <c r="C876" i="7"/>
  <c r="B876" i="7"/>
  <c r="D875" i="7"/>
  <c r="C875" i="7"/>
  <c r="B875" i="7"/>
  <c r="D874" i="7"/>
  <c r="C874" i="7"/>
  <c r="B874" i="7"/>
  <c r="D873" i="7"/>
  <c r="C873" i="7"/>
  <c r="B873" i="7"/>
  <c r="D872" i="7"/>
  <c r="C872" i="7"/>
  <c r="B872" i="7"/>
  <c r="D871" i="7"/>
  <c r="C871" i="7"/>
  <c r="B871" i="7"/>
  <c r="D870" i="7"/>
  <c r="C870" i="7"/>
  <c r="B870" i="7"/>
  <c r="D869" i="7"/>
  <c r="C869" i="7"/>
  <c r="B869" i="7"/>
  <c r="D868" i="7"/>
  <c r="C868" i="7"/>
  <c r="B868" i="7"/>
  <c r="D867" i="7"/>
  <c r="C867" i="7"/>
  <c r="B867" i="7"/>
  <c r="D866" i="7"/>
  <c r="C866" i="7"/>
  <c r="B866" i="7"/>
  <c r="D865" i="7"/>
  <c r="C865" i="7"/>
  <c r="B865" i="7"/>
  <c r="D864" i="7"/>
  <c r="C864" i="7"/>
  <c r="B864" i="7"/>
  <c r="D863" i="7"/>
  <c r="C863" i="7"/>
  <c r="B863" i="7"/>
  <c r="D862" i="7"/>
  <c r="C862" i="7"/>
  <c r="B862" i="7"/>
  <c r="D861" i="7"/>
  <c r="C861" i="7"/>
  <c r="B861" i="7"/>
  <c r="D860" i="7"/>
  <c r="C860" i="7"/>
  <c r="B860" i="7"/>
  <c r="D859" i="7"/>
  <c r="C859" i="7"/>
  <c r="B859" i="7"/>
  <c r="D858" i="7"/>
  <c r="C858" i="7"/>
  <c r="B858" i="7"/>
  <c r="D857" i="7"/>
  <c r="C857" i="7"/>
  <c r="B857" i="7"/>
  <c r="D856" i="7"/>
  <c r="C856" i="7"/>
  <c r="B856" i="7"/>
  <c r="D855" i="7"/>
  <c r="C855" i="7"/>
  <c r="B855" i="7"/>
  <c r="D854" i="7"/>
  <c r="C854" i="7"/>
  <c r="B854" i="7"/>
  <c r="D853" i="7"/>
  <c r="C853" i="7"/>
  <c r="B853" i="7"/>
  <c r="D852" i="7"/>
  <c r="C852" i="7"/>
  <c r="B852" i="7"/>
  <c r="D851" i="7"/>
  <c r="C851" i="7"/>
  <c r="B851" i="7"/>
  <c r="D850" i="7"/>
  <c r="C850" i="7"/>
  <c r="B850" i="7"/>
  <c r="D849" i="7"/>
  <c r="C849" i="7"/>
  <c r="B849" i="7"/>
  <c r="D848" i="7"/>
  <c r="C848" i="7"/>
  <c r="B848" i="7"/>
  <c r="D847" i="7"/>
  <c r="C847" i="7"/>
  <c r="B847" i="7"/>
  <c r="D846" i="7"/>
  <c r="C846" i="7"/>
  <c r="B846" i="7"/>
  <c r="D845" i="7"/>
  <c r="C845" i="7"/>
  <c r="B845" i="7"/>
  <c r="D844" i="7"/>
  <c r="C844" i="7"/>
  <c r="B844" i="7"/>
  <c r="D843" i="7"/>
  <c r="C843" i="7"/>
  <c r="B843" i="7"/>
  <c r="D842" i="7"/>
  <c r="C842" i="7"/>
  <c r="B842" i="7"/>
  <c r="D841" i="7"/>
  <c r="C841" i="7"/>
  <c r="B841" i="7"/>
  <c r="D840" i="7"/>
  <c r="C840" i="7"/>
  <c r="B840" i="7"/>
  <c r="D839" i="7"/>
  <c r="C839" i="7"/>
  <c r="B839" i="7"/>
  <c r="D838" i="7"/>
  <c r="C838" i="7"/>
  <c r="B838" i="7"/>
  <c r="D837" i="7"/>
  <c r="C837" i="7"/>
  <c r="B837" i="7"/>
  <c r="D836" i="7"/>
  <c r="C836" i="7"/>
  <c r="B836" i="7"/>
  <c r="D835" i="7"/>
  <c r="C835" i="7"/>
  <c r="B835" i="7"/>
  <c r="D834" i="7"/>
  <c r="C834" i="7"/>
  <c r="B834" i="7"/>
  <c r="D833" i="7"/>
  <c r="C833" i="7"/>
  <c r="B833" i="7"/>
  <c r="D832" i="7"/>
  <c r="C832" i="7"/>
  <c r="B832" i="7"/>
  <c r="D831" i="7"/>
  <c r="C831" i="7"/>
  <c r="B831" i="7"/>
  <c r="D830" i="7"/>
  <c r="C830" i="7"/>
  <c r="B830" i="7"/>
  <c r="D829" i="7"/>
  <c r="C829" i="7"/>
  <c r="B829" i="7"/>
  <c r="D828" i="7"/>
  <c r="C828" i="7"/>
  <c r="B828" i="7"/>
  <c r="D827" i="7"/>
  <c r="C827" i="7"/>
  <c r="B827" i="7"/>
  <c r="D826" i="7"/>
  <c r="C826" i="7"/>
  <c r="B826" i="7"/>
  <c r="D825" i="7"/>
  <c r="C825" i="7"/>
  <c r="B825" i="7"/>
  <c r="D824" i="7"/>
  <c r="C824" i="7"/>
  <c r="B824" i="7"/>
  <c r="D823" i="7"/>
  <c r="C823" i="7"/>
  <c r="B823" i="7"/>
  <c r="D822" i="7"/>
  <c r="C822" i="7"/>
  <c r="B822" i="7"/>
  <c r="D821" i="7"/>
  <c r="C821" i="7"/>
  <c r="B821" i="7"/>
  <c r="D820" i="7"/>
  <c r="C820" i="7"/>
  <c r="B820" i="7"/>
  <c r="D819" i="7"/>
  <c r="C819" i="7"/>
  <c r="B819" i="7"/>
  <c r="D818" i="7"/>
  <c r="C818" i="7"/>
  <c r="B818" i="7"/>
  <c r="D817" i="7"/>
  <c r="C817" i="7"/>
  <c r="B817" i="7"/>
  <c r="D816" i="7"/>
  <c r="C816" i="7"/>
  <c r="B816" i="7"/>
  <c r="D815" i="7"/>
  <c r="C815" i="7"/>
  <c r="B815" i="7"/>
  <c r="D814" i="7"/>
  <c r="C814" i="7"/>
  <c r="B814" i="7"/>
  <c r="D813" i="7"/>
  <c r="C813" i="7"/>
  <c r="B813" i="7"/>
  <c r="D812" i="7"/>
  <c r="C812" i="7"/>
  <c r="B812" i="7"/>
  <c r="D811" i="7"/>
  <c r="C811" i="7"/>
  <c r="B811" i="7"/>
  <c r="D810" i="7"/>
  <c r="C810" i="7"/>
  <c r="B810" i="7"/>
  <c r="D809" i="7"/>
  <c r="C809" i="7"/>
  <c r="B809" i="7"/>
  <c r="D808" i="7"/>
  <c r="C808" i="7"/>
  <c r="B808" i="7"/>
  <c r="D807" i="7"/>
  <c r="C807" i="7"/>
  <c r="B807" i="7"/>
  <c r="D806" i="7"/>
  <c r="C806" i="7"/>
  <c r="B806" i="7"/>
  <c r="D805" i="7"/>
  <c r="C805" i="7"/>
  <c r="B805" i="7"/>
  <c r="D804" i="7"/>
  <c r="C804" i="7"/>
  <c r="B804" i="7"/>
  <c r="D803" i="7"/>
  <c r="C803" i="7"/>
  <c r="B803" i="7"/>
  <c r="D802" i="7"/>
  <c r="C802" i="7"/>
  <c r="B802" i="7"/>
  <c r="D801" i="7"/>
  <c r="C801" i="7"/>
  <c r="B801" i="7"/>
  <c r="D800" i="7"/>
  <c r="C800" i="7"/>
  <c r="B800" i="7"/>
  <c r="D799" i="7"/>
  <c r="C799" i="7"/>
  <c r="B799" i="7"/>
  <c r="D798" i="7"/>
  <c r="C798" i="7"/>
  <c r="B798" i="7"/>
  <c r="D797" i="7"/>
  <c r="C797" i="7"/>
  <c r="B797" i="7"/>
  <c r="D796" i="7"/>
  <c r="C796" i="7"/>
  <c r="B796" i="7"/>
  <c r="D795" i="7"/>
  <c r="C795" i="7"/>
  <c r="B795" i="7"/>
  <c r="D794" i="7"/>
  <c r="C794" i="7"/>
  <c r="B794" i="7"/>
  <c r="D793" i="7"/>
  <c r="C793" i="7"/>
  <c r="B793" i="7"/>
  <c r="D792" i="7"/>
  <c r="C792" i="7"/>
  <c r="B792" i="7"/>
  <c r="D791" i="7"/>
  <c r="C791" i="7"/>
  <c r="B791" i="7"/>
  <c r="D790" i="7"/>
  <c r="C790" i="7"/>
  <c r="B790" i="7"/>
  <c r="D789" i="7"/>
  <c r="C789" i="7"/>
  <c r="B789" i="7"/>
  <c r="D788" i="7"/>
  <c r="C788" i="7"/>
  <c r="B788" i="7"/>
  <c r="D787" i="7"/>
  <c r="C787" i="7"/>
  <c r="B787" i="7"/>
  <c r="D786" i="7"/>
  <c r="C786" i="7"/>
  <c r="B786" i="7"/>
  <c r="D785" i="7"/>
  <c r="C785" i="7"/>
  <c r="B785" i="7"/>
  <c r="D784" i="7"/>
  <c r="C784" i="7"/>
  <c r="B784" i="7"/>
  <c r="D783" i="7"/>
  <c r="C783" i="7"/>
  <c r="B783" i="7"/>
  <c r="D782" i="7"/>
  <c r="C782" i="7"/>
  <c r="B782" i="7"/>
  <c r="D781" i="7"/>
  <c r="C781" i="7"/>
  <c r="B781" i="7"/>
  <c r="D780" i="7"/>
  <c r="C780" i="7"/>
  <c r="B780" i="7"/>
  <c r="D779" i="7"/>
  <c r="C779" i="7"/>
  <c r="B779" i="7"/>
  <c r="D778" i="7"/>
  <c r="C778" i="7"/>
  <c r="B778" i="7"/>
  <c r="D777" i="7"/>
  <c r="C777" i="7"/>
  <c r="B777" i="7"/>
  <c r="D776" i="7"/>
  <c r="C776" i="7"/>
  <c r="B776" i="7"/>
  <c r="D775" i="7"/>
  <c r="C775" i="7"/>
  <c r="B775" i="7"/>
  <c r="D774" i="7"/>
  <c r="C774" i="7"/>
  <c r="B774" i="7"/>
  <c r="D773" i="7"/>
  <c r="C773" i="7"/>
  <c r="B773" i="7"/>
  <c r="D772" i="7"/>
  <c r="C772" i="7"/>
  <c r="B772" i="7"/>
  <c r="D771" i="7"/>
  <c r="C771" i="7"/>
  <c r="B771" i="7"/>
  <c r="D770" i="7"/>
  <c r="C770" i="7"/>
  <c r="B770" i="7"/>
  <c r="D769" i="7"/>
  <c r="C769" i="7"/>
  <c r="B769" i="7"/>
  <c r="D768" i="7"/>
  <c r="C768" i="7"/>
  <c r="B768" i="7"/>
  <c r="D767" i="7"/>
  <c r="C767" i="7"/>
  <c r="B767" i="7"/>
  <c r="D766" i="7"/>
  <c r="C766" i="7"/>
  <c r="B766" i="7"/>
  <c r="D765" i="7"/>
  <c r="C765" i="7"/>
  <c r="B765" i="7"/>
  <c r="D764" i="7"/>
  <c r="C764" i="7"/>
  <c r="B764" i="7"/>
  <c r="D763" i="7"/>
  <c r="C763" i="7"/>
  <c r="B763" i="7"/>
  <c r="D762" i="7"/>
  <c r="C762" i="7"/>
  <c r="B762" i="7"/>
  <c r="D761" i="7"/>
  <c r="C761" i="7"/>
  <c r="B761" i="7"/>
  <c r="D760" i="7"/>
  <c r="C760" i="7"/>
  <c r="B760" i="7"/>
  <c r="D759" i="7"/>
  <c r="C759" i="7"/>
  <c r="B759" i="7"/>
  <c r="D758" i="7"/>
  <c r="C758" i="7"/>
  <c r="B758" i="7"/>
  <c r="D757" i="7"/>
  <c r="C757" i="7"/>
  <c r="B757" i="7"/>
  <c r="D756" i="7"/>
  <c r="C756" i="7"/>
  <c r="B756" i="7"/>
  <c r="D755" i="7"/>
  <c r="C755" i="7"/>
  <c r="B755" i="7"/>
  <c r="D754" i="7"/>
  <c r="C754" i="7"/>
  <c r="B754" i="7"/>
  <c r="D753" i="7"/>
  <c r="C753" i="7"/>
  <c r="B753" i="7"/>
  <c r="D752" i="7"/>
  <c r="C752" i="7"/>
  <c r="B752" i="7"/>
  <c r="D751" i="7"/>
  <c r="C751" i="7"/>
  <c r="B751" i="7"/>
  <c r="D750" i="7"/>
  <c r="C750" i="7"/>
  <c r="B750" i="7"/>
  <c r="D749" i="7"/>
  <c r="C749" i="7"/>
  <c r="B749" i="7"/>
  <c r="D748" i="7"/>
  <c r="C748" i="7"/>
  <c r="B748" i="7"/>
  <c r="D747" i="7"/>
  <c r="C747" i="7"/>
  <c r="B747" i="7"/>
  <c r="D746" i="7"/>
  <c r="C746" i="7"/>
  <c r="B746" i="7"/>
  <c r="D745" i="7"/>
  <c r="C745" i="7"/>
  <c r="B745" i="7"/>
  <c r="D744" i="7"/>
  <c r="C744" i="7"/>
  <c r="B744" i="7"/>
  <c r="D743" i="7"/>
  <c r="C743" i="7"/>
  <c r="B743" i="7"/>
  <c r="D742" i="7"/>
  <c r="C742" i="7"/>
  <c r="B742" i="7"/>
  <c r="D741" i="7"/>
  <c r="C741" i="7"/>
  <c r="B741" i="7"/>
  <c r="D740" i="7"/>
  <c r="C740" i="7"/>
  <c r="B740" i="7"/>
  <c r="D739" i="7"/>
  <c r="C739" i="7"/>
  <c r="B739" i="7"/>
  <c r="D738" i="7"/>
  <c r="C738" i="7"/>
  <c r="B738" i="7"/>
  <c r="D737" i="7"/>
  <c r="C737" i="7"/>
  <c r="B737" i="7"/>
  <c r="D736" i="7"/>
  <c r="C736" i="7"/>
  <c r="B736" i="7"/>
  <c r="D735" i="7"/>
  <c r="C735" i="7"/>
  <c r="B735" i="7"/>
  <c r="D734" i="7"/>
  <c r="C734" i="7"/>
  <c r="B734" i="7"/>
  <c r="D733" i="7"/>
  <c r="C733" i="7"/>
  <c r="B733" i="7"/>
  <c r="D732" i="7"/>
  <c r="C732" i="7"/>
  <c r="B732" i="7"/>
  <c r="D731" i="7"/>
  <c r="C731" i="7"/>
  <c r="B731" i="7"/>
  <c r="D730" i="7"/>
  <c r="C730" i="7"/>
  <c r="B730" i="7"/>
  <c r="D729" i="7"/>
  <c r="C729" i="7"/>
  <c r="B729" i="7"/>
  <c r="D728" i="7"/>
  <c r="C728" i="7"/>
  <c r="B728" i="7"/>
  <c r="D727" i="7"/>
  <c r="C727" i="7"/>
  <c r="B727" i="7"/>
  <c r="D726" i="7"/>
  <c r="C726" i="7"/>
  <c r="B726" i="7"/>
  <c r="D725" i="7"/>
  <c r="C725" i="7"/>
  <c r="B725" i="7"/>
  <c r="D724" i="7"/>
  <c r="C724" i="7"/>
  <c r="B724" i="7"/>
  <c r="D723" i="7"/>
  <c r="C723" i="7"/>
  <c r="B723" i="7"/>
  <c r="D722" i="7"/>
  <c r="C722" i="7"/>
  <c r="B722" i="7"/>
  <c r="D721" i="7"/>
  <c r="C721" i="7"/>
  <c r="B721" i="7"/>
  <c r="D720" i="7"/>
  <c r="C720" i="7"/>
  <c r="B720" i="7"/>
  <c r="D719" i="7"/>
  <c r="C719" i="7"/>
  <c r="B719" i="7"/>
  <c r="D718" i="7"/>
  <c r="C718" i="7"/>
  <c r="B718" i="7"/>
  <c r="D717" i="7"/>
  <c r="C717" i="7"/>
  <c r="B717" i="7"/>
  <c r="D716" i="7"/>
  <c r="C716" i="7"/>
  <c r="B716" i="7"/>
  <c r="D715" i="7"/>
  <c r="C715" i="7"/>
  <c r="B715" i="7"/>
  <c r="D714" i="7"/>
  <c r="C714" i="7"/>
  <c r="B714" i="7"/>
  <c r="D713" i="7"/>
  <c r="C713" i="7"/>
  <c r="B713" i="7"/>
  <c r="D712" i="7"/>
  <c r="C712" i="7"/>
  <c r="B712" i="7"/>
  <c r="D711" i="7"/>
  <c r="C711" i="7"/>
  <c r="B711" i="7"/>
  <c r="D710" i="7"/>
  <c r="C710" i="7"/>
  <c r="B710" i="7"/>
  <c r="D709" i="7"/>
  <c r="C709" i="7"/>
  <c r="B709" i="7"/>
  <c r="D708" i="7"/>
  <c r="C708" i="7"/>
  <c r="B708" i="7"/>
  <c r="D707" i="7"/>
  <c r="C707" i="7"/>
  <c r="B707" i="7"/>
  <c r="D706" i="7"/>
  <c r="C706" i="7"/>
  <c r="B706" i="7"/>
  <c r="D705" i="7"/>
  <c r="C705" i="7"/>
  <c r="B705" i="7"/>
  <c r="D704" i="7"/>
  <c r="C704" i="7"/>
  <c r="B704" i="7"/>
  <c r="D703" i="7"/>
  <c r="C703" i="7"/>
  <c r="B703" i="7"/>
  <c r="D702" i="7"/>
  <c r="C702" i="7"/>
  <c r="B702" i="7"/>
  <c r="D701" i="7"/>
  <c r="C701" i="7"/>
  <c r="B701" i="7"/>
  <c r="D700" i="7"/>
  <c r="C700" i="7"/>
  <c r="B700" i="7"/>
  <c r="D699" i="7"/>
  <c r="C699" i="7"/>
  <c r="B699" i="7"/>
  <c r="D698" i="7"/>
  <c r="C698" i="7"/>
  <c r="B698" i="7"/>
  <c r="D697" i="7"/>
  <c r="C697" i="7"/>
  <c r="B697" i="7"/>
  <c r="D696" i="7"/>
  <c r="C696" i="7"/>
  <c r="B696" i="7"/>
  <c r="D695" i="7"/>
  <c r="C695" i="7"/>
  <c r="B695" i="7"/>
  <c r="D694" i="7"/>
  <c r="C694" i="7"/>
  <c r="B694" i="7"/>
  <c r="D693" i="7"/>
  <c r="C693" i="7"/>
  <c r="B693" i="7"/>
  <c r="D692" i="7"/>
  <c r="C692" i="7"/>
  <c r="B692" i="7"/>
  <c r="D691" i="7"/>
  <c r="C691" i="7"/>
  <c r="B691" i="7"/>
  <c r="D690" i="7"/>
  <c r="C690" i="7"/>
  <c r="B690" i="7"/>
  <c r="D689" i="7"/>
  <c r="C689" i="7"/>
  <c r="B689" i="7"/>
  <c r="D688" i="7"/>
  <c r="C688" i="7"/>
  <c r="B688" i="7"/>
  <c r="D687" i="7"/>
  <c r="C687" i="7"/>
  <c r="B687" i="7"/>
  <c r="D686" i="7"/>
  <c r="C686" i="7"/>
  <c r="B686" i="7"/>
  <c r="D685" i="7"/>
  <c r="C685" i="7"/>
  <c r="B685" i="7"/>
  <c r="D684" i="7"/>
  <c r="C684" i="7"/>
  <c r="B684" i="7"/>
  <c r="D683" i="7"/>
  <c r="C683" i="7"/>
  <c r="B683" i="7"/>
  <c r="D682" i="7"/>
  <c r="C682" i="7"/>
  <c r="B682" i="7"/>
  <c r="D681" i="7"/>
  <c r="C681" i="7"/>
  <c r="B681" i="7"/>
  <c r="D680" i="7"/>
  <c r="C680" i="7"/>
  <c r="B680" i="7"/>
  <c r="D679" i="7"/>
  <c r="C679" i="7"/>
  <c r="B679" i="7"/>
  <c r="D678" i="7"/>
  <c r="C678" i="7"/>
  <c r="B678" i="7"/>
  <c r="D677" i="7"/>
  <c r="C677" i="7"/>
  <c r="B677" i="7"/>
  <c r="D676" i="7"/>
  <c r="C676" i="7"/>
  <c r="B676" i="7"/>
  <c r="D675" i="7"/>
  <c r="C675" i="7"/>
  <c r="B675" i="7"/>
  <c r="D674" i="7"/>
  <c r="C674" i="7"/>
  <c r="B674" i="7"/>
  <c r="D673" i="7"/>
  <c r="C673" i="7"/>
  <c r="B673" i="7"/>
  <c r="D672" i="7"/>
  <c r="C672" i="7"/>
  <c r="B672" i="7"/>
  <c r="D671" i="7"/>
  <c r="C671" i="7"/>
  <c r="B671" i="7"/>
  <c r="D670" i="7"/>
  <c r="C670" i="7"/>
  <c r="B670" i="7"/>
  <c r="D669" i="7"/>
  <c r="C669" i="7"/>
  <c r="B669" i="7"/>
  <c r="D668" i="7"/>
  <c r="C668" i="7"/>
  <c r="B668" i="7"/>
  <c r="D667" i="7"/>
  <c r="C667" i="7"/>
  <c r="B667" i="7"/>
  <c r="D666" i="7"/>
  <c r="C666" i="7"/>
  <c r="B666" i="7"/>
  <c r="D665" i="7"/>
  <c r="C665" i="7"/>
  <c r="B665" i="7"/>
  <c r="D664" i="7"/>
  <c r="C664" i="7"/>
  <c r="B664" i="7"/>
  <c r="D663" i="7"/>
  <c r="C663" i="7"/>
  <c r="B663" i="7"/>
  <c r="D662" i="7"/>
  <c r="C662" i="7"/>
  <c r="B662" i="7"/>
  <c r="D661" i="7"/>
  <c r="C661" i="7"/>
  <c r="B661" i="7"/>
  <c r="D660" i="7"/>
  <c r="C660" i="7"/>
  <c r="B660" i="7"/>
  <c r="D659" i="7"/>
  <c r="C659" i="7"/>
  <c r="B659" i="7"/>
  <c r="D658" i="7"/>
  <c r="C658" i="7"/>
  <c r="B658" i="7"/>
  <c r="D657" i="7"/>
  <c r="C657" i="7"/>
  <c r="B657" i="7"/>
  <c r="D656" i="7"/>
  <c r="C656" i="7"/>
  <c r="B656" i="7"/>
  <c r="D655" i="7"/>
  <c r="C655" i="7"/>
  <c r="B655" i="7"/>
  <c r="D654" i="7"/>
  <c r="C654" i="7"/>
  <c r="B654" i="7"/>
  <c r="D653" i="7"/>
  <c r="C653" i="7"/>
  <c r="B653" i="7"/>
  <c r="D652" i="7"/>
  <c r="C652" i="7"/>
  <c r="B652" i="7"/>
  <c r="D651" i="7"/>
  <c r="C651" i="7"/>
  <c r="B651" i="7"/>
  <c r="D650" i="7"/>
  <c r="C650" i="7"/>
  <c r="B650" i="7"/>
  <c r="D649" i="7"/>
  <c r="C649" i="7"/>
  <c r="B649" i="7"/>
  <c r="D648" i="7"/>
  <c r="C648" i="7"/>
  <c r="B648" i="7"/>
  <c r="D647" i="7"/>
  <c r="C647" i="7"/>
  <c r="B647" i="7"/>
  <c r="D646" i="7"/>
  <c r="C646" i="7"/>
  <c r="B646" i="7"/>
  <c r="D645" i="7"/>
  <c r="C645" i="7"/>
  <c r="B645" i="7"/>
  <c r="D644" i="7"/>
  <c r="C644" i="7"/>
  <c r="B644" i="7"/>
  <c r="D643" i="7"/>
  <c r="C643" i="7"/>
  <c r="B643" i="7"/>
  <c r="D642" i="7"/>
  <c r="C642" i="7"/>
  <c r="B642" i="7"/>
  <c r="D641" i="7"/>
  <c r="C641" i="7"/>
  <c r="B641" i="7"/>
  <c r="D640" i="7"/>
  <c r="C640" i="7"/>
  <c r="B640" i="7"/>
  <c r="D639" i="7"/>
  <c r="C639" i="7"/>
  <c r="B639" i="7"/>
  <c r="D638" i="7"/>
  <c r="C638" i="7"/>
  <c r="B638" i="7"/>
  <c r="D637" i="7"/>
  <c r="C637" i="7"/>
  <c r="B637" i="7"/>
  <c r="D636" i="7"/>
  <c r="C636" i="7"/>
  <c r="B636" i="7"/>
  <c r="D635" i="7"/>
  <c r="C635" i="7"/>
  <c r="B635" i="7"/>
  <c r="D634" i="7"/>
  <c r="C634" i="7"/>
  <c r="B634" i="7"/>
  <c r="D633" i="7"/>
  <c r="C633" i="7"/>
  <c r="B633" i="7"/>
  <c r="D632" i="7"/>
  <c r="C632" i="7"/>
  <c r="B632" i="7"/>
  <c r="D631" i="7"/>
  <c r="C631" i="7"/>
  <c r="B631" i="7"/>
  <c r="D630" i="7"/>
  <c r="C630" i="7"/>
  <c r="B630" i="7"/>
  <c r="D629" i="7"/>
  <c r="C629" i="7"/>
  <c r="B629" i="7"/>
  <c r="D628" i="7"/>
  <c r="C628" i="7"/>
  <c r="B628" i="7"/>
  <c r="D627" i="7"/>
  <c r="C627" i="7"/>
  <c r="B627" i="7"/>
  <c r="D626" i="7"/>
  <c r="C626" i="7"/>
  <c r="B626" i="7"/>
  <c r="D625" i="7"/>
  <c r="C625" i="7"/>
  <c r="B625" i="7"/>
  <c r="D624" i="7"/>
  <c r="C624" i="7"/>
  <c r="B624" i="7"/>
  <c r="D623" i="7"/>
  <c r="C623" i="7"/>
  <c r="B623" i="7"/>
  <c r="D622" i="7"/>
  <c r="C622" i="7"/>
  <c r="B622" i="7"/>
  <c r="D621" i="7"/>
  <c r="C621" i="7"/>
  <c r="B621" i="7"/>
  <c r="D620" i="7"/>
  <c r="C620" i="7"/>
  <c r="B620" i="7"/>
  <c r="D619" i="7"/>
  <c r="C619" i="7"/>
  <c r="B619" i="7"/>
  <c r="D618" i="7"/>
  <c r="C618" i="7"/>
  <c r="B618" i="7"/>
  <c r="D617" i="7"/>
  <c r="C617" i="7"/>
  <c r="B617" i="7"/>
  <c r="D616" i="7"/>
  <c r="C616" i="7"/>
  <c r="B616" i="7"/>
  <c r="D615" i="7"/>
  <c r="C615" i="7"/>
  <c r="B615" i="7"/>
  <c r="D614" i="7"/>
  <c r="C614" i="7"/>
  <c r="B614" i="7"/>
  <c r="D613" i="7"/>
  <c r="C613" i="7"/>
  <c r="B613" i="7"/>
  <c r="D612" i="7"/>
  <c r="C612" i="7"/>
  <c r="B612" i="7"/>
  <c r="D611" i="7"/>
  <c r="C611" i="7"/>
  <c r="B611" i="7"/>
  <c r="D610" i="7"/>
  <c r="C610" i="7"/>
  <c r="B610" i="7"/>
  <c r="D609" i="7"/>
  <c r="C609" i="7"/>
  <c r="B609" i="7"/>
  <c r="D608" i="7"/>
  <c r="C608" i="7"/>
  <c r="B608" i="7"/>
  <c r="D607" i="7"/>
  <c r="C607" i="7"/>
  <c r="B607" i="7"/>
  <c r="D606" i="7"/>
  <c r="C606" i="7"/>
  <c r="B606" i="7"/>
  <c r="D605" i="7"/>
  <c r="C605" i="7"/>
  <c r="B605" i="7"/>
  <c r="D604" i="7"/>
  <c r="C604" i="7"/>
  <c r="B604" i="7"/>
  <c r="D603" i="7"/>
  <c r="C603" i="7"/>
  <c r="B603" i="7"/>
  <c r="D602" i="7"/>
  <c r="C602" i="7"/>
  <c r="B602" i="7"/>
  <c r="D601" i="7"/>
  <c r="C601" i="7"/>
  <c r="B601" i="7"/>
  <c r="D600" i="7"/>
  <c r="C600" i="7"/>
  <c r="B600" i="7"/>
  <c r="D599" i="7"/>
  <c r="C599" i="7"/>
  <c r="B599" i="7"/>
  <c r="D598" i="7"/>
  <c r="C598" i="7"/>
  <c r="B598" i="7"/>
  <c r="D597" i="7"/>
  <c r="C597" i="7"/>
  <c r="B597" i="7"/>
  <c r="D596" i="7"/>
  <c r="C596" i="7"/>
  <c r="B596" i="7"/>
  <c r="D595" i="7"/>
  <c r="C595" i="7"/>
  <c r="B595" i="7"/>
  <c r="D594" i="7"/>
  <c r="C594" i="7"/>
  <c r="B594" i="7"/>
  <c r="D593" i="7"/>
  <c r="C593" i="7"/>
  <c r="B593" i="7"/>
  <c r="D592" i="7"/>
  <c r="C592" i="7"/>
  <c r="B592" i="7"/>
  <c r="D591" i="7"/>
  <c r="C591" i="7"/>
  <c r="B591" i="7"/>
  <c r="D590" i="7"/>
  <c r="C590" i="7"/>
  <c r="B590" i="7"/>
  <c r="D589" i="7"/>
  <c r="C589" i="7"/>
  <c r="B589" i="7"/>
  <c r="D588" i="7"/>
  <c r="C588" i="7"/>
  <c r="B588" i="7"/>
  <c r="D587" i="7"/>
  <c r="C587" i="7"/>
  <c r="B587" i="7"/>
  <c r="D586" i="7"/>
  <c r="C586" i="7"/>
  <c r="B586" i="7"/>
  <c r="D585" i="7"/>
  <c r="C585" i="7"/>
  <c r="B585" i="7"/>
  <c r="D584" i="7"/>
  <c r="C584" i="7"/>
  <c r="B584" i="7"/>
  <c r="D583" i="7"/>
  <c r="C583" i="7"/>
  <c r="B583" i="7"/>
  <c r="D582" i="7"/>
  <c r="C582" i="7"/>
  <c r="B582" i="7"/>
  <c r="D581" i="7"/>
  <c r="C581" i="7"/>
  <c r="B581" i="7"/>
  <c r="D580" i="7"/>
  <c r="C580" i="7"/>
  <c r="B580" i="7"/>
  <c r="D579" i="7"/>
  <c r="C579" i="7"/>
  <c r="B579" i="7"/>
  <c r="D578" i="7"/>
  <c r="C578" i="7"/>
  <c r="B578" i="7"/>
  <c r="D577" i="7"/>
  <c r="C577" i="7"/>
  <c r="B577" i="7"/>
  <c r="D576" i="7"/>
  <c r="C576" i="7"/>
  <c r="B576" i="7"/>
  <c r="D575" i="7"/>
  <c r="C575" i="7"/>
  <c r="B575" i="7"/>
  <c r="D574" i="7"/>
  <c r="C574" i="7"/>
  <c r="B574" i="7"/>
  <c r="D573" i="7"/>
  <c r="C573" i="7"/>
  <c r="B573" i="7"/>
  <c r="D572" i="7"/>
  <c r="C572" i="7"/>
  <c r="B572" i="7"/>
  <c r="D571" i="7"/>
  <c r="C571" i="7"/>
  <c r="B571" i="7"/>
  <c r="D570" i="7"/>
  <c r="C570" i="7"/>
  <c r="B570" i="7"/>
  <c r="D569" i="7"/>
  <c r="C569" i="7"/>
  <c r="B569" i="7"/>
  <c r="D568" i="7"/>
  <c r="C568" i="7"/>
  <c r="B568" i="7"/>
  <c r="D567" i="7"/>
  <c r="C567" i="7"/>
  <c r="B567" i="7"/>
  <c r="D566" i="7"/>
  <c r="C566" i="7"/>
  <c r="B566" i="7"/>
  <c r="D565" i="7"/>
  <c r="C565" i="7"/>
  <c r="B565" i="7"/>
  <c r="D564" i="7"/>
  <c r="C564" i="7"/>
  <c r="B564" i="7"/>
  <c r="D563" i="7"/>
  <c r="C563" i="7"/>
  <c r="B563" i="7"/>
  <c r="D562" i="7"/>
  <c r="C562" i="7"/>
  <c r="B562" i="7"/>
  <c r="D561" i="7"/>
  <c r="C561" i="7"/>
  <c r="B561" i="7"/>
  <c r="D560" i="7"/>
  <c r="C560" i="7"/>
  <c r="B560" i="7"/>
  <c r="D559" i="7"/>
  <c r="C559" i="7"/>
  <c r="B559" i="7"/>
  <c r="D558" i="7"/>
  <c r="C558" i="7"/>
  <c r="B558" i="7"/>
  <c r="D557" i="7"/>
  <c r="C557" i="7"/>
  <c r="B557" i="7"/>
  <c r="D556" i="7"/>
  <c r="C556" i="7"/>
  <c r="B556" i="7"/>
  <c r="D555" i="7"/>
  <c r="C555" i="7"/>
  <c r="B555" i="7"/>
  <c r="D554" i="7"/>
  <c r="C554" i="7"/>
  <c r="B554" i="7"/>
  <c r="D553" i="7"/>
  <c r="C553" i="7"/>
  <c r="B553" i="7"/>
  <c r="D552" i="7"/>
  <c r="C552" i="7"/>
  <c r="B552" i="7"/>
  <c r="D551" i="7"/>
  <c r="C551" i="7"/>
  <c r="B551" i="7"/>
  <c r="D550" i="7"/>
  <c r="C550" i="7"/>
  <c r="B550" i="7"/>
  <c r="D549" i="7"/>
  <c r="C549" i="7"/>
  <c r="B549" i="7"/>
  <c r="D548" i="7"/>
  <c r="C548" i="7"/>
  <c r="B548" i="7"/>
  <c r="D547" i="7"/>
  <c r="C547" i="7"/>
  <c r="B547" i="7"/>
  <c r="D546" i="7"/>
  <c r="C546" i="7"/>
  <c r="B546" i="7"/>
  <c r="D545" i="7"/>
  <c r="C545" i="7"/>
  <c r="B545" i="7"/>
  <c r="D544" i="7"/>
  <c r="C544" i="7"/>
  <c r="B544" i="7"/>
  <c r="D543" i="7"/>
  <c r="C543" i="7"/>
  <c r="B543" i="7"/>
  <c r="D542" i="7"/>
  <c r="C542" i="7"/>
  <c r="B542" i="7"/>
  <c r="D541" i="7"/>
  <c r="C541" i="7"/>
  <c r="B541" i="7"/>
  <c r="D540" i="7"/>
  <c r="C540" i="7"/>
  <c r="B540" i="7"/>
  <c r="D539" i="7"/>
  <c r="C539" i="7"/>
  <c r="B539" i="7"/>
  <c r="D538" i="7"/>
  <c r="C538" i="7"/>
  <c r="B538" i="7"/>
  <c r="D537" i="7"/>
  <c r="C537" i="7"/>
  <c r="B537" i="7"/>
  <c r="D536" i="7"/>
  <c r="C536" i="7"/>
  <c r="B536" i="7"/>
  <c r="D535" i="7"/>
  <c r="C535" i="7"/>
  <c r="B535" i="7"/>
  <c r="D534" i="7"/>
  <c r="C534" i="7"/>
  <c r="B534" i="7"/>
  <c r="D533" i="7"/>
  <c r="C533" i="7"/>
  <c r="B533" i="7"/>
  <c r="D532" i="7"/>
  <c r="C532" i="7"/>
  <c r="B532" i="7"/>
  <c r="D531" i="7"/>
  <c r="C531" i="7"/>
  <c r="B531" i="7"/>
  <c r="D530" i="7"/>
  <c r="C530" i="7"/>
  <c r="B530" i="7"/>
  <c r="D529" i="7"/>
  <c r="C529" i="7"/>
  <c r="B529" i="7"/>
  <c r="D528" i="7"/>
  <c r="C528" i="7"/>
  <c r="B528" i="7"/>
  <c r="D527" i="7"/>
  <c r="C527" i="7"/>
  <c r="B527" i="7"/>
  <c r="D526" i="7"/>
  <c r="C526" i="7"/>
  <c r="B526" i="7"/>
  <c r="D525" i="7"/>
  <c r="C525" i="7"/>
  <c r="B525" i="7"/>
  <c r="D524" i="7"/>
  <c r="C524" i="7"/>
  <c r="B524" i="7"/>
  <c r="D523" i="7"/>
  <c r="C523" i="7"/>
  <c r="B523" i="7"/>
  <c r="D522" i="7"/>
  <c r="C522" i="7"/>
  <c r="B522" i="7"/>
  <c r="D521" i="7"/>
  <c r="C521" i="7"/>
  <c r="B521" i="7"/>
  <c r="D520" i="7"/>
  <c r="C520" i="7"/>
  <c r="B520" i="7"/>
  <c r="D519" i="7"/>
  <c r="C519" i="7"/>
  <c r="B519" i="7"/>
  <c r="D518" i="7"/>
  <c r="C518" i="7"/>
  <c r="B518" i="7"/>
  <c r="D517" i="7"/>
  <c r="C517" i="7"/>
  <c r="B517" i="7"/>
  <c r="D516" i="7"/>
  <c r="C516" i="7"/>
  <c r="B516" i="7"/>
  <c r="D515" i="7"/>
  <c r="C515" i="7"/>
  <c r="B515" i="7"/>
  <c r="D514" i="7"/>
  <c r="C514" i="7"/>
  <c r="B514" i="7"/>
  <c r="D513" i="7"/>
  <c r="C513" i="7"/>
  <c r="B513" i="7"/>
  <c r="D512" i="7"/>
  <c r="C512" i="7"/>
  <c r="B512" i="7"/>
  <c r="D511" i="7"/>
  <c r="C511" i="7"/>
  <c r="B511" i="7"/>
  <c r="D510" i="7"/>
  <c r="C510" i="7"/>
  <c r="B510" i="7"/>
  <c r="D509" i="7"/>
  <c r="C509" i="7"/>
  <c r="B509" i="7"/>
  <c r="D508" i="7"/>
  <c r="C508" i="7"/>
  <c r="B508" i="7"/>
  <c r="D507" i="7"/>
  <c r="C507" i="7"/>
  <c r="B507" i="7"/>
  <c r="D506" i="7"/>
  <c r="C506" i="7"/>
  <c r="B506" i="7"/>
  <c r="D505" i="7"/>
  <c r="C505" i="7"/>
  <c r="B505" i="7"/>
  <c r="D504" i="7"/>
  <c r="C504" i="7"/>
  <c r="B504" i="7"/>
  <c r="D503" i="7"/>
  <c r="C503" i="7"/>
  <c r="B503" i="7"/>
  <c r="D502" i="7"/>
  <c r="C502" i="7"/>
  <c r="B502" i="7"/>
  <c r="D501" i="7"/>
  <c r="C501" i="7"/>
  <c r="B501" i="7"/>
  <c r="D500" i="7"/>
  <c r="C500" i="7"/>
  <c r="B500" i="7"/>
  <c r="D499" i="7"/>
  <c r="C499" i="7"/>
  <c r="B499" i="7"/>
  <c r="D498" i="7"/>
  <c r="C498" i="7"/>
  <c r="B498" i="7"/>
  <c r="D497" i="7"/>
  <c r="C497" i="7"/>
  <c r="B497" i="7"/>
  <c r="D496" i="7"/>
  <c r="C496" i="7"/>
  <c r="B496" i="7"/>
  <c r="D495" i="7"/>
  <c r="C495" i="7"/>
  <c r="B495" i="7"/>
  <c r="D494" i="7"/>
  <c r="C494" i="7"/>
  <c r="B494" i="7"/>
  <c r="D493" i="7"/>
  <c r="C493" i="7"/>
  <c r="B493" i="7"/>
  <c r="D492" i="7"/>
  <c r="C492" i="7"/>
  <c r="B492" i="7"/>
  <c r="D491" i="7"/>
  <c r="C491" i="7"/>
  <c r="B491" i="7"/>
  <c r="D490" i="7"/>
  <c r="C490" i="7"/>
  <c r="B490" i="7"/>
  <c r="D489" i="7"/>
  <c r="C489" i="7"/>
  <c r="B489" i="7"/>
  <c r="D488" i="7"/>
  <c r="C488" i="7"/>
  <c r="B488" i="7"/>
  <c r="D487" i="7"/>
  <c r="C487" i="7"/>
  <c r="B487" i="7"/>
  <c r="D486" i="7"/>
  <c r="C486" i="7"/>
  <c r="B486" i="7"/>
  <c r="D485" i="7"/>
  <c r="C485" i="7"/>
  <c r="B485" i="7"/>
  <c r="D484" i="7"/>
  <c r="C484" i="7"/>
  <c r="B484" i="7"/>
  <c r="D483" i="7"/>
  <c r="C483" i="7"/>
  <c r="B483" i="7"/>
  <c r="D482" i="7"/>
  <c r="C482" i="7"/>
  <c r="B482" i="7"/>
  <c r="D481" i="7"/>
  <c r="C481" i="7"/>
  <c r="B481" i="7"/>
  <c r="D480" i="7"/>
  <c r="C480" i="7"/>
  <c r="B480" i="7"/>
  <c r="D479" i="7"/>
  <c r="C479" i="7"/>
  <c r="B479" i="7"/>
  <c r="D478" i="7"/>
  <c r="C478" i="7"/>
  <c r="B478" i="7"/>
  <c r="D477" i="7"/>
  <c r="C477" i="7"/>
  <c r="B477" i="7"/>
  <c r="D476" i="7"/>
  <c r="C476" i="7"/>
  <c r="B476" i="7"/>
  <c r="D475" i="7"/>
  <c r="C475" i="7"/>
  <c r="B475" i="7"/>
  <c r="D474" i="7"/>
  <c r="C474" i="7"/>
  <c r="B474" i="7"/>
  <c r="D473" i="7"/>
  <c r="C473" i="7"/>
  <c r="B473" i="7"/>
  <c r="D472" i="7"/>
  <c r="C472" i="7"/>
  <c r="B472" i="7"/>
  <c r="D471" i="7"/>
  <c r="C471" i="7"/>
  <c r="B471" i="7"/>
  <c r="D470" i="7"/>
  <c r="C470" i="7"/>
  <c r="B470" i="7"/>
  <c r="D469" i="7"/>
  <c r="C469" i="7"/>
  <c r="B469" i="7"/>
  <c r="D468" i="7"/>
  <c r="C468" i="7"/>
  <c r="B468" i="7"/>
  <c r="D467" i="7"/>
  <c r="C467" i="7"/>
  <c r="B467" i="7"/>
  <c r="D466" i="7"/>
  <c r="C466" i="7"/>
  <c r="B466" i="7"/>
  <c r="D465" i="7"/>
  <c r="C465" i="7"/>
  <c r="B465" i="7"/>
  <c r="D464" i="7"/>
  <c r="C464" i="7"/>
  <c r="B464" i="7"/>
  <c r="D463" i="7"/>
  <c r="C463" i="7"/>
  <c r="B463" i="7"/>
  <c r="D462" i="7"/>
  <c r="C462" i="7"/>
  <c r="B462" i="7"/>
  <c r="D461" i="7"/>
  <c r="C461" i="7"/>
  <c r="B461" i="7"/>
  <c r="D460" i="7"/>
  <c r="C460" i="7"/>
  <c r="B460" i="7"/>
  <c r="D459" i="7"/>
  <c r="C459" i="7"/>
  <c r="B459" i="7"/>
  <c r="D458" i="7"/>
  <c r="C458" i="7"/>
  <c r="B458" i="7"/>
  <c r="D457" i="7"/>
  <c r="C457" i="7"/>
  <c r="B457" i="7"/>
  <c r="D456" i="7"/>
  <c r="C456" i="7"/>
  <c r="B456" i="7"/>
  <c r="D455" i="7"/>
  <c r="C455" i="7"/>
  <c r="B455" i="7"/>
  <c r="D454" i="7"/>
  <c r="C454" i="7"/>
  <c r="B454" i="7"/>
  <c r="D453" i="7"/>
  <c r="C453" i="7"/>
  <c r="B453" i="7"/>
  <c r="D452" i="7"/>
  <c r="C452" i="7"/>
  <c r="B452" i="7"/>
  <c r="D451" i="7"/>
  <c r="C451" i="7"/>
  <c r="B451" i="7"/>
  <c r="D450" i="7"/>
  <c r="C450" i="7"/>
  <c r="B450" i="7"/>
  <c r="D449" i="7"/>
  <c r="C449" i="7"/>
  <c r="B449" i="7"/>
  <c r="D448" i="7"/>
  <c r="C448" i="7"/>
  <c r="B448" i="7"/>
  <c r="D447" i="7"/>
  <c r="C447" i="7"/>
  <c r="B447" i="7"/>
  <c r="D446" i="7"/>
  <c r="C446" i="7"/>
  <c r="B446" i="7"/>
  <c r="D445" i="7"/>
  <c r="C445" i="7"/>
  <c r="B445" i="7"/>
  <c r="D444" i="7"/>
  <c r="C444" i="7"/>
  <c r="B444" i="7"/>
  <c r="D443" i="7"/>
  <c r="C443" i="7"/>
  <c r="B443" i="7"/>
  <c r="D442" i="7"/>
  <c r="C442" i="7"/>
  <c r="B442" i="7"/>
  <c r="D441" i="7"/>
  <c r="C441" i="7"/>
  <c r="B441" i="7"/>
  <c r="D440" i="7"/>
  <c r="C440" i="7"/>
  <c r="B440" i="7"/>
  <c r="D439" i="7"/>
  <c r="C439" i="7"/>
  <c r="B439" i="7"/>
  <c r="D438" i="7"/>
  <c r="C438" i="7"/>
  <c r="B438" i="7"/>
  <c r="D437" i="7"/>
  <c r="C437" i="7"/>
  <c r="B437" i="7"/>
  <c r="D436" i="7"/>
  <c r="C436" i="7"/>
  <c r="B436" i="7"/>
  <c r="D435" i="7"/>
  <c r="C435" i="7"/>
  <c r="B435" i="7"/>
  <c r="D434" i="7"/>
  <c r="C434" i="7"/>
  <c r="B434" i="7"/>
  <c r="D433" i="7"/>
  <c r="C433" i="7"/>
  <c r="B433" i="7"/>
  <c r="D432" i="7"/>
  <c r="C432" i="7"/>
  <c r="B432" i="7"/>
  <c r="D431" i="7"/>
  <c r="C431" i="7"/>
  <c r="B431" i="7"/>
  <c r="D430" i="7"/>
  <c r="C430" i="7"/>
  <c r="B430" i="7"/>
  <c r="D429" i="7"/>
  <c r="C429" i="7"/>
  <c r="B429" i="7"/>
  <c r="D428" i="7"/>
  <c r="C428" i="7"/>
  <c r="B428" i="7"/>
  <c r="D427" i="7"/>
  <c r="C427" i="7"/>
  <c r="B427" i="7"/>
  <c r="D426" i="7"/>
  <c r="C426" i="7"/>
  <c r="B426" i="7"/>
  <c r="D425" i="7"/>
  <c r="C425" i="7"/>
  <c r="B425" i="7"/>
  <c r="D424" i="7"/>
  <c r="C424" i="7"/>
  <c r="B424" i="7"/>
  <c r="D423" i="7"/>
  <c r="C423" i="7"/>
  <c r="B423" i="7"/>
  <c r="D422" i="7"/>
  <c r="C422" i="7"/>
  <c r="B422" i="7"/>
  <c r="D421" i="7"/>
  <c r="C421" i="7"/>
  <c r="B421" i="7"/>
  <c r="D420" i="7"/>
  <c r="C420" i="7"/>
  <c r="B420" i="7"/>
  <c r="D419" i="7"/>
  <c r="C419" i="7"/>
  <c r="B419" i="7"/>
  <c r="D418" i="7"/>
  <c r="C418" i="7"/>
  <c r="B418" i="7"/>
  <c r="D417" i="7"/>
  <c r="C417" i="7"/>
  <c r="B417" i="7"/>
  <c r="D416" i="7"/>
  <c r="C416" i="7"/>
  <c r="B416" i="7"/>
  <c r="D415" i="7"/>
  <c r="C415" i="7"/>
  <c r="B415" i="7"/>
  <c r="D414" i="7"/>
  <c r="C414" i="7"/>
  <c r="B414" i="7"/>
  <c r="D413" i="7"/>
  <c r="C413" i="7"/>
  <c r="B413" i="7"/>
  <c r="D412" i="7"/>
  <c r="C412" i="7"/>
  <c r="B412" i="7"/>
  <c r="D411" i="7"/>
  <c r="C411" i="7"/>
  <c r="B411" i="7"/>
  <c r="D410" i="7"/>
  <c r="C410" i="7"/>
  <c r="B410" i="7"/>
  <c r="D409" i="7"/>
  <c r="C409" i="7"/>
  <c r="B409" i="7"/>
  <c r="D408" i="7"/>
  <c r="C408" i="7"/>
  <c r="B408" i="7"/>
  <c r="D407" i="7"/>
  <c r="C407" i="7"/>
  <c r="B407" i="7"/>
  <c r="D406" i="7"/>
  <c r="C406" i="7"/>
  <c r="B406" i="7"/>
  <c r="D405" i="7"/>
  <c r="C405" i="7"/>
  <c r="B405" i="7"/>
  <c r="D404" i="7"/>
  <c r="C404" i="7"/>
  <c r="B404" i="7"/>
  <c r="D403" i="7"/>
  <c r="C403" i="7"/>
  <c r="B403" i="7"/>
  <c r="D402" i="7"/>
  <c r="C402" i="7"/>
  <c r="B402" i="7"/>
  <c r="D401" i="7"/>
  <c r="C401" i="7"/>
  <c r="B401" i="7"/>
  <c r="D400" i="7"/>
  <c r="C400" i="7"/>
  <c r="B400" i="7"/>
  <c r="D399" i="7"/>
  <c r="C399" i="7"/>
  <c r="B399" i="7"/>
  <c r="D398" i="7"/>
  <c r="C398" i="7"/>
  <c r="B398" i="7"/>
  <c r="D397" i="7"/>
  <c r="C397" i="7"/>
  <c r="B397" i="7"/>
  <c r="D396" i="7"/>
  <c r="C396" i="7"/>
  <c r="B396" i="7"/>
  <c r="D395" i="7"/>
  <c r="C395" i="7"/>
  <c r="B395" i="7"/>
  <c r="D394" i="7"/>
  <c r="C394" i="7"/>
  <c r="B394" i="7"/>
  <c r="D393" i="7"/>
  <c r="C393" i="7"/>
  <c r="B393" i="7"/>
  <c r="D392" i="7"/>
  <c r="C392" i="7"/>
  <c r="B392" i="7"/>
  <c r="D391" i="7"/>
  <c r="C391" i="7"/>
  <c r="B391" i="7"/>
  <c r="D390" i="7"/>
  <c r="C390" i="7"/>
  <c r="B390" i="7"/>
  <c r="D389" i="7"/>
  <c r="C389" i="7"/>
  <c r="B389" i="7"/>
  <c r="D388" i="7"/>
  <c r="C388" i="7"/>
  <c r="B388" i="7"/>
  <c r="D387" i="7"/>
  <c r="C387" i="7"/>
  <c r="B387" i="7"/>
  <c r="D386" i="7"/>
  <c r="C386" i="7"/>
  <c r="B386" i="7"/>
  <c r="D385" i="7"/>
  <c r="C385" i="7"/>
  <c r="B385" i="7"/>
  <c r="D384" i="7"/>
  <c r="C384" i="7"/>
  <c r="B384" i="7"/>
  <c r="D383" i="7"/>
  <c r="C383" i="7"/>
  <c r="B383" i="7"/>
  <c r="D382" i="7"/>
  <c r="C382" i="7"/>
  <c r="B382" i="7"/>
  <c r="D381" i="7"/>
  <c r="C381" i="7"/>
  <c r="B381" i="7"/>
  <c r="D380" i="7"/>
  <c r="C380" i="7"/>
  <c r="B380" i="7"/>
  <c r="D379" i="7"/>
  <c r="C379" i="7"/>
  <c r="B379" i="7"/>
  <c r="D378" i="7"/>
  <c r="C378" i="7"/>
  <c r="B378" i="7"/>
  <c r="D377" i="7"/>
  <c r="C377" i="7"/>
  <c r="B377" i="7"/>
  <c r="D376" i="7"/>
  <c r="C376" i="7"/>
  <c r="B376" i="7"/>
  <c r="D375" i="7"/>
  <c r="C375" i="7"/>
  <c r="B375" i="7"/>
  <c r="D374" i="7"/>
  <c r="C374" i="7"/>
  <c r="B374" i="7"/>
  <c r="D373" i="7"/>
  <c r="C373" i="7"/>
  <c r="B373" i="7"/>
  <c r="D372" i="7"/>
  <c r="C372" i="7"/>
  <c r="B372" i="7"/>
  <c r="D371" i="7"/>
  <c r="C371" i="7"/>
  <c r="B371" i="7"/>
  <c r="D370" i="7"/>
  <c r="C370" i="7"/>
  <c r="B370" i="7"/>
  <c r="D369" i="7"/>
  <c r="C369" i="7"/>
  <c r="B369" i="7"/>
  <c r="D368" i="7"/>
  <c r="C368" i="7"/>
  <c r="B368" i="7"/>
  <c r="D367" i="7"/>
  <c r="C367" i="7"/>
  <c r="B367" i="7"/>
  <c r="D366" i="7"/>
  <c r="C366" i="7"/>
  <c r="B366" i="7"/>
  <c r="D365" i="7"/>
  <c r="C365" i="7"/>
  <c r="B365" i="7"/>
  <c r="D364" i="7"/>
  <c r="C364" i="7"/>
  <c r="B364" i="7"/>
  <c r="D363" i="7"/>
  <c r="C363" i="7"/>
  <c r="B363" i="7"/>
  <c r="D362" i="7"/>
  <c r="C362" i="7"/>
  <c r="B362" i="7"/>
  <c r="D361" i="7"/>
  <c r="C361" i="7"/>
  <c r="B361" i="7"/>
  <c r="D360" i="7"/>
  <c r="C360" i="7"/>
  <c r="B360" i="7"/>
  <c r="D359" i="7"/>
  <c r="C359" i="7"/>
  <c r="B359" i="7"/>
  <c r="D358" i="7"/>
  <c r="C358" i="7"/>
  <c r="B358" i="7"/>
  <c r="D357" i="7"/>
  <c r="C357" i="7"/>
  <c r="B357" i="7"/>
  <c r="D356" i="7"/>
  <c r="C356" i="7"/>
  <c r="B356" i="7"/>
  <c r="D355" i="7"/>
  <c r="C355" i="7"/>
  <c r="B355" i="7"/>
  <c r="D354" i="7"/>
  <c r="C354" i="7"/>
  <c r="B354" i="7"/>
  <c r="D353" i="7"/>
  <c r="C353" i="7"/>
  <c r="B353" i="7"/>
  <c r="D352" i="7"/>
  <c r="C352" i="7"/>
  <c r="B352" i="7"/>
  <c r="D351" i="7"/>
  <c r="C351" i="7"/>
  <c r="B351" i="7"/>
  <c r="D350" i="7"/>
  <c r="C350" i="7"/>
  <c r="B350" i="7"/>
  <c r="D349" i="7"/>
  <c r="C349" i="7"/>
  <c r="B349" i="7"/>
  <c r="D348" i="7"/>
  <c r="C348" i="7"/>
  <c r="B348" i="7"/>
  <c r="D347" i="7"/>
  <c r="C347" i="7"/>
  <c r="B347" i="7"/>
  <c r="D346" i="7"/>
  <c r="C346" i="7"/>
  <c r="B346" i="7"/>
  <c r="D345" i="7"/>
  <c r="C345" i="7"/>
  <c r="B345" i="7"/>
  <c r="D344" i="7"/>
  <c r="C344" i="7"/>
  <c r="B344" i="7"/>
  <c r="D343" i="7"/>
  <c r="C343" i="7"/>
  <c r="B343" i="7"/>
  <c r="D342" i="7"/>
  <c r="C342" i="7"/>
  <c r="B342" i="7"/>
  <c r="D341" i="7"/>
  <c r="C341" i="7"/>
  <c r="B341" i="7"/>
  <c r="D340" i="7"/>
  <c r="C340" i="7"/>
  <c r="B340" i="7"/>
  <c r="D339" i="7"/>
  <c r="C339" i="7"/>
  <c r="B339" i="7"/>
  <c r="D338" i="7"/>
  <c r="C338" i="7"/>
  <c r="B338" i="7"/>
  <c r="D337" i="7"/>
  <c r="C337" i="7"/>
  <c r="B337" i="7"/>
  <c r="D336" i="7"/>
  <c r="C336" i="7"/>
  <c r="B336" i="7"/>
  <c r="D335" i="7"/>
  <c r="C335" i="7"/>
  <c r="B335" i="7"/>
  <c r="D334" i="7"/>
  <c r="C334" i="7"/>
  <c r="B334" i="7"/>
  <c r="D333" i="7"/>
  <c r="C333" i="7"/>
  <c r="B333" i="7"/>
  <c r="D332" i="7"/>
  <c r="C332" i="7"/>
  <c r="B332" i="7"/>
  <c r="D331" i="7"/>
  <c r="C331" i="7"/>
  <c r="B331" i="7"/>
  <c r="D330" i="7"/>
  <c r="C330" i="7"/>
  <c r="B330" i="7"/>
  <c r="D329" i="7"/>
  <c r="C329" i="7"/>
  <c r="B329" i="7"/>
  <c r="D328" i="7"/>
  <c r="C328" i="7"/>
  <c r="B328" i="7"/>
  <c r="D327" i="7"/>
  <c r="C327" i="7"/>
  <c r="B327" i="7"/>
  <c r="D326" i="7"/>
  <c r="C326" i="7"/>
  <c r="B326" i="7"/>
  <c r="D325" i="7"/>
  <c r="C325" i="7"/>
  <c r="B325" i="7"/>
  <c r="D324" i="7"/>
  <c r="C324" i="7"/>
  <c r="B324" i="7"/>
  <c r="D323" i="7"/>
  <c r="C323" i="7"/>
  <c r="B323" i="7"/>
  <c r="D322" i="7"/>
  <c r="C322" i="7"/>
  <c r="B322" i="7"/>
  <c r="D321" i="7"/>
  <c r="C321" i="7"/>
  <c r="B321" i="7"/>
  <c r="D320" i="7"/>
  <c r="C320" i="7"/>
  <c r="B320" i="7"/>
  <c r="D319" i="7"/>
  <c r="C319" i="7"/>
  <c r="B319" i="7"/>
  <c r="D318" i="7"/>
  <c r="C318" i="7"/>
  <c r="B318" i="7"/>
  <c r="D317" i="7"/>
  <c r="C317" i="7"/>
  <c r="B317" i="7"/>
  <c r="D316" i="7"/>
  <c r="C316" i="7"/>
  <c r="B316" i="7"/>
  <c r="D315" i="7"/>
  <c r="C315" i="7"/>
  <c r="B315" i="7"/>
  <c r="D314" i="7"/>
  <c r="C314" i="7"/>
  <c r="B314" i="7"/>
  <c r="D313" i="7"/>
  <c r="C313" i="7"/>
  <c r="B313" i="7"/>
  <c r="D312" i="7"/>
  <c r="C312" i="7"/>
  <c r="B312" i="7"/>
  <c r="D311" i="7"/>
  <c r="C311" i="7"/>
  <c r="B311" i="7"/>
  <c r="D310" i="7"/>
  <c r="C310" i="7"/>
  <c r="B310" i="7"/>
  <c r="D309" i="7"/>
  <c r="C309" i="7"/>
  <c r="B309" i="7"/>
  <c r="D308" i="7"/>
  <c r="C308" i="7"/>
  <c r="B308" i="7"/>
  <c r="D307" i="7"/>
  <c r="C307" i="7"/>
  <c r="B307" i="7"/>
  <c r="D306" i="7"/>
  <c r="C306" i="7"/>
  <c r="B306" i="7"/>
  <c r="D305" i="7"/>
  <c r="C305" i="7"/>
  <c r="B305" i="7"/>
  <c r="D304" i="7"/>
  <c r="C304" i="7"/>
  <c r="B304" i="7"/>
  <c r="D303" i="7"/>
  <c r="C303" i="7"/>
  <c r="B303" i="7"/>
  <c r="D302" i="7"/>
  <c r="C302" i="7"/>
  <c r="B302" i="7"/>
  <c r="D301" i="7"/>
  <c r="C301" i="7"/>
  <c r="B301" i="7"/>
  <c r="D300" i="7"/>
  <c r="C300" i="7"/>
  <c r="B300" i="7"/>
  <c r="D299" i="7"/>
  <c r="C299" i="7"/>
  <c r="B299" i="7"/>
  <c r="D298" i="7"/>
  <c r="C298" i="7"/>
  <c r="B298" i="7"/>
  <c r="D297" i="7"/>
  <c r="C297" i="7"/>
  <c r="B297" i="7"/>
  <c r="D296" i="7"/>
  <c r="C296" i="7"/>
  <c r="B296" i="7"/>
  <c r="D295" i="7"/>
  <c r="C295" i="7"/>
  <c r="B295" i="7"/>
  <c r="D294" i="7"/>
  <c r="C294" i="7"/>
  <c r="B294" i="7"/>
  <c r="D293" i="7"/>
  <c r="C293" i="7"/>
  <c r="B293" i="7"/>
  <c r="D292" i="7"/>
  <c r="C292" i="7"/>
  <c r="B292" i="7"/>
  <c r="D291" i="7"/>
  <c r="C291" i="7"/>
  <c r="B291" i="7"/>
  <c r="D290" i="7"/>
  <c r="C290" i="7"/>
  <c r="B290" i="7"/>
  <c r="D289" i="7"/>
  <c r="C289" i="7"/>
  <c r="B289" i="7"/>
  <c r="D288" i="7"/>
  <c r="C288" i="7"/>
  <c r="B288" i="7"/>
  <c r="D287" i="7"/>
  <c r="C287" i="7"/>
  <c r="B287" i="7"/>
  <c r="D286" i="7"/>
  <c r="C286" i="7"/>
  <c r="B286" i="7"/>
  <c r="D285" i="7"/>
  <c r="C285" i="7"/>
  <c r="B285" i="7"/>
  <c r="D284" i="7"/>
  <c r="C284" i="7"/>
  <c r="B284" i="7"/>
  <c r="D283" i="7"/>
  <c r="C283" i="7"/>
  <c r="B283" i="7"/>
  <c r="D282" i="7"/>
  <c r="C282" i="7"/>
  <c r="B282" i="7"/>
  <c r="D281" i="7"/>
  <c r="C281" i="7"/>
  <c r="B281" i="7"/>
  <c r="D280" i="7"/>
  <c r="C280" i="7"/>
  <c r="B280" i="7"/>
  <c r="D279" i="7"/>
  <c r="C279" i="7"/>
  <c r="B279" i="7"/>
  <c r="D278" i="7"/>
  <c r="C278" i="7"/>
  <c r="B278" i="7"/>
  <c r="D277" i="7"/>
  <c r="C277" i="7"/>
  <c r="B277" i="7"/>
  <c r="D276" i="7"/>
  <c r="C276" i="7"/>
  <c r="B276" i="7"/>
  <c r="D275" i="7"/>
  <c r="C275" i="7"/>
  <c r="B275" i="7"/>
  <c r="D274" i="7"/>
  <c r="C274" i="7"/>
  <c r="B274" i="7"/>
  <c r="D273" i="7"/>
  <c r="C273" i="7"/>
  <c r="B273" i="7"/>
  <c r="D272" i="7"/>
  <c r="C272" i="7"/>
  <c r="B272" i="7"/>
  <c r="D271" i="7"/>
  <c r="C271" i="7"/>
  <c r="B271" i="7"/>
  <c r="D270" i="7"/>
  <c r="C270" i="7"/>
  <c r="B270" i="7"/>
  <c r="D269" i="7"/>
  <c r="C269" i="7"/>
  <c r="B269" i="7"/>
  <c r="D268" i="7"/>
  <c r="C268" i="7"/>
  <c r="B268" i="7"/>
  <c r="D267" i="7"/>
  <c r="C267" i="7"/>
  <c r="B267" i="7"/>
  <c r="D266" i="7"/>
  <c r="C266" i="7"/>
  <c r="B266" i="7"/>
  <c r="D265" i="7"/>
  <c r="C265" i="7"/>
  <c r="B265" i="7"/>
  <c r="D264" i="7"/>
  <c r="C264" i="7"/>
  <c r="B264" i="7"/>
  <c r="D263" i="7"/>
  <c r="C263" i="7"/>
  <c r="B263" i="7"/>
  <c r="D262" i="7"/>
  <c r="C262" i="7"/>
  <c r="B262" i="7"/>
  <c r="D261" i="7"/>
  <c r="C261" i="7"/>
  <c r="B261" i="7"/>
  <c r="D260" i="7"/>
  <c r="C260" i="7"/>
  <c r="B260" i="7"/>
  <c r="D259" i="7"/>
  <c r="C259" i="7"/>
  <c r="B259" i="7"/>
  <c r="D258" i="7"/>
  <c r="C258" i="7"/>
  <c r="B258" i="7"/>
  <c r="D257" i="7"/>
  <c r="C257" i="7"/>
  <c r="B257" i="7"/>
  <c r="D256" i="7"/>
  <c r="C256" i="7"/>
  <c r="B256" i="7"/>
  <c r="D255" i="7"/>
  <c r="C255" i="7"/>
  <c r="B255" i="7"/>
  <c r="D254" i="7"/>
  <c r="C254" i="7"/>
  <c r="B254" i="7"/>
  <c r="D253" i="7"/>
  <c r="C253" i="7"/>
  <c r="B253" i="7"/>
  <c r="D252" i="7"/>
  <c r="C252" i="7"/>
  <c r="B252" i="7"/>
  <c r="D251" i="7"/>
  <c r="C251" i="7"/>
  <c r="B251" i="7"/>
  <c r="D250" i="7"/>
  <c r="C250" i="7"/>
  <c r="B250" i="7"/>
  <c r="D249" i="7"/>
  <c r="C249" i="7"/>
  <c r="B249" i="7"/>
  <c r="D248" i="7"/>
  <c r="C248" i="7"/>
  <c r="B248" i="7"/>
  <c r="D247" i="7"/>
  <c r="C247" i="7"/>
  <c r="B247" i="7"/>
  <c r="D246" i="7"/>
  <c r="C246" i="7"/>
  <c r="B246" i="7"/>
  <c r="D245" i="7"/>
  <c r="C245" i="7"/>
  <c r="B245" i="7"/>
  <c r="D244" i="7"/>
  <c r="C244" i="7"/>
  <c r="B244" i="7"/>
  <c r="D243" i="7"/>
  <c r="C243" i="7"/>
  <c r="B243" i="7"/>
  <c r="D242" i="7"/>
  <c r="C242" i="7"/>
  <c r="B242" i="7"/>
  <c r="D241" i="7"/>
  <c r="C241" i="7"/>
  <c r="B241" i="7"/>
  <c r="D240" i="7"/>
  <c r="C240" i="7"/>
  <c r="B240" i="7"/>
  <c r="D239" i="7"/>
  <c r="C239" i="7"/>
  <c r="B239" i="7"/>
  <c r="D238" i="7"/>
  <c r="C238" i="7"/>
  <c r="B238" i="7"/>
  <c r="D237" i="7"/>
  <c r="C237" i="7"/>
  <c r="B237" i="7"/>
  <c r="D236" i="7"/>
  <c r="C236" i="7"/>
  <c r="B236" i="7"/>
  <c r="D235" i="7"/>
  <c r="C235" i="7"/>
  <c r="B235" i="7"/>
  <c r="D234" i="7"/>
  <c r="C234" i="7"/>
  <c r="B234" i="7"/>
  <c r="D233" i="7"/>
  <c r="C233" i="7"/>
  <c r="B233" i="7"/>
  <c r="D232" i="7"/>
  <c r="C232" i="7"/>
  <c r="B232" i="7"/>
  <c r="D231" i="7"/>
  <c r="C231" i="7"/>
  <c r="B231" i="7"/>
  <c r="D230" i="7"/>
  <c r="C230" i="7"/>
  <c r="B230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C218" i="7"/>
  <c r="B218" i="7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C213" i="7"/>
  <c r="B213" i="7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C199" i="7"/>
  <c r="B199" i="7"/>
  <c r="D198" i="7"/>
  <c r="C198" i="7"/>
  <c r="B198" i="7"/>
  <c r="D197" i="7"/>
  <c r="C197" i="7"/>
  <c r="B197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C176" i="7"/>
  <c r="B176" i="7"/>
  <c r="D175" i="7"/>
  <c r="C175" i="7"/>
  <c r="B175" i="7"/>
  <c r="D174" i="7"/>
  <c r="C174" i="7"/>
  <c r="B174" i="7"/>
  <c r="D173" i="7"/>
  <c r="C173" i="7"/>
  <c r="B173" i="7"/>
  <c r="D172" i="7"/>
  <c r="C172" i="7"/>
  <c r="B172" i="7"/>
  <c r="D171" i="7"/>
  <c r="C171" i="7"/>
  <c r="B171" i="7"/>
  <c r="D170" i="7"/>
  <c r="C170" i="7"/>
  <c r="B170" i="7"/>
  <c r="D169" i="7"/>
  <c r="C169" i="7"/>
  <c r="B169" i="7"/>
  <c r="D168" i="7"/>
  <c r="C168" i="7"/>
  <c r="B168" i="7"/>
  <c r="D167" i="7"/>
  <c r="C167" i="7"/>
  <c r="B167" i="7"/>
  <c r="D166" i="7"/>
  <c r="C166" i="7"/>
  <c r="B166" i="7"/>
  <c r="D165" i="7"/>
  <c r="C165" i="7"/>
  <c r="B165" i="7"/>
  <c r="D164" i="7"/>
  <c r="C164" i="7"/>
  <c r="B164" i="7"/>
  <c r="D163" i="7"/>
  <c r="C163" i="7"/>
  <c r="B163" i="7"/>
  <c r="D162" i="7"/>
  <c r="C162" i="7"/>
  <c r="B162" i="7"/>
  <c r="D161" i="7"/>
  <c r="C161" i="7"/>
  <c r="B161" i="7"/>
  <c r="D160" i="7"/>
  <c r="C160" i="7"/>
  <c r="B160" i="7"/>
  <c r="D159" i="7"/>
  <c r="C159" i="7"/>
  <c r="B159" i="7"/>
  <c r="D158" i="7"/>
  <c r="C158" i="7"/>
  <c r="B158" i="7"/>
  <c r="D157" i="7"/>
  <c r="C157" i="7"/>
  <c r="B157" i="7"/>
  <c r="D156" i="7"/>
  <c r="C156" i="7"/>
  <c r="B156" i="7"/>
  <c r="D155" i="7"/>
  <c r="C155" i="7"/>
  <c r="B155" i="7"/>
  <c r="D154" i="7"/>
  <c r="C154" i="7"/>
  <c r="B154" i="7"/>
  <c r="D153" i="7"/>
  <c r="C153" i="7"/>
  <c r="B153" i="7"/>
  <c r="D152" i="7"/>
  <c r="C152" i="7"/>
  <c r="B152" i="7"/>
  <c r="D151" i="7"/>
  <c r="C151" i="7"/>
  <c r="B151" i="7"/>
  <c r="D150" i="7"/>
  <c r="C150" i="7"/>
  <c r="B150" i="7"/>
  <c r="D149" i="7"/>
  <c r="C149" i="7"/>
  <c r="B149" i="7"/>
  <c r="D148" i="7"/>
  <c r="C148" i="7"/>
  <c r="B148" i="7"/>
  <c r="D147" i="7"/>
  <c r="C147" i="7"/>
  <c r="B147" i="7"/>
  <c r="D146" i="7"/>
  <c r="C146" i="7"/>
  <c r="B146" i="7"/>
  <c r="D145" i="7"/>
  <c r="C145" i="7"/>
  <c r="B145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C133" i="7"/>
  <c r="B133" i="7"/>
  <c r="D132" i="7"/>
  <c r="C132" i="7"/>
  <c r="B132" i="7"/>
  <c r="D131" i="7"/>
  <c r="C131" i="7"/>
  <c r="B131" i="7"/>
  <c r="D130" i="7"/>
  <c r="C130" i="7"/>
  <c r="B130" i="7"/>
  <c r="D129" i="7"/>
  <c r="C129" i="7"/>
  <c r="B129" i="7"/>
  <c r="D128" i="7"/>
  <c r="C128" i="7"/>
  <c r="B128" i="7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D121" i="7"/>
  <c r="C121" i="7"/>
  <c r="B121" i="7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D113" i="7"/>
  <c r="C113" i="7"/>
  <c r="B113" i="7"/>
  <c r="D112" i="7"/>
  <c r="C112" i="7"/>
  <c r="B112" i="7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4" i="7"/>
  <c r="C4" i="7"/>
  <c r="B4" i="7"/>
  <c r="E20" i="7" l="1"/>
  <c r="E380" i="7"/>
  <c r="E903" i="7"/>
  <c r="E935" i="7"/>
  <c r="E951" i="7"/>
  <c r="E967" i="7"/>
  <c r="E975" i="7"/>
  <c r="E983" i="7"/>
  <c r="E114" i="7"/>
  <c r="E122" i="7"/>
  <c r="E210" i="7"/>
  <c r="E242" i="7"/>
  <c r="E250" i="7"/>
  <c r="E330" i="7"/>
  <c r="E378" i="7"/>
  <c r="E402" i="7"/>
  <c r="E455" i="7"/>
  <c r="E738" i="7"/>
  <c r="E786" i="7"/>
  <c r="E1226" i="7"/>
  <c r="E1298" i="7"/>
  <c r="E1346" i="7"/>
  <c r="E1032" i="7"/>
  <c r="E1048" i="7"/>
  <c r="E1152" i="7"/>
  <c r="E102" i="7"/>
  <c r="E110" i="7"/>
  <c r="E126" i="7"/>
  <c r="E278" i="7"/>
  <c r="E286" i="7"/>
  <c r="E302" i="7"/>
  <c r="E334" i="7"/>
  <c r="E374" i="7"/>
  <c r="E416" i="7"/>
  <c r="E443" i="7"/>
  <c r="E464" i="7"/>
  <c r="E475" i="7"/>
  <c r="E488" i="7"/>
  <c r="E164" i="7"/>
  <c r="E292" i="7"/>
  <c r="E324" i="7"/>
  <c r="E1046" i="7"/>
  <c r="E1076" i="7"/>
  <c r="E1156" i="7"/>
  <c r="E1164" i="7"/>
  <c r="E1172" i="7"/>
  <c r="E1188" i="7"/>
  <c r="E1204" i="7"/>
  <c r="E1236" i="7"/>
  <c r="E1401" i="7"/>
  <c r="E1218" i="7"/>
  <c r="E1399" i="7"/>
  <c r="E1410" i="7"/>
  <c r="E16" i="7"/>
  <c r="E64" i="7"/>
  <c r="E80" i="7"/>
  <c r="E1309" i="7"/>
  <c r="E1328" i="7"/>
  <c r="E1333" i="7"/>
  <c r="E1360" i="7"/>
  <c r="E763" i="7"/>
  <c r="E787" i="7"/>
  <c r="E795" i="7"/>
  <c r="E947" i="7"/>
  <c r="E979" i="7"/>
  <c r="E273" i="7"/>
  <c r="E345" i="7"/>
  <c r="E686" i="7"/>
  <c r="E702" i="7"/>
  <c r="E734" i="7"/>
  <c r="E766" i="7"/>
  <c r="E862" i="7"/>
  <c r="E19" i="7"/>
  <c r="E32" i="7"/>
  <c r="E51" i="7"/>
  <c r="E59" i="7"/>
  <c r="E72" i="7"/>
  <c r="E160" i="7"/>
  <c r="E192" i="7"/>
  <c r="E421" i="7"/>
  <c r="E445" i="7"/>
  <c r="E453" i="7"/>
  <c r="E469" i="7"/>
  <c r="E927" i="7"/>
  <c r="E1047" i="7"/>
  <c r="E1095" i="7"/>
  <c r="E1143" i="7"/>
  <c r="E1375" i="7"/>
  <c r="E1393" i="7"/>
  <c r="E38" i="7"/>
  <c r="E48" i="7"/>
  <c r="E83" i="7"/>
  <c r="E88" i="7"/>
  <c r="E96" i="7"/>
  <c r="E533" i="7"/>
  <c r="E576" i="7"/>
  <c r="E584" i="7"/>
  <c r="E624" i="7"/>
  <c r="E640" i="7"/>
  <c r="E648" i="7"/>
  <c r="E656" i="7"/>
  <c r="E672" i="7"/>
  <c r="E816" i="7"/>
  <c r="E832" i="7"/>
  <c r="E840" i="7"/>
  <c r="E848" i="7"/>
  <c r="E856" i="7"/>
  <c r="E1082" i="7"/>
  <c r="E1090" i="7"/>
  <c r="E1092" i="7"/>
  <c r="E1146" i="7"/>
  <c r="E1247" i="7"/>
  <c r="E1253" i="7"/>
  <c r="E1285" i="7"/>
  <c r="E1365" i="7"/>
  <c r="E30" i="7"/>
  <c r="E190" i="7"/>
  <c r="E358" i="7"/>
  <c r="E1154" i="7"/>
  <c r="E1186" i="7"/>
  <c r="E10" i="7"/>
  <c r="E31" i="7"/>
  <c r="E44" i="7"/>
  <c r="E60" i="7"/>
  <c r="E63" i="7"/>
  <c r="E84" i="7"/>
  <c r="E196" i="7"/>
  <c r="E212" i="7"/>
  <c r="E228" i="7"/>
  <c r="E244" i="7"/>
  <c r="E254" i="7"/>
  <c r="E422" i="7"/>
  <c r="E438" i="7"/>
  <c r="E454" i="7"/>
  <c r="E465" i="7"/>
  <c r="E489" i="7"/>
  <c r="E494" i="7"/>
  <c r="E499" i="7"/>
  <c r="E505" i="7"/>
  <c r="E521" i="7"/>
  <c r="E526" i="7"/>
  <c r="E531" i="7"/>
  <c r="E537" i="7"/>
  <c r="E553" i="7"/>
  <c r="E558" i="7"/>
  <c r="E563" i="7"/>
  <c r="E582" i="7"/>
  <c r="E593" i="7"/>
  <c r="E737" i="7"/>
  <c r="E750" i="7"/>
  <c r="E1168" i="7"/>
  <c r="E1192" i="7"/>
  <c r="E1200" i="7"/>
  <c r="E1203" i="7"/>
  <c r="E1232" i="7"/>
  <c r="E13" i="7"/>
  <c r="E18" i="7"/>
  <c r="E34" i="7"/>
  <c r="E50" i="7"/>
  <c r="E66" i="7"/>
  <c r="E74" i="7"/>
  <c r="E95" i="7"/>
  <c r="E175" i="7"/>
  <c r="E303" i="7"/>
  <c r="E382" i="7"/>
  <c r="E473" i="7"/>
  <c r="E481" i="7"/>
  <c r="E790" i="7"/>
  <c r="E987" i="7"/>
  <c r="E990" i="7"/>
  <c r="E1006" i="7"/>
  <c r="E1014" i="7"/>
  <c r="E1022" i="7"/>
  <c r="E1094" i="7"/>
  <c r="E1110" i="7"/>
  <c r="E1246" i="7"/>
  <c r="E1390" i="7"/>
  <c r="E1411" i="7"/>
  <c r="E45" i="7"/>
  <c r="E77" i="7"/>
  <c r="E82" i="7"/>
  <c r="E98" i="7"/>
  <c r="E130" i="7"/>
  <c r="E146" i="7"/>
  <c r="E258" i="7"/>
  <c r="E274" i="7"/>
  <c r="E428" i="7"/>
  <c r="E431" i="7"/>
  <c r="E471" i="7"/>
  <c r="E884" i="7"/>
  <c r="E900" i="7"/>
  <c r="E969" i="7"/>
  <c r="E980" i="7"/>
  <c r="E993" i="7"/>
  <c r="E1009" i="7"/>
  <c r="E1078" i="7"/>
  <c r="E1321" i="7"/>
  <c r="E1345" i="7"/>
  <c r="E4" i="7"/>
  <c r="E14" i="7"/>
  <c r="E22" i="7"/>
  <c r="E40" i="7"/>
  <c r="E58" i="7"/>
  <c r="E68" i="7"/>
  <c r="E86" i="7"/>
  <c r="E94" i="7"/>
  <c r="E104" i="7"/>
  <c r="E120" i="7"/>
  <c r="E148" i="7"/>
  <c r="E162" i="7"/>
  <c r="E178" i="7"/>
  <c r="E194" i="7"/>
  <c r="E207" i="7"/>
  <c r="E223" i="7"/>
  <c r="E247" i="7"/>
  <c r="E268" i="7"/>
  <c r="E305" i="7"/>
  <c r="E318" i="7"/>
  <c r="E321" i="7"/>
  <c r="E326" i="7"/>
  <c r="E344" i="7"/>
  <c r="E347" i="7"/>
  <c r="E352" i="7"/>
  <c r="E355" i="7"/>
  <c r="E397" i="7"/>
  <c r="E413" i="7"/>
  <c r="E423" i="7"/>
  <c r="E439" i="7"/>
  <c r="E444" i="7"/>
  <c r="E457" i="7"/>
  <c r="E470" i="7"/>
  <c r="E491" i="7"/>
  <c r="E493" i="7"/>
  <c r="E507" i="7"/>
  <c r="E520" i="7"/>
  <c r="E525" i="7"/>
  <c r="E539" i="7"/>
  <c r="E552" i="7"/>
  <c r="E557" i="7"/>
  <c r="E619" i="7"/>
  <c r="E696" i="7"/>
  <c r="E704" i="7"/>
  <c r="E720" i="7"/>
  <c r="E728" i="7"/>
  <c r="E887" i="7"/>
  <c r="E1016" i="7"/>
  <c r="E1034" i="7"/>
  <c r="E1042" i="7"/>
  <c r="E1097" i="7"/>
  <c r="E1107" i="7"/>
  <c r="E1174" i="7"/>
  <c r="E1190" i="7"/>
  <c r="E1235" i="7"/>
  <c r="E1256" i="7"/>
  <c r="E1261" i="7"/>
  <c r="E1301" i="7"/>
  <c r="E1343" i="7"/>
  <c r="E1349" i="7"/>
  <c r="E12" i="7"/>
  <c r="E15" i="7"/>
  <c r="E35" i="7"/>
  <c r="E43" i="7"/>
  <c r="E61" i="7"/>
  <c r="E76" i="7"/>
  <c r="E79" i="7"/>
  <c r="E99" i="7"/>
  <c r="E154" i="7"/>
  <c r="E186" i="7"/>
  <c r="E226" i="7"/>
  <c r="E260" i="7"/>
  <c r="E263" i="7"/>
  <c r="E276" i="7"/>
  <c r="E300" i="7"/>
  <c r="E308" i="7"/>
  <c r="E316" i="7"/>
  <c r="E342" i="7"/>
  <c r="E350" i="7"/>
  <c r="E371" i="7"/>
  <c r="E376" i="7"/>
  <c r="E379" i="7"/>
  <c r="E429" i="7"/>
  <c r="E437" i="7"/>
  <c r="E460" i="7"/>
  <c r="E463" i="7"/>
  <c r="E574" i="7"/>
  <c r="E592" i="7"/>
  <c r="E606" i="7"/>
  <c r="E608" i="7"/>
  <c r="E622" i="7"/>
  <c r="E638" i="7"/>
  <c r="E688" i="7"/>
  <c r="E707" i="7"/>
  <c r="E715" i="7"/>
  <c r="E736" i="7"/>
  <c r="E768" i="7"/>
  <c r="E784" i="7"/>
  <c r="E800" i="7"/>
  <c r="E895" i="7"/>
  <c r="E919" i="7"/>
  <c r="E992" i="7"/>
  <c r="E1003" i="7"/>
  <c r="E1100" i="7"/>
  <c r="E1108" i="7"/>
  <c r="E1206" i="7"/>
  <c r="E1230" i="7"/>
  <c r="E1243" i="7"/>
  <c r="E1251" i="7"/>
  <c r="E1347" i="7"/>
  <c r="E1392" i="7"/>
  <c r="E1397" i="7"/>
  <c r="E28" i="7"/>
  <c r="E56" i="7"/>
  <c r="E92" i="7"/>
  <c r="E134" i="7"/>
  <c r="E142" i="7"/>
  <c r="E200" i="7"/>
  <c r="E208" i="7"/>
  <c r="E232" i="7"/>
  <c r="E248" i="7"/>
  <c r="E290" i="7"/>
  <c r="E306" i="7"/>
  <c r="E322" i="7"/>
  <c r="E327" i="7"/>
  <c r="E348" i="7"/>
  <c r="E356" i="7"/>
  <c r="E366" i="7"/>
  <c r="E414" i="7"/>
  <c r="E427" i="7"/>
  <c r="E432" i="7"/>
  <c r="E461" i="7"/>
  <c r="E476" i="7"/>
  <c r="E513" i="7"/>
  <c r="E545" i="7"/>
  <c r="E588" i="7"/>
  <c r="E590" i="7"/>
  <c r="E612" i="7"/>
  <c r="E614" i="7"/>
  <c r="E660" i="7"/>
  <c r="E662" i="7"/>
  <c r="E670" i="7"/>
  <c r="E689" i="7"/>
  <c r="E752" i="7"/>
  <c r="E798" i="7"/>
  <c r="E835" i="7"/>
  <c r="E843" i="7"/>
  <c r="E1212" i="7"/>
  <c r="E1238" i="7"/>
  <c r="E1310" i="7"/>
  <c r="E1342" i="7"/>
  <c r="E1379" i="7"/>
  <c r="E1408" i="7"/>
  <c r="E8" i="7"/>
  <c r="E26" i="7"/>
  <c r="E36" i="7"/>
  <c r="E46" i="7"/>
  <c r="E54" i="7"/>
  <c r="E62" i="7"/>
  <c r="E90" i="7"/>
  <c r="E100" i="7"/>
  <c r="E116" i="7"/>
  <c r="E145" i="7"/>
  <c r="E150" i="7"/>
  <c r="E158" i="7"/>
  <c r="E174" i="7"/>
  <c r="E282" i="7"/>
  <c r="E314" i="7"/>
  <c r="E340" i="7"/>
  <c r="E364" i="7"/>
  <c r="E372" i="7"/>
  <c r="E393" i="7"/>
  <c r="E401" i="7"/>
  <c r="E417" i="7"/>
  <c r="E448" i="7"/>
  <c r="E487" i="7"/>
  <c r="E710" i="7"/>
  <c r="E718" i="7"/>
  <c r="E822" i="7"/>
  <c r="E830" i="7"/>
  <c r="E883" i="7"/>
  <c r="E928" i="7"/>
  <c r="E941" i="7"/>
  <c r="E954" i="7"/>
  <c r="E1064" i="7"/>
  <c r="E1070" i="7"/>
  <c r="E1080" i="7"/>
  <c r="E1111" i="7"/>
  <c r="E1133" i="7"/>
  <c r="E1249" i="7"/>
  <c r="E1281" i="7"/>
  <c r="E29" i="7"/>
  <c r="E47" i="7"/>
  <c r="E67" i="7"/>
  <c r="E93" i="7"/>
  <c r="E140" i="7"/>
  <c r="E177" i="7"/>
  <c r="E193" i="7"/>
  <c r="E206" i="7"/>
  <c r="E230" i="7"/>
  <c r="E238" i="7"/>
  <c r="E288" i="7"/>
  <c r="E320" i="7"/>
  <c r="E333" i="7"/>
  <c r="E338" i="7"/>
  <c r="E367" i="7"/>
  <c r="E396" i="7"/>
  <c r="E412" i="7"/>
  <c r="E433" i="7"/>
  <c r="E459" i="7"/>
  <c r="E485" i="7"/>
  <c r="E495" i="7"/>
  <c r="E519" i="7"/>
  <c r="E527" i="7"/>
  <c r="E551" i="7"/>
  <c r="E559" i="7"/>
  <c r="E594" i="7"/>
  <c r="E756" i="7"/>
  <c r="E758" i="7"/>
  <c r="E804" i="7"/>
  <c r="E814" i="7"/>
  <c r="E915" i="7"/>
  <c r="E923" i="7"/>
  <c r="E944" i="7"/>
  <c r="E949" i="7"/>
  <c r="E1030" i="7"/>
  <c r="E1057" i="7"/>
  <c r="E1096" i="7"/>
  <c r="E1112" i="7"/>
  <c r="E1122" i="7"/>
  <c r="E1128" i="7"/>
  <c r="E1136" i="7"/>
  <c r="E1213" i="7"/>
  <c r="E1255" i="7"/>
  <c r="E1263" i="7"/>
  <c r="E1279" i="7"/>
  <c r="E1313" i="7"/>
  <c r="E1316" i="7"/>
  <c r="E1369" i="7"/>
  <c r="E1377" i="7"/>
  <c r="E1385" i="7"/>
  <c r="E6" i="7"/>
  <c r="E24" i="7"/>
  <c r="E42" i="7"/>
  <c r="E52" i="7"/>
  <c r="E70" i="7"/>
  <c r="E78" i="7"/>
  <c r="E132" i="7"/>
  <c r="E172" i="7"/>
  <c r="E180" i="7"/>
  <c r="E188" i="7"/>
  <c r="E222" i="7"/>
  <c r="E262" i="7"/>
  <c r="E270" i="7"/>
  <c r="E328" i="7"/>
  <c r="E346" i="7"/>
  <c r="E354" i="7"/>
  <c r="E357" i="7"/>
  <c r="E370" i="7"/>
  <c r="E383" i="7"/>
  <c r="E388" i="7"/>
  <c r="E391" i="7"/>
  <c r="E404" i="7"/>
  <c r="E407" i="7"/>
  <c r="E425" i="7"/>
  <c r="E441" i="7"/>
  <c r="E449" i="7"/>
  <c r="E501" i="7"/>
  <c r="E509" i="7"/>
  <c r="E517" i="7"/>
  <c r="E541" i="7"/>
  <c r="E549" i="7"/>
  <c r="E706" i="7"/>
  <c r="E918" i="7"/>
  <c r="E1052" i="7"/>
  <c r="E1060" i="7"/>
  <c r="E1123" i="7"/>
  <c r="E1144" i="7"/>
  <c r="E1216" i="7"/>
  <c r="E1234" i="7"/>
  <c r="E1303" i="7"/>
  <c r="E1311" i="7"/>
  <c r="E1351" i="7"/>
  <c r="E1380" i="7"/>
  <c r="E1409" i="7"/>
  <c r="E17" i="7"/>
  <c r="E33" i="7"/>
  <c r="E49" i="7"/>
  <c r="E65" i="7"/>
  <c r="E81" i="7"/>
  <c r="E97" i="7"/>
  <c r="E112" i="7"/>
  <c r="E127" i="7"/>
  <c r="E152" i="7"/>
  <c r="E182" i="7"/>
  <c r="E202" i="7"/>
  <c r="E220" i="7"/>
  <c r="E225" i="7"/>
  <c r="E240" i="7"/>
  <c r="E255" i="7"/>
  <c r="E280" i="7"/>
  <c r="E295" i="7"/>
  <c r="E310" i="7"/>
  <c r="E335" i="7"/>
  <c r="E359" i="7"/>
  <c r="E369" i="7"/>
  <c r="E381" i="7"/>
  <c r="E386" i="7"/>
  <c r="E406" i="7"/>
  <c r="E409" i="7"/>
  <c r="E419" i="7"/>
  <c r="E426" i="7"/>
  <c r="E451" i="7"/>
  <c r="E458" i="7"/>
  <c r="E523" i="7"/>
  <c r="E555" i="7"/>
  <c r="E871" i="7"/>
  <c r="E1317" i="7"/>
  <c r="E1407" i="7"/>
  <c r="E1140" i="7"/>
  <c r="E1381" i="7"/>
  <c r="E170" i="7"/>
  <c r="E298" i="7"/>
  <c r="E362" i="7"/>
  <c r="E1220" i="7"/>
  <c r="E11" i="7"/>
  <c r="E27" i="7"/>
  <c r="E75" i="7"/>
  <c r="E91" i="7"/>
  <c r="E108" i="7"/>
  <c r="E113" i="7"/>
  <c r="E128" i="7"/>
  <c r="E143" i="7"/>
  <c r="E168" i="7"/>
  <c r="E198" i="7"/>
  <c r="E218" i="7"/>
  <c r="E236" i="7"/>
  <c r="E241" i="7"/>
  <c r="E256" i="7"/>
  <c r="E271" i="7"/>
  <c r="E296" i="7"/>
  <c r="E311" i="7"/>
  <c r="E331" i="7"/>
  <c r="E336" i="7"/>
  <c r="E343" i="7"/>
  <c r="E353" i="7"/>
  <c r="E365" i="7"/>
  <c r="E377" i="7"/>
  <c r="E447" i="7"/>
  <c r="E1130" i="7"/>
  <c r="E9" i="7"/>
  <c r="E25" i="7"/>
  <c r="E41" i="7"/>
  <c r="E57" i="7"/>
  <c r="E73" i="7"/>
  <c r="E89" i="7"/>
  <c r="E118" i="7"/>
  <c r="E138" i="7"/>
  <c r="E156" i="7"/>
  <c r="E161" i="7"/>
  <c r="E176" i="7"/>
  <c r="E191" i="7"/>
  <c r="E216" i="7"/>
  <c r="E246" i="7"/>
  <c r="E266" i="7"/>
  <c r="E284" i="7"/>
  <c r="E289" i="7"/>
  <c r="E304" i="7"/>
  <c r="E319" i="7"/>
  <c r="E341" i="7"/>
  <c r="E360" i="7"/>
  <c r="E363" i="7"/>
  <c r="E400" i="7"/>
  <c r="E405" i="7"/>
  <c r="E435" i="7"/>
  <c r="E442" i="7"/>
  <c r="E467" i="7"/>
  <c r="E474" i="7"/>
  <c r="E477" i="7"/>
  <c r="E1210" i="7"/>
  <c r="E1361" i="7"/>
  <c r="E7" i="7"/>
  <c r="E23" i="7"/>
  <c r="E39" i="7"/>
  <c r="E55" i="7"/>
  <c r="E71" i="7"/>
  <c r="E87" i="7"/>
  <c r="E111" i="7"/>
  <c r="E136" i="7"/>
  <c r="E166" i="7"/>
  <c r="E204" i="7"/>
  <c r="E209" i="7"/>
  <c r="E224" i="7"/>
  <c r="E239" i="7"/>
  <c r="E264" i="7"/>
  <c r="E279" i="7"/>
  <c r="E294" i="7"/>
  <c r="E329" i="7"/>
  <c r="E339" i="7"/>
  <c r="E351" i="7"/>
  <c r="E375" i="7"/>
  <c r="E385" i="7"/>
  <c r="E390" i="7"/>
  <c r="E398" i="7"/>
  <c r="E5" i="7"/>
  <c r="E21" i="7"/>
  <c r="E37" i="7"/>
  <c r="E53" i="7"/>
  <c r="E69" i="7"/>
  <c r="E85" i="7"/>
  <c r="E106" i="7"/>
  <c r="E124" i="7"/>
  <c r="E129" i="7"/>
  <c r="E144" i="7"/>
  <c r="E159" i="7"/>
  <c r="E184" i="7"/>
  <c r="E214" i="7"/>
  <c r="E234" i="7"/>
  <c r="E252" i="7"/>
  <c r="E257" i="7"/>
  <c r="E272" i="7"/>
  <c r="E287" i="7"/>
  <c r="E312" i="7"/>
  <c r="E332" i="7"/>
  <c r="E337" i="7"/>
  <c r="E349" i="7"/>
  <c r="E361" i="7"/>
  <c r="E368" i="7"/>
  <c r="E373" i="7"/>
  <c r="E565" i="7"/>
  <c r="E1044" i="7"/>
  <c r="E506" i="7"/>
  <c r="E538" i="7"/>
  <c r="E568" i="7"/>
  <c r="E578" i="7"/>
  <c r="E598" i="7"/>
  <c r="E632" i="7"/>
  <c r="E642" i="7"/>
  <c r="E673" i="7"/>
  <c r="E699" i="7"/>
  <c r="E722" i="7"/>
  <c r="E740" i="7"/>
  <c r="E742" i="7"/>
  <c r="E776" i="7"/>
  <c r="E817" i="7"/>
  <c r="E879" i="7"/>
  <c r="E889" i="7"/>
  <c r="E1120" i="7"/>
  <c r="E1208" i="7"/>
  <c r="E1240" i="7"/>
  <c r="E1245" i="7"/>
  <c r="E1297" i="7"/>
  <c r="E1305" i="7"/>
  <c r="E1323" i="7"/>
  <c r="E1341" i="7"/>
  <c r="E1344" i="7"/>
  <c r="E1387" i="7"/>
  <c r="E403" i="7"/>
  <c r="E410" i="7"/>
  <c r="E415" i="7"/>
  <c r="E424" i="7"/>
  <c r="E440" i="7"/>
  <c r="E456" i="7"/>
  <c r="E472" i="7"/>
  <c r="E479" i="7"/>
  <c r="E504" i="7"/>
  <c r="E511" i="7"/>
  <c r="E536" i="7"/>
  <c r="E543" i="7"/>
  <c r="E571" i="7"/>
  <c r="E609" i="7"/>
  <c r="E635" i="7"/>
  <c r="E658" i="7"/>
  <c r="E676" i="7"/>
  <c r="E678" i="7"/>
  <c r="E712" i="7"/>
  <c r="E753" i="7"/>
  <c r="E771" i="7"/>
  <c r="E779" i="7"/>
  <c r="E792" i="7"/>
  <c r="E802" i="7"/>
  <c r="E820" i="7"/>
  <c r="E828" i="7"/>
  <c r="E838" i="7"/>
  <c r="E851" i="7"/>
  <c r="E859" i="7"/>
  <c r="E864" i="7"/>
  <c r="E905" i="7"/>
  <c r="E931" i="7"/>
  <c r="E934" i="7"/>
  <c r="E939" i="7"/>
  <c r="E957" i="7"/>
  <c r="E985" i="7"/>
  <c r="E1062" i="7"/>
  <c r="E1073" i="7"/>
  <c r="E1088" i="7"/>
  <c r="E1105" i="7"/>
  <c r="E1118" i="7"/>
  <c r="E1126" i="7"/>
  <c r="E1138" i="7"/>
  <c r="E1149" i="7"/>
  <c r="E1159" i="7"/>
  <c r="E1180" i="7"/>
  <c r="E1228" i="7"/>
  <c r="E1269" i="7"/>
  <c r="E1282" i="7"/>
  <c r="E1287" i="7"/>
  <c r="E1295" i="7"/>
  <c r="E1326" i="7"/>
  <c r="E1359" i="7"/>
  <c r="E1362" i="7"/>
  <c r="E1367" i="7"/>
  <c r="E1405" i="7"/>
  <c r="E833" i="7"/>
  <c r="E854" i="7"/>
  <c r="E880" i="7"/>
  <c r="E885" i="7"/>
  <c r="E890" i="7"/>
  <c r="E916" i="7"/>
  <c r="E929" i="7"/>
  <c r="E960" i="7"/>
  <c r="E973" i="7"/>
  <c r="E998" i="7"/>
  <c r="E1004" i="7"/>
  <c r="E1050" i="7"/>
  <c r="E1063" i="7"/>
  <c r="E1068" i="7"/>
  <c r="E1091" i="7"/>
  <c r="E1098" i="7"/>
  <c r="E1106" i="7"/>
  <c r="E1134" i="7"/>
  <c r="E1139" i="7"/>
  <c r="E1162" i="7"/>
  <c r="E384" i="7"/>
  <c r="E389" i="7"/>
  <c r="E408" i="7"/>
  <c r="E411" i="7"/>
  <c r="E420" i="7"/>
  <c r="E436" i="7"/>
  <c r="E452" i="7"/>
  <c r="E468" i="7"/>
  <c r="E497" i="7"/>
  <c r="E529" i="7"/>
  <c r="E561" i="7"/>
  <c r="E625" i="7"/>
  <c r="E643" i="7"/>
  <c r="E651" i="7"/>
  <c r="E664" i="7"/>
  <c r="E674" i="7"/>
  <c r="E692" i="7"/>
  <c r="E694" i="7"/>
  <c r="E723" i="7"/>
  <c r="E731" i="7"/>
  <c r="E769" i="7"/>
  <c r="E808" i="7"/>
  <c r="E818" i="7"/>
  <c r="E826" i="7"/>
  <c r="E836" i="7"/>
  <c r="E844" i="7"/>
  <c r="E846" i="7"/>
  <c r="E849" i="7"/>
  <c r="E867" i="7"/>
  <c r="E870" i="7"/>
  <c r="E875" i="7"/>
  <c r="E893" i="7"/>
  <c r="E911" i="7"/>
  <c r="E921" i="7"/>
  <c r="E932" i="7"/>
  <c r="E945" i="7"/>
  <c r="E950" i="7"/>
  <c r="E955" i="7"/>
  <c r="E976" i="7"/>
  <c r="E986" i="7"/>
  <c r="E996" i="7"/>
  <c r="E999" i="7"/>
  <c r="E1012" i="7"/>
  <c r="E1017" i="7"/>
  <c r="E1035" i="7"/>
  <c r="E1086" i="7"/>
  <c r="E1116" i="7"/>
  <c r="E1124" i="7"/>
  <c r="E1165" i="7"/>
  <c r="E1178" i="7"/>
  <c r="E1191" i="7"/>
  <c r="E1196" i="7"/>
  <c r="E1214" i="7"/>
  <c r="E1219" i="7"/>
  <c r="E1229" i="7"/>
  <c r="E1259" i="7"/>
  <c r="E1277" i="7"/>
  <c r="E1329" i="7"/>
  <c r="E1337" i="7"/>
  <c r="E1355" i="7"/>
  <c r="E1395" i="7"/>
  <c r="E1403" i="7"/>
  <c r="E1406" i="7"/>
  <c r="E387" i="7"/>
  <c r="E394" i="7"/>
  <c r="E399" i="7"/>
  <c r="E418" i="7"/>
  <c r="E434" i="7"/>
  <c r="E450" i="7"/>
  <c r="E466" i="7"/>
  <c r="E490" i="7"/>
  <c r="E522" i="7"/>
  <c r="E554" i="7"/>
  <c r="E587" i="7"/>
  <c r="E600" i="7"/>
  <c r="E610" i="7"/>
  <c r="E628" i="7"/>
  <c r="E630" i="7"/>
  <c r="E659" i="7"/>
  <c r="E667" i="7"/>
  <c r="E705" i="7"/>
  <c r="E744" i="7"/>
  <c r="E754" i="7"/>
  <c r="E762" i="7"/>
  <c r="E772" i="7"/>
  <c r="E774" i="7"/>
  <c r="E780" i="7"/>
  <c r="E782" i="7"/>
  <c r="E785" i="7"/>
  <c r="E811" i="7"/>
  <c r="E852" i="7"/>
  <c r="E860" i="7"/>
  <c r="E865" i="7"/>
  <c r="E896" i="7"/>
  <c r="E909" i="7"/>
  <c r="E937" i="7"/>
  <c r="E963" i="7"/>
  <c r="E966" i="7"/>
  <c r="E971" i="7"/>
  <c r="E981" i="7"/>
  <c r="E994" i="7"/>
  <c r="E1015" i="7"/>
  <c r="E1025" i="7"/>
  <c r="E1038" i="7"/>
  <c r="E1056" i="7"/>
  <c r="E1066" i="7"/>
  <c r="E1074" i="7"/>
  <c r="E1081" i="7"/>
  <c r="E1089" i="7"/>
  <c r="E1101" i="7"/>
  <c r="E1104" i="7"/>
  <c r="E1113" i="7"/>
  <c r="E1155" i="7"/>
  <c r="E1160" i="7"/>
  <c r="E1170" i="7"/>
  <c r="E1181" i="7"/>
  <c r="E1194" i="7"/>
  <c r="E1207" i="7"/>
  <c r="E1224" i="7"/>
  <c r="E1239" i="7"/>
  <c r="E1262" i="7"/>
  <c r="E1275" i="7"/>
  <c r="E1278" i="7"/>
  <c r="E1293" i="7"/>
  <c r="E1296" i="7"/>
  <c r="E1314" i="7"/>
  <c r="E1319" i="7"/>
  <c r="E1327" i="7"/>
  <c r="E1358" i="7"/>
  <c r="E1363" i="7"/>
  <c r="E1373" i="7"/>
  <c r="E1378" i="7"/>
  <c r="E1383" i="7"/>
  <c r="E1396" i="7"/>
  <c r="E577" i="7"/>
  <c r="E603" i="7"/>
  <c r="E641" i="7"/>
  <c r="E680" i="7"/>
  <c r="E690" i="7"/>
  <c r="E698" i="7"/>
  <c r="E708" i="7"/>
  <c r="E716" i="7"/>
  <c r="E721" i="7"/>
  <c r="E747" i="7"/>
  <c r="E788" i="7"/>
  <c r="E806" i="7"/>
  <c r="E824" i="7"/>
  <c r="E834" i="7"/>
  <c r="E842" i="7"/>
  <c r="E868" i="7"/>
  <c r="E881" i="7"/>
  <c r="E886" i="7"/>
  <c r="E891" i="7"/>
  <c r="E912" i="7"/>
  <c r="E917" i="7"/>
  <c r="E922" i="7"/>
  <c r="E943" i="7"/>
  <c r="E948" i="7"/>
  <c r="E1041" i="7"/>
  <c r="E1079" i="7"/>
  <c r="E1084" i="7"/>
  <c r="E1099" i="7"/>
  <c r="E1114" i="7"/>
  <c r="E1171" i="7"/>
  <c r="E1176" i="7"/>
  <c r="E1197" i="7"/>
  <c r="E1291" i="7"/>
  <c r="E1299" i="7"/>
  <c r="E1304" i="7"/>
  <c r="E1330" i="7"/>
  <c r="E1335" i="7"/>
  <c r="E1348" i="7"/>
  <c r="E1353" i="7"/>
  <c r="E1371" i="7"/>
  <c r="E1376" i="7"/>
  <c r="E392" i="7"/>
  <c r="E395" i="7"/>
  <c r="E430" i="7"/>
  <c r="E446" i="7"/>
  <c r="E462" i="7"/>
  <c r="E478" i="7"/>
  <c r="E483" i="7"/>
  <c r="E510" i="7"/>
  <c r="E515" i="7"/>
  <c r="E542" i="7"/>
  <c r="E547" i="7"/>
  <c r="E570" i="7"/>
  <c r="E616" i="7"/>
  <c r="E626" i="7"/>
  <c r="E634" i="7"/>
  <c r="E644" i="7"/>
  <c r="E646" i="7"/>
  <c r="E652" i="7"/>
  <c r="E654" i="7"/>
  <c r="E657" i="7"/>
  <c r="E683" i="7"/>
  <c r="E724" i="7"/>
  <c r="E726" i="7"/>
  <c r="E760" i="7"/>
  <c r="E770" i="7"/>
  <c r="E801" i="7"/>
  <c r="E827" i="7"/>
  <c r="E850" i="7"/>
  <c r="E858" i="7"/>
  <c r="E873" i="7"/>
  <c r="E899" i="7"/>
  <c r="E902" i="7"/>
  <c r="E907" i="7"/>
  <c r="E925" i="7"/>
  <c r="E953" i="7"/>
  <c r="E964" i="7"/>
  <c r="E982" i="7"/>
  <c r="E1000" i="7"/>
  <c r="E1008" i="7"/>
  <c r="E1018" i="7"/>
  <c r="E1028" i="7"/>
  <c r="E1031" i="7"/>
  <c r="E1036" i="7"/>
  <c r="E1054" i="7"/>
  <c r="E1072" i="7"/>
  <c r="E1102" i="7"/>
  <c r="E1109" i="7"/>
  <c r="E1117" i="7"/>
  <c r="E1158" i="7"/>
  <c r="E1166" i="7"/>
  <c r="E1184" i="7"/>
  <c r="E1187" i="7"/>
  <c r="E1202" i="7"/>
  <c r="E1222" i="7"/>
  <c r="E1265" i="7"/>
  <c r="E1294" i="7"/>
  <c r="E1312" i="7"/>
  <c r="E1374" i="7"/>
  <c r="E1391" i="7"/>
  <c r="E1394" i="7"/>
  <c r="E101" i="7"/>
  <c r="E117" i="7"/>
  <c r="E133" i="7"/>
  <c r="E149" i="7"/>
  <c r="E165" i="7"/>
  <c r="E181" i="7"/>
  <c r="E197" i="7"/>
  <c r="E213" i="7"/>
  <c r="E229" i="7"/>
  <c r="E245" i="7"/>
  <c r="E261" i="7"/>
  <c r="E277" i="7"/>
  <c r="E293" i="7"/>
  <c r="E309" i="7"/>
  <c r="E325" i="7"/>
  <c r="E115" i="7"/>
  <c r="E131" i="7"/>
  <c r="E147" i="7"/>
  <c r="E163" i="7"/>
  <c r="E179" i="7"/>
  <c r="E195" i="7"/>
  <c r="E211" i="7"/>
  <c r="E227" i="7"/>
  <c r="E243" i="7"/>
  <c r="E259" i="7"/>
  <c r="E275" i="7"/>
  <c r="E291" i="7"/>
  <c r="E307" i="7"/>
  <c r="E323" i="7"/>
  <c r="E109" i="7"/>
  <c r="E125" i="7"/>
  <c r="E141" i="7"/>
  <c r="E157" i="7"/>
  <c r="E173" i="7"/>
  <c r="E189" i="7"/>
  <c r="E205" i="7"/>
  <c r="E221" i="7"/>
  <c r="E237" i="7"/>
  <c r="E253" i="7"/>
  <c r="E269" i="7"/>
  <c r="E285" i="7"/>
  <c r="E301" i="7"/>
  <c r="E317" i="7"/>
  <c r="E107" i="7"/>
  <c r="E123" i="7"/>
  <c r="E139" i="7"/>
  <c r="E155" i="7"/>
  <c r="E171" i="7"/>
  <c r="E187" i="7"/>
  <c r="E203" i="7"/>
  <c r="E219" i="7"/>
  <c r="E235" i="7"/>
  <c r="E251" i="7"/>
  <c r="E267" i="7"/>
  <c r="E283" i="7"/>
  <c r="E299" i="7"/>
  <c r="E315" i="7"/>
  <c r="E105" i="7"/>
  <c r="E121" i="7"/>
  <c r="E137" i="7"/>
  <c r="E153" i="7"/>
  <c r="E169" i="7"/>
  <c r="E185" i="7"/>
  <c r="E201" i="7"/>
  <c r="E217" i="7"/>
  <c r="E233" i="7"/>
  <c r="E249" i="7"/>
  <c r="E265" i="7"/>
  <c r="E281" i="7"/>
  <c r="E297" i="7"/>
  <c r="E313" i="7"/>
  <c r="E103" i="7"/>
  <c r="E119" i="7"/>
  <c r="E135" i="7"/>
  <c r="E151" i="7"/>
  <c r="E167" i="7"/>
  <c r="E183" i="7"/>
  <c r="E199" i="7"/>
  <c r="E215" i="7"/>
  <c r="E231" i="7"/>
  <c r="E503" i="7"/>
  <c r="E535" i="7"/>
  <c r="E492" i="7"/>
  <c r="E508" i="7"/>
  <c r="E524" i="7"/>
  <c r="E540" i="7"/>
  <c r="E556" i="7"/>
  <c r="E580" i="7"/>
  <c r="E595" i="7"/>
  <c r="E618" i="7"/>
  <c r="E636" i="7"/>
  <c r="E682" i="7"/>
  <c r="E700" i="7"/>
  <c r="E746" i="7"/>
  <c r="E764" i="7"/>
  <c r="E810" i="7"/>
  <c r="E486" i="7"/>
  <c r="E502" i="7"/>
  <c r="E518" i="7"/>
  <c r="E534" i="7"/>
  <c r="E550" i="7"/>
  <c r="E566" i="7"/>
  <c r="E581" i="7"/>
  <c r="E586" i="7"/>
  <c r="E596" i="7"/>
  <c r="E611" i="7"/>
  <c r="E675" i="7"/>
  <c r="E739" i="7"/>
  <c r="E803" i="7"/>
  <c r="E484" i="7"/>
  <c r="E500" i="7"/>
  <c r="E516" i="7"/>
  <c r="E532" i="7"/>
  <c r="E548" i="7"/>
  <c r="E564" i="7"/>
  <c r="E604" i="7"/>
  <c r="E650" i="7"/>
  <c r="E668" i="7"/>
  <c r="E714" i="7"/>
  <c r="E732" i="7"/>
  <c r="E778" i="7"/>
  <c r="E796" i="7"/>
  <c r="E482" i="7"/>
  <c r="E498" i="7"/>
  <c r="E514" i="7"/>
  <c r="E530" i="7"/>
  <c r="E546" i="7"/>
  <c r="E562" i="7"/>
  <c r="E572" i="7"/>
  <c r="E579" i="7"/>
  <c r="E627" i="7"/>
  <c r="E691" i="7"/>
  <c r="E755" i="7"/>
  <c r="E819" i="7"/>
  <c r="E480" i="7"/>
  <c r="E496" i="7"/>
  <c r="E512" i="7"/>
  <c r="E528" i="7"/>
  <c r="E544" i="7"/>
  <c r="E560" i="7"/>
  <c r="E602" i="7"/>
  <c r="E620" i="7"/>
  <c r="E666" i="7"/>
  <c r="E684" i="7"/>
  <c r="E730" i="7"/>
  <c r="E748" i="7"/>
  <c r="E794" i="7"/>
  <c r="E812" i="7"/>
  <c r="E575" i="7"/>
  <c r="E591" i="7"/>
  <c r="E607" i="7"/>
  <c r="E623" i="7"/>
  <c r="E639" i="7"/>
  <c r="E655" i="7"/>
  <c r="E671" i="7"/>
  <c r="E687" i="7"/>
  <c r="E703" i="7"/>
  <c r="E719" i="7"/>
  <c r="E735" i="7"/>
  <c r="E751" i="7"/>
  <c r="E767" i="7"/>
  <c r="E783" i="7"/>
  <c r="E799" i="7"/>
  <c r="E815" i="7"/>
  <c r="E831" i="7"/>
  <c r="E847" i="7"/>
  <c r="E863" i="7"/>
  <c r="E901" i="7"/>
  <c r="E906" i="7"/>
  <c r="E965" i="7"/>
  <c r="E970" i="7"/>
  <c r="E573" i="7"/>
  <c r="E589" i="7"/>
  <c r="E605" i="7"/>
  <c r="E621" i="7"/>
  <c r="E637" i="7"/>
  <c r="E653" i="7"/>
  <c r="E669" i="7"/>
  <c r="E685" i="7"/>
  <c r="E701" i="7"/>
  <c r="E717" i="7"/>
  <c r="E733" i="7"/>
  <c r="E749" i="7"/>
  <c r="E765" i="7"/>
  <c r="E781" i="7"/>
  <c r="E797" i="7"/>
  <c r="E813" i="7"/>
  <c r="E829" i="7"/>
  <c r="E845" i="7"/>
  <c r="E861" i="7"/>
  <c r="E569" i="7"/>
  <c r="E585" i="7"/>
  <c r="E601" i="7"/>
  <c r="E617" i="7"/>
  <c r="E633" i="7"/>
  <c r="E649" i="7"/>
  <c r="E665" i="7"/>
  <c r="E681" i="7"/>
  <c r="E697" i="7"/>
  <c r="E713" i="7"/>
  <c r="E729" i="7"/>
  <c r="E745" i="7"/>
  <c r="E761" i="7"/>
  <c r="E777" i="7"/>
  <c r="E793" i="7"/>
  <c r="E809" i="7"/>
  <c r="E825" i="7"/>
  <c r="E841" i="7"/>
  <c r="E857" i="7"/>
  <c r="E897" i="7"/>
  <c r="E961" i="7"/>
  <c r="E1010" i="7"/>
  <c r="E567" i="7"/>
  <c r="E583" i="7"/>
  <c r="E599" i="7"/>
  <c r="E615" i="7"/>
  <c r="E631" i="7"/>
  <c r="E647" i="7"/>
  <c r="E663" i="7"/>
  <c r="E679" i="7"/>
  <c r="E695" i="7"/>
  <c r="E711" i="7"/>
  <c r="E727" i="7"/>
  <c r="E743" i="7"/>
  <c r="E759" i="7"/>
  <c r="E775" i="7"/>
  <c r="E791" i="7"/>
  <c r="E807" i="7"/>
  <c r="E823" i="7"/>
  <c r="E839" i="7"/>
  <c r="E855" i="7"/>
  <c r="E869" i="7"/>
  <c r="E874" i="7"/>
  <c r="E933" i="7"/>
  <c r="E938" i="7"/>
  <c r="E597" i="7"/>
  <c r="E613" i="7"/>
  <c r="E629" i="7"/>
  <c r="E645" i="7"/>
  <c r="E661" i="7"/>
  <c r="E677" i="7"/>
  <c r="E693" i="7"/>
  <c r="E709" i="7"/>
  <c r="E725" i="7"/>
  <c r="E741" i="7"/>
  <c r="E757" i="7"/>
  <c r="E773" i="7"/>
  <c r="E789" i="7"/>
  <c r="E805" i="7"/>
  <c r="E821" i="7"/>
  <c r="E837" i="7"/>
  <c r="E853" i="7"/>
  <c r="E877" i="7"/>
  <c r="E913" i="7"/>
  <c r="E959" i="7"/>
  <c r="E977" i="7"/>
  <c r="E872" i="7"/>
  <c r="E888" i="7"/>
  <c r="E904" i="7"/>
  <c r="E920" i="7"/>
  <c r="E936" i="7"/>
  <c r="E952" i="7"/>
  <c r="E968" i="7"/>
  <c r="E984" i="7"/>
  <c r="E1020" i="7"/>
  <c r="E1040" i="7"/>
  <c r="E1058" i="7"/>
  <c r="E1083" i="7"/>
  <c r="E866" i="7"/>
  <c r="E882" i="7"/>
  <c r="E898" i="7"/>
  <c r="E914" i="7"/>
  <c r="E930" i="7"/>
  <c r="E946" i="7"/>
  <c r="E962" i="7"/>
  <c r="E978" i="7"/>
  <c r="E1001" i="7"/>
  <c r="E1026" i="7"/>
  <c r="E1033" i="7"/>
  <c r="E1051" i="7"/>
  <c r="E878" i="7"/>
  <c r="E894" i="7"/>
  <c r="E910" i="7"/>
  <c r="E926" i="7"/>
  <c r="E942" i="7"/>
  <c r="E958" i="7"/>
  <c r="E974" i="7"/>
  <c r="E997" i="7"/>
  <c r="E1019" i="7"/>
  <c r="E1024" i="7"/>
  <c r="E1067" i="7"/>
  <c r="E876" i="7"/>
  <c r="E892" i="7"/>
  <c r="E908" i="7"/>
  <c r="E924" i="7"/>
  <c r="E940" i="7"/>
  <c r="E956" i="7"/>
  <c r="E972" i="7"/>
  <c r="E988" i="7"/>
  <c r="E995" i="7"/>
  <c r="E1002" i="7"/>
  <c r="E1049" i="7"/>
  <c r="E1065" i="7"/>
  <c r="E1148" i="7"/>
  <c r="E1013" i="7"/>
  <c r="E1029" i="7"/>
  <c r="E1045" i="7"/>
  <c r="E1061" i="7"/>
  <c r="E1077" i="7"/>
  <c r="E1093" i="7"/>
  <c r="E1182" i="7"/>
  <c r="E1011" i="7"/>
  <c r="E1027" i="7"/>
  <c r="E1043" i="7"/>
  <c r="E1059" i="7"/>
  <c r="E1075" i="7"/>
  <c r="E991" i="7"/>
  <c r="E1007" i="7"/>
  <c r="E1023" i="7"/>
  <c r="E1039" i="7"/>
  <c r="E1055" i="7"/>
  <c r="E1071" i="7"/>
  <c r="E1087" i="7"/>
  <c r="E1127" i="7"/>
  <c r="E1132" i="7"/>
  <c r="E1142" i="7"/>
  <c r="E1175" i="7"/>
  <c r="E1198" i="7"/>
  <c r="E1223" i="7"/>
  <c r="E989" i="7"/>
  <c r="E1005" i="7"/>
  <c r="E1021" i="7"/>
  <c r="E1037" i="7"/>
  <c r="E1053" i="7"/>
  <c r="E1069" i="7"/>
  <c r="E1085" i="7"/>
  <c r="E1103" i="7"/>
  <c r="E1150" i="7"/>
  <c r="E1125" i="7"/>
  <c r="E1141" i="7"/>
  <c r="E1157" i="7"/>
  <c r="E1173" i="7"/>
  <c r="E1189" i="7"/>
  <c r="E1205" i="7"/>
  <c r="E1221" i="7"/>
  <c r="E1237" i="7"/>
  <c r="E1268" i="7"/>
  <c r="E1273" i="7"/>
  <c r="E1280" i="7"/>
  <c r="E1307" i="7"/>
  <c r="E1332" i="7"/>
  <c r="E1357" i="7"/>
  <c r="E1121" i="7"/>
  <c r="E1137" i="7"/>
  <c r="E1153" i="7"/>
  <c r="E1169" i="7"/>
  <c r="E1185" i="7"/>
  <c r="E1201" i="7"/>
  <c r="E1217" i="7"/>
  <c r="E1233" i="7"/>
  <c r="E1266" i="7"/>
  <c r="E1271" i="7"/>
  <c r="E1283" i="7"/>
  <c r="E1288" i="7"/>
  <c r="E1300" i="7"/>
  <c r="E1315" i="7"/>
  <c r="E1320" i="7"/>
  <c r="E1325" i="7"/>
  <c r="E1119" i="7"/>
  <c r="E1135" i="7"/>
  <c r="E1151" i="7"/>
  <c r="E1167" i="7"/>
  <c r="E1183" i="7"/>
  <c r="E1199" i="7"/>
  <c r="E1215" i="7"/>
  <c r="E1231" i="7"/>
  <c r="E1252" i="7"/>
  <c r="E1257" i="7"/>
  <c r="E1264" i="7"/>
  <c r="E1115" i="7"/>
  <c r="E1131" i="7"/>
  <c r="E1147" i="7"/>
  <c r="E1163" i="7"/>
  <c r="E1179" i="7"/>
  <c r="E1195" i="7"/>
  <c r="E1211" i="7"/>
  <c r="E1227" i="7"/>
  <c r="E1250" i="7"/>
  <c r="E1267" i="7"/>
  <c r="E1272" i="7"/>
  <c r="E1284" i="7"/>
  <c r="E1289" i="7"/>
  <c r="E1331" i="7"/>
  <c r="E1336" i="7"/>
  <c r="E1129" i="7"/>
  <c r="E1145" i="7"/>
  <c r="E1161" i="7"/>
  <c r="E1177" i="7"/>
  <c r="E1193" i="7"/>
  <c r="E1209" i="7"/>
  <c r="E1225" i="7"/>
  <c r="E1241" i="7"/>
  <c r="E1248" i="7"/>
  <c r="E1339" i="7"/>
  <c r="E1364" i="7"/>
  <c r="E1389" i="7"/>
  <c r="E1244" i="7"/>
  <c r="E1260" i="7"/>
  <c r="E1276" i="7"/>
  <c r="E1292" i="7"/>
  <c r="E1308" i="7"/>
  <c r="E1324" i="7"/>
  <c r="E1340" i="7"/>
  <c r="E1356" i="7"/>
  <c r="E1372" i="7"/>
  <c r="E1388" i="7"/>
  <c r="E1404" i="7"/>
  <c r="E1242" i="7"/>
  <c r="E1258" i="7"/>
  <c r="E1274" i="7"/>
  <c r="E1290" i="7"/>
  <c r="E1306" i="7"/>
  <c r="E1322" i="7"/>
  <c r="E1338" i="7"/>
  <c r="E1354" i="7"/>
  <c r="E1370" i="7"/>
  <c r="E1386" i="7"/>
  <c r="E1402" i="7"/>
  <c r="E1352" i="7"/>
  <c r="E1368" i="7"/>
  <c r="E1384" i="7"/>
  <c r="E1400" i="7"/>
  <c r="E1254" i="7"/>
  <c r="E1270" i="7"/>
  <c r="E1286" i="7"/>
  <c r="E1302" i="7"/>
  <c r="E1318" i="7"/>
  <c r="E1334" i="7"/>
  <c r="E1350" i="7"/>
  <c r="E1366" i="7"/>
  <c r="E1382" i="7"/>
  <c r="E1398" i="7"/>
  <c r="V35" i="1" l="1"/>
  <c r="V11" i="1"/>
  <c r="V9" i="1"/>
  <c r="V39" i="1"/>
  <c r="V10" i="1"/>
  <c r="V34" i="1"/>
  <c r="V13" i="1"/>
  <c r="V29" i="1"/>
  <c r="V26" i="1"/>
  <c r="V5" i="1"/>
  <c r="V8" i="1"/>
  <c r="V19" i="1"/>
  <c r="V12" i="1"/>
  <c r="V16" i="1"/>
  <c r="V23" i="1"/>
  <c r="V31" i="1"/>
  <c r="V28" i="1"/>
  <c r="V40" i="1"/>
  <c r="V38" i="1"/>
  <c r="V30" i="1"/>
  <c r="V27" i="1"/>
  <c r="V6" i="1"/>
  <c r="V33" i="1"/>
  <c r="V7" i="1"/>
  <c r="V14" i="1"/>
  <c r="V15" i="1"/>
  <c r="V20" i="1"/>
  <c r="V36" i="1"/>
  <c r="V32" i="1"/>
  <c r="V24" i="1"/>
  <c r="V22" i="1"/>
  <c r="V25" i="1"/>
  <c r="V21" i="1"/>
  <c r="V18" i="1"/>
  <c r="V37" i="1"/>
  <c r="V17" i="1"/>
  <c r="B5" i="5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M133" i="1" l="1"/>
  <c r="H102" i="1"/>
  <c r="N110" i="1"/>
  <c r="H211" i="1"/>
  <c r="M140" i="1"/>
  <c r="M88" i="1"/>
  <c r="G101" i="1"/>
  <c r="M202" i="1"/>
  <c r="H215" i="1"/>
  <c r="M173" i="1"/>
  <c r="H184" i="1"/>
  <c r="N125" i="1"/>
  <c r="M216" i="1"/>
  <c r="M162" i="1"/>
  <c r="N128" i="1"/>
  <c r="H135" i="1"/>
  <c r="G94" i="1"/>
  <c r="G61" i="1"/>
  <c r="M124" i="1"/>
  <c r="N164" i="1"/>
  <c r="M77" i="1"/>
  <c r="H200" i="1"/>
  <c r="N217" i="1"/>
  <c r="G230" i="1"/>
  <c r="N229" i="1"/>
  <c r="H198" i="1"/>
  <c r="H228" i="1"/>
  <c r="G209" i="1"/>
  <c r="N219" i="1"/>
  <c r="G200" i="1"/>
  <c r="H199" i="1"/>
  <c r="H186" i="1"/>
  <c r="G203" i="1"/>
  <c r="H213" i="1"/>
  <c r="H181" i="1"/>
  <c r="G227" i="1"/>
  <c r="M177" i="1"/>
  <c r="N175" i="1"/>
  <c r="G55" i="1"/>
  <c r="M203" i="1"/>
  <c r="N65" i="1"/>
  <c r="N48" i="1"/>
  <c r="H103" i="1"/>
  <c r="G193" i="1"/>
  <c r="M189" i="1"/>
  <c r="H77" i="1"/>
  <c r="M156" i="1"/>
  <c r="G171" i="1"/>
  <c r="N187" i="1"/>
  <c r="N213" i="1"/>
  <c r="M184" i="1"/>
  <c r="N184" i="1"/>
  <c r="N211" i="1"/>
  <c r="N174" i="1"/>
  <c r="N135" i="1"/>
  <c r="H156" i="1"/>
  <c r="M94" i="1"/>
  <c r="H61" i="1"/>
  <c r="H106" i="1"/>
  <c r="N119" i="1"/>
  <c r="G105" i="1"/>
  <c r="H149" i="1"/>
  <c r="M78" i="1"/>
  <c r="H60" i="1"/>
  <c r="M158" i="1"/>
  <c r="M111" i="1"/>
  <c r="H47" i="1"/>
  <c r="M224" i="1"/>
  <c r="G231" i="1"/>
  <c r="H230" i="1"/>
  <c r="M226" i="1"/>
  <c r="M198" i="1"/>
  <c r="M223" i="1"/>
  <c r="M220" i="1"/>
  <c r="G211" i="1"/>
  <c r="I211" i="1" s="1"/>
  <c r="S211" i="1" s="1"/>
  <c r="W211" i="1" s="1"/>
  <c r="G197" i="1"/>
  <c r="N186" i="1"/>
  <c r="G212" i="1"/>
  <c r="N180" i="1"/>
  <c r="G181" i="1"/>
  <c r="G190" i="1"/>
  <c r="M207" i="1"/>
  <c r="H41" i="1"/>
  <c r="N81" i="1"/>
  <c r="M178" i="1"/>
  <c r="N196" i="1"/>
  <c r="N75" i="1"/>
  <c r="N147" i="1"/>
  <c r="H162" i="1"/>
  <c r="H129" i="1"/>
  <c r="H138" i="1"/>
  <c r="H171" i="1"/>
  <c r="H206" i="1"/>
  <c r="M188" i="1"/>
  <c r="G192" i="1"/>
  <c r="G172" i="1"/>
  <c r="H231" i="1"/>
  <c r="N192" i="1"/>
  <c r="G176" i="1"/>
  <c r="H144" i="1"/>
  <c r="M160" i="1"/>
  <c r="G184" i="1"/>
  <c r="H120" i="1"/>
  <c r="M61" i="1"/>
  <c r="N106" i="1"/>
  <c r="H183" i="1"/>
  <c r="N120" i="1"/>
  <c r="N70" i="1"/>
  <c r="M60" i="1"/>
  <c r="M54" i="1"/>
  <c r="G84" i="1"/>
  <c r="N68" i="1"/>
  <c r="M80" i="1"/>
  <c r="N221" i="1"/>
  <c r="N198" i="1"/>
  <c r="M221" i="1"/>
  <c r="G215" i="1"/>
  <c r="I215" i="1" s="1"/>
  <c r="S215" i="1" s="1"/>
  <c r="W215" i="1" s="1"/>
  <c r="N223" i="1"/>
  <c r="H220" i="1"/>
  <c r="M209" i="1"/>
  <c r="H221" i="1"/>
  <c r="M208" i="1"/>
  <c r="M212" i="1"/>
  <c r="N226" i="1"/>
  <c r="G218" i="1"/>
  <c r="N206" i="1"/>
  <c r="N200" i="1"/>
  <c r="H197" i="1"/>
  <c r="N188" i="1"/>
  <c r="N190" i="1"/>
  <c r="H131" i="1"/>
  <c r="M150" i="1"/>
  <c r="H173" i="1"/>
  <c r="M73" i="1"/>
  <c r="M181" i="1"/>
  <c r="N126" i="1"/>
  <c r="N205" i="1"/>
  <c r="H154" i="1"/>
  <c r="N74" i="1"/>
  <c r="M84" i="1"/>
  <c r="M195" i="1"/>
  <c r="M206" i="1"/>
  <c r="N218" i="1"/>
  <c r="N185" i="1"/>
  <c r="M172" i="1"/>
  <c r="M210" i="1"/>
  <c r="N183" i="1"/>
  <c r="N154" i="1"/>
  <c r="M125" i="1"/>
  <c r="O125" i="1" s="1"/>
  <c r="U125" i="1" s="1"/>
  <c r="Y125" i="1" s="1"/>
  <c r="N144" i="1"/>
  <c r="H112" i="1"/>
  <c r="G110" i="1"/>
  <c r="G95" i="1"/>
  <c r="N104" i="1"/>
  <c r="H165" i="1"/>
  <c r="M153" i="1"/>
  <c r="H193" i="1"/>
  <c r="H132" i="1"/>
  <c r="H79" i="1"/>
  <c r="N195" i="1"/>
  <c r="N138" i="1"/>
  <c r="H232" i="1"/>
  <c r="M218" i="1"/>
  <c r="G191" i="1"/>
  <c r="M228" i="1"/>
  <c r="H195" i="1"/>
  <c r="G183" i="1"/>
  <c r="N212" i="1"/>
  <c r="M155" i="1"/>
  <c r="H110" i="1"/>
  <c r="M95" i="1"/>
  <c r="G82" i="1"/>
  <c r="G86" i="1"/>
  <c r="N42" i="1"/>
  <c r="H222" i="1"/>
  <c r="N224" i="1"/>
  <c r="N207" i="1"/>
  <c r="O207" i="1" s="1"/>
  <c r="U207" i="1" s="1"/>
  <c r="Y207" i="1" s="1"/>
  <c r="M225" i="1"/>
  <c r="M200" i="1"/>
  <c r="N197" i="1"/>
  <c r="G186" i="1"/>
  <c r="N202" i="1"/>
  <c r="M196" i="1"/>
  <c r="O196" i="1" s="1"/>
  <c r="U196" i="1" s="1"/>
  <c r="Y196" i="1" s="1"/>
  <c r="G210" i="1"/>
  <c r="H180" i="1"/>
  <c r="H191" i="1"/>
  <c r="G182" i="1"/>
  <c r="N214" i="1"/>
  <c r="H194" i="1"/>
  <c r="M183" i="1"/>
  <c r="G102" i="1"/>
  <c r="I102" i="1" s="1"/>
  <c r="S102" i="1" s="1"/>
  <c r="W102" i="1" s="1"/>
  <c r="N227" i="1"/>
  <c r="H111" i="1"/>
  <c r="M104" i="1"/>
  <c r="H136" i="1"/>
  <c r="H52" i="1"/>
  <c r="N225" i="1"/>
  <c r="G109" i="1"/>
  <c r="H115" i="1"/>
  <c r="M64" i="1"/>
  <c r="N204" i="1"/>
  <c r="H192" i="1"/>
  <c r="N82" i="1"/>
  <c r="N96" i="1"/>
  <c r="G57" i="1"/>
  <c r="H141" i="1"/>
  <c r="H223" i="1"/>
  <c r="M217" i="1"/>
  <c r="M229" i="1"/>
  <c r="O229" i="1" s="1"/>
  <c r="U229" i="1" s="1"/>
  <c r="Y229" i="1" s="1"/>
  <c r="G198" i="1"/>
  <c r="I198" i="1" s="1"/>
  <c r="S198" i="1" s="1"/>
  <c r="W198" i="1" s="1"/>
  <c r="G228" i="1"/>
  <c r="I228" i="1" s="1"/>
  <c r="S228" i="1" s="1"/>
  <c r="W228" i="1" s="1"/>
  <c r="M222" i="1"/>
  <c r="H209" i="1"/>
  <c r="H207" i="1"/>
  <c r="N203" i="1"/>
  <c r="N194" i="1"/>
  <c r="N208" i="1"/>
  <c r="H201" i="1"/>
  <c r="H196" i="1"/>
  <c r="M180" i="1"/>
  <c r="H210" i="1"/>
  <c r="M204" i="1"/>
  <c r="N178" i="1"/>
  <c r="N182" i="1"/>
  <c r="M175" i="1"/>
  <c r="O175" i="1" s="1"/>
  <c r="U175" i="1" s="1"/>
  <c r="Y175" i="1" s="1"/>
  <c r="M191" i="1"/>
  <c r="M174" i="1"/>
  <c r="O174" i="1" s="1"/>
  <c r="U174" i="1" s="1"/>
  <c r="Y174" i="1" s="1"/>
  <c r="M194" i="1"/>
  <c r="G205" i="1"/>
  <c r="M65" i="1"/>
  <c r="N101" i="1"/>
  <c r="M230" i="1"/>
  <c r="M227" i="1"/>
  <c r="H203" i="1"/>
  <c r="M170" i="1"/>
  <c r="H118" i="1"/>
  <c r="M136" i="1"/>
  <c r="H42" i="1"/>
  <c r="H43" i="1"/>
  <c r="H177" i="1"/>
  <c r="M197" i="1"/>
  <c r="H185" i="1"/>
  <c r="H140" i="1"/>
  <c r="M129" i="1"/>
  <c r="H137" i="1"/>
  <c r="H107" i="1"/>
  <c r="M75" i="1"/>
  <c r="O75" i="1" s="1"/>
  <c r="U75" i="1" s="1"/>
  <c r="Y75" i="1" s="1"/>
  <c r="N172" i="1"/>
  <c r="M135" i="1"/>
  <c r="M57" i="1"/>
  <c r="H72" i="1"/>
  <c r="N173" i="1"/>
  <c r="M102" i="1"/>
  <c r="H217" i="1"/>
  <c r="N228" i="1"/>
  <c r="G220" i="1"/>
  <c r="G232" i="1"/>
  <c r="I232" i="1" s="1"/>
  <c r="S232" i="1" s="1"/>
  <c r="W232" i="1" s="1"/>
  <c r="G226" i="1"/>
  <c r="M219" i="1"/>
  <c r="H205" i="1"/>
  <c r="M201" i="1"/>
  <c r="M199" i="1"/>
  <c r="M186" i="1"/>
  <c r="G196" i="1"/>
  <c r="N210" i="1"/>
  <c r="G188" i="1"/>
  <c r="N176" i="1"/>
  <c r="M190" i="1"/>
  <c r="O190" i="1" s="1"/>
  <c r="U190" i="1" s="1"/>
  <c r="Y190" i="1" s="1"/>
  <c r="G207" i="1"/>
  <c r="M232" i="1"/>
  <c r="N141" i="1"/>
  <c r="N155" i="1"/>
  <c r="H69" i="1"/>
  <c r="M118" i="1"/>
  <c r="M68" i="1"/>
  <c r="H150" i="1"/>
  <c r="N231" i="1"/>
  <c r="H104" i="1"/>
  <c r="H224" i="1"/>
  <c r="G195" i="1"/>
  <c r="I195" i="1" s="1"/>
  <c r="S195" i="1" s="1"/>
  <c r="W195" i="1" s="1"/>
  <c r="G173" i="1"/>
  <c r="G189" i="1"/>
  <c r="M185" i="1"/>
  <c r="M205" i="1"/>
  <c r="H139" i="1"/>
  <c r="G185" i="1"/>
  <c r="N145" i="1"/>
  <c r="N162" i="1"/>
  <c r="M70" i="1"/>
  <c r="O70" i="1" s="1"/>
  <c r="U70" i="1" s="1"/>
  <c r="Y70" i="1" s="1"/>
  <c r="M107" i="1"/>
  <c r="H75" i="1"/>
  <c r="G169" i="1"/>
  <c r="H57" i="1"/>
  <c r="N72" i="1"/>
  <c r="N136" i="1"/>
  <c r="G100" i="1"/>
  <c r="N88" i="1"/>
  <c r="H229" i="1"/>
  <c r="G223" i="1"/>
  <c r="N220" i="1"/>
  <c r="M215" i="1"/>
  <c r="G221" i="1"/>
  <c r="N232" i="1"/>
  <c r="O232" i="1" s="1"/>
  <c r="U232" i="1" s="1"/>
  <c r="Y232" i="1" s="1"/>
  <c r="H226" i="1"/>
  <c r="H219" i="1"/>
  <c r="H225" i="1"/>
  <c r="G206" i="1"/>
  <c r="G224" i="1"/>
  <c r="H202" i="1"/>
  <c r="M213" i="1"/>
  <c r="O213" i="1" s="1"/>
  <c r="U213" i="1" s="1"/>
  <c r="Y213" i="1" s="1"/>
  <c r="M187" i="1"/>
  <c r="O187" i="1" s="1"/>
  <c r="U187" i="1" s="1"/>
  <c r="Y187" i="1" s="1"/>
  <c r="N181" i="1"/>
  <c r="H218" i="1"/>
  <c r="G202" i="1"/>
  <c r="H212" i="1"/>
  <c r="H182" i="1"/>
  <c r="N177" i="1"/>
  <c r="G194" i="1"/>
  <c r="H179" i="1"/>
  <c r="M167" i="1"/>
  <c r="N159" i="1"/>
  <c r="G199" i="1"/>
  <c r="H170" i="1"/>
  <c r="G157" i="1"/>
  <c r="H146" i="1"/>
  <c r="H121" i="1"/>
  <c r="H161" i="1"/>
  <c r="N130" i="1"/>
  <c r="M148" i="1"/>
  <c r="H152" i="1"/>
  <c r="G208" i="1"/>
  <c r="M149" i="1"/>
  <c r="H127" i="1"/>
  <c r="M147" i="1"/>
  <c r="N142" i="1"/>
  <c r="G143" i="1"/>
  <c r="H142" i="1"/>
  <c r="M134" i="1"/>
  <c r="N114" i="1"/>
  <c r="M113" i="1"/>
  <c r="M131" i="1"/>
  <c r="M115" i="1"/>
  <c r="G148" i="1"/>
  <c r="N117" i="1"/>
  <c r="M122" i="1"/>
  <c r="N108" i="1"/>
  <c r="G120" i="1"/>
  <c r="M112" i="1"/>
  <c r="H109" i="1"/>
  <c r="I109" i="1" s="1"/>
  <c r="S109" i="1" s="1"/>
  <c r="W109" i="1" s="1"/>
  <c r="M110" i="1"/>
  <c r="O110" i="1" s="1"/>
  <c r="U110" i="1" s="1"/>
  <c r="Y110" i="1" s="1"/>
  <c r="G158" i="1"/>
  <c r="N118" i="1"/>
  <c r="N90" i="1"/>
  <c r="H93" i="1"/>
  <c r="N91" i="1"/>
  <c r="M90" i="1"/>
  <c r="G87" i="1"/>
  <c r="M83" i="1"/>
  <c r="N100" i="1"/>
  <c r="H208" i="1"/>
  <c r="G180" i="1"/>
  <c r="I180" i="1" s="1"/>
  <c r="S180" i="1" s="1"/>
  <c r="W180" i="1" s="1"/>
  <c r="H204" i="1"/>
  <c r="G177" i="1"/>
  <c r="G174" i="1"/>
  <c r="G175" i="1"/>
  <c r="G222" i="1"/>
  <c r="N199" i="1"/>
  <c r="N157" i="1"/>
  <c r="N121" i="1"/>
  <c r="N148" i="1"/>
  <c r="G178" i="1"/>
  <c r="M163" i="1"/>
  <c r="H151" i="1"/>
  <c r="G153" i="1"/>
  <c r="N156" i="1"/>
  <c r="O156" i="1" s="1"/>
  <c r="U156" i="1" s="1"/>
  <c r="Y156" i="1" s="1"/>
  <c r="N134" i="1"/>
  <c r="G204" i="1"/>
  <c r="N143" i="1"/>
  <c r="G156" i="1"/>
  <c r="G139" i="1"/>
  <c r="H114" i="1"/>
  <c r="M126" i="1"/>
  <c r="M123" i="1"/>
  <c r="N191" i="1"/>
  <c r="G201" i="1"/>
  <c r="I201" i="1" s="1"/>
  <c r="S201" i="1" s="1"/>
  <c r="W201" i="1" s="1"/>
  <c r="N193" i="1"/>
  <c r="M182" i="1"/>
  <c r="M192" i="1"/>
  <c r="O192" i="1" s="1"/>
  <c r="U192" i="1" s="1"/>
  <c r="Y192" i="1" s="1"/>
  <c r="N167" i="1"/>
  <c r="H168" i="1"/>
  <c r="H157" i="1"/>
  <c r="M130" i="1"/>
  <c r="O130" i="1" s="1"/>
  <c r="U130" i="1" s="1"/>
  <c r="Y130" i="1" s="1"/>
  <c r="G229" i="1"/>
  <c r="H163" i="1"/>
  <c r="H153" i="1"/>
  <c r="M166" i="1"/>
  <c r="G149" i="1"/>
  <c r="I149" i="1" s="1"/>
  <c r="S149" i="1" s="1"/>
  <c r="W149" i="1" s="1"/>
  <c r="N168" i="1"/>
  <c r="G145" i="1"/>
  <c r="N139" i="1"/>
  <c r="H113" i="1"/>
  <c r="G119" i="1"/>
  <c r="G116" i="1"/>
  <c r="G159" i="1"/>
  <c r="H123" i="1"/>
  <c r="M114" i="1"/>
  <c r="G155" i="1"/>
  <c r="N133" i="1"/>
  <c r="O133" i="1" s="1"/>
  <c r="U133" i="1" s="1"/>
  <c r="Y133" i="1" s="1"/>
  <c r="N112" i="1"/>
  <c r="M99" i="1"/>
  <c r="G154" i="1"/>
  <c r="N85" i="1"/>
  <c r="H89" i="1"/>
  <c r="H87" i="1"/>
  <c r="G81" i="1"/>
  <c r="G79" i="1"/>
  <c r="N222" i="1"/>
  <c r="M211" i="1"/>
  <c r="O211" i="1" s="1"/>
  <c r="U211" i="1" s="1"/>
  <c r="Y211" i="1" s="1"/>
  <c r="M193" i="1"/>
  <c r="G187" i="1"/>
  <c r="N166" i="1"/>
  <c r="M168" i="1"/>
  <c r="O168" i="1" s="1"/>
  <c r="U168" i="1" s="1"/>
  <c r="Y168" i="1" s="1"/>
  <c r="N165" i="1"/>
  <c r="M157" i="1"/>
  <c r="O157" i="1" s="1"/>
  <c r="U157" i="1" s="1"/>
  <c r="Y157" i="1" s="1"/>
  <c r="G225" i="1"/>
  <c r="N189" i="1"/>
  <c r="G162" i="1"/>
  <c r="I162" i="1" s="1"/>
  <c r="S162" i="1" s="1"/>
  <c r="W162" i="1" s="1"/>
  <c r="G160" i="1"/>
  <c r="N149" i="1"/>
  <c r="G167" i="1"/>
  <c r="M137" i="1"/>
  <c r="G147" i="1"/>
  <c r="G135" i="1"/>
  <c r="H143" i="1"/>
  <c r="M145" i="1"/>
  <c r="M139" i="1"/>
  <c r="H126" i="1"/>
  <c r="N115" i="1"/>
  <c r="G128" i="1"/>
  <c r="H119" i="1"/>
  <c r="H116" i="1"/>
  <c r="H159" i="1"/>
  <c r="G144" i="1"/>
  <c r="I144" i="1" s="1"/>
  <c r="S144" i="1" s="1"/>
  <c r="W144" i="1" s="1"/>
  <c r="G117" i="1"/>
  <c r="N113" i="1"/>
  <c r="H97" i="1"/>
  <c r="H124" i="1"/>
  <c r="G168" i="1"/>
  <c r="H155" i="1"/>
  <c r="M141" i="1"/>
  <c r="M109" i="1"/>
  <c r="G99" i="1"/>
  <c r="N103" i="1"/>
  <c r="G123" i="1"/>
  <c r="N111" i="1"/>
  <c r="H85" i="1"/>
  <c r="G114" i="1"/>
  <c r="M89" i="1"/>
  <c r="G138" i="1"/>
  <c r="I138" i="1" s="1"/>
  <c r="S138" i="1" s="1"/>
  <c r="W138" i="1" s="1"/>
  <c r="G89" i="1"/>
  <c r="M81" i="1"/>
  <c r="O81" i="1" s="1"/>
  <c r="U81" i="1" s="1"/>
  <c r="Y81" i="1" s="1"/>
  <c r="H86" i="1"/>
  <c r="M231" i="1"/>
  <c r="H188" i="1"/>
  <c r="H227" i="1"/>
  <c r="N179" i="1"/>
  <c r="N201" i="1"/>
  <c r="H174" i="1"/>
  <c r="H187" i="1"/>
  <c r="N169" i="1"/>
  <c r="G164" i="1"/>
  <c r="G121" i="1"/>
  <c r="M152" i="1"/>
  <c r="H189" i="1"/>
  <c r="I189" i="1" s="1"/>
  <c r="S189" i="1" s="1"/>
  <c r="W189" i="1" s="1"/>
  <c r="N163" i="1"/>
  <c r="H167" i="1"/>
  <c r="M127" i="1"/>
  <c r="H147" i="1"/>
  <c r="H166" i="1"/>
  <c r="H145" i="1"/>
  <c r="G140" i="1"/>
  <c r="I140" i="1" s="1"/>
  <c r="S140" i="1" s="1"/>
  <c r="W140" i="1" s="1"/>
  <c r="G122" i="1"/>
  <c r="H133" i="1"/>
  <c r="M120" i="1"/>
  <c r="N109" i="1"/>
  <c r="N92" i="1"/>
  <c r="G103" i="1"/>
  <c r="I103" i="1" s="1"/>
  <c r="S103" i="1" s="1"/>
  <c r="W103" i="1" s="1"/>
  <c r="G151" i="1"/>
  <c r="N102" i="1"/>
  <c r="N93" i="1"/>
  <c r="G130" i="1"/>
  <c r="G111" i="1"/>
  <c r="H101" i="1"/>
  <c r="M91" i="1"/>
  <c r="M87" i="1"/>
  <c r="G179" i="1"/>
  <c r="M214" i="1"/>
  <c r="O214" i="1" s="1"/>
  <c r="U214" i="1" s="1"/>
  <c r="Y214" i="1" s="1"/>
  <c r="H178" i="1"/>
  <c r="G216" i="1"/>
  <c r="H176" i="1"/>
  <c r="G214" i="1"/>
  <c r="G170" i="1"/>
  <c r="H169" i="1"/>
  <c r="H164" i="1"/>
  <c r="M165" i="1"/>
  <c r="M171" i="1"/>
  <c r="N151" i="1"/>
  <c r="G217" i="1"/>
  <c r="I217" i="1" s="1"/>
  <c r="S217" i="1" s="1"/>
  <c r="W217" i="1" s="1"/>
  <c r="H172" i="1"/>
  <c r="N153" i="1"/>
  <c r="O153" i="1" s="1"/>
  <c r="U153" i="1" s="1"/>
  <c r="Y153" i="1" s="1"/>
  <c r="N152" i="1"/>
  <c r="H160" i="1"/>
  <c r="G142" i="1"/>
  <c r="I142" i="1" s="1"/>
  <c r="S142" i="1" s="1"/>
  <c r="W142" i="1" s="1"/>
  <c r="N160" i="1"/>
  <c r="O160" i="1" s="1"/>
  <c r="U160" i="1" s="1"/>
  <c r="Y160" i="1" s="1"/>
  <c r="N127" i="1"/>
  <c r="M143" i="1"/>
  <c r="M119" i="1"/>
  <c r="N140" i="1"/>
  <c r="O140" i="1" s="1"/>
  <c r="U140" i="1" s="1"/>
  <c r="Y140" i="1" s="1"/>
  <c r="M128" i="1"/>
  <c r="O128" i="1" s="1"/>
  <c r="U128" i="1" s="1"/>
  <c r="Y128" i="1" s="1"/>
  <c r="N122" i="1"/>
  <c r="M108" i="1"/>
  <c r="O108" i="1" s="1"/>
  <c r="U108" i="1" s="1"/>
  <c r="Y108" i="1" s="1"/>
  <c r="N97" i="1"/>
  <c r="G108" i="1"/>
  <c r="G165" i="1"/>
  <c r="I165" i="1" s="1"/>
  <c r="S165" i="1" s="1"/>
  <c r="W165" i="1" s="1"/>
  <c r="N132" i="1"/>
  <c r="N124" i="1"/>
  <c r="O124" i="1" s="1"/>
  <c r="U124" i="1" s="1"/>
  <c r="Y124" i="1" s="1"/>
  <c r="M103" i="1"/>
  <c r="G166" i="1"/>
  <c r="G136" i="1"/>
  <c r="H130" i="1"/>
  <c r="N107" i="1"/>
  <c r="O107" i="1" s="1"/>
  <c r="U107" i="1" s="1"/>
  <c r="Y107" i="1" s="1"/>
  <c r="M101" i="1"/>
  <c r="M85" i="1"/>
  <c r="G91" i="1"/>
  <c r="N86" i="1"/>
  <c r="G96" i="1"/>
  <c r="N95" i="1"/>
  <c r="O95" i="1" s="1"/>
  <c r="U95" i="1" s="1"/>
  <c r="Y95" i="1" s="1"/>
  <c r="H98" i="1"/>
  <c r="H90" i="1"/>
  <c r="G54" i="1"/>
  <c r="N230" i="1"/>
  <c r="N215" i="1"/>
  <c r="H175" i="1"/>
  <c r="N216" i="1"/>
  <c r="M176" i="1"/>
  <c r="O176" i="1" s="1"/>
  <c r="U176" i="1" s="1"/>
  <c r="Y176" i="1" s="1"/>
  <c r="H214" i="1"/>
  <c r="N170" i="1"/>
  <c r="O170" i="1" s="1"/>
  <c r="U170" i="1" s="1"/>
  <c r="Y170" i="1" s="1"/>
  <c r="M169" i="1"/>
  <c r="G161" i="1"/>
  <c r="H148" i="1"/>
  <c r="G213" i="1"/>
  <c r="N171" i="1"/>
  <c r="M161" i="1"/>
  <c r="N158" i="1"/>
  <c r="G150" i="1"/>
  <c r="I150" i="1" s="1"/>
  <c r="S150" i="1" s="1"/>
  <c r="W150" i="1" s="1"/>
  <c r="H134" i="1"/>
  <c r="G134" i="1"/>
  <c r="G113" i="1"/>
  <c r="H128" i="1"/>
  <c r="M116" i="1"/>
  <c r="G129" i="1"/>
  <c r="I129" i="1" s="1"/>
  <c r="S129" i="1" s="1"/>
  <c r="W129" i="1" s="1"/>
  <c r="H117" i="1"/>
  <c r="M105" i="1"/>
  <c r="H108" i="1"/>
  <c r="M154" i="1"/>
  <c r="O154" i="1" s="1"/>
  <c r="U154" i="1" s="1"/>
  <c r="Y154" i="1" s="1"/>
  <c r="G112" i="1"/>
  <c r="G92" i="1"/>
  <c r="G98" i="1"/>
  <c r="G146" i="1"/>
  <c r="M138" i="1"/>
  <c r="O138" i="1" s="1"/>
  <c r="U138" i="1" s="1"/>
  <c r="Y138" i="1" s="1"/>
  <c r="M93" i="1"/>
  <c r="H94" i="1"/>
  <c r="I94" i="1" s="1"/>
  <c r="S94" i="1" s="1"/>
  <c r="W94" i="1" s="1"/>
  <c r="G126" i="1"/>
  <c r="I126" i="1" s="1"/>
  <c r="S126" i="1" s="1"/>
  <c r="W126" i="1" s="1"/>
  <c r="H100" i="1"/>
  <c r="G115" i="1"/>
  <c r="I115" i="1" s="1"/>
  <c r="S115" i="1" s="1"/>
  <c r="W115" i="1" s="1"/>
  <c r="H82" i="1"/>
  <c r="H190" i="1"/>
  <c r="G163" i="1"/>
  <c r="I163" i="1" s="1"/>
  <c r="S163" i="1" s="1"/>
  <c r="W163" i="1" s="1"/>
  <c r="M144" i="1"/>
  <c r="O144" i="1" s="1"/>
  <c r="U144" i="1" s="1"/>
  <c r="Y144" i="1" s="1"/>
  <c r="M151" i="1"/>
  <c r="M117" i="1"/>
  <c r="G137" i="1"/>
  <c r="N105" i="1"/>
  <c r="N83" i="1"/>
  <c r="G88" i="1"/>
  <c r="H81" i="1"/>
  <c r="G93" i="1"/>
  <c r="I93" i="1" s="1"/>
  <c r="S93" i="1" s="1"/>
  <c r="W93" i="1" s="1"/>
  <c r="G74" i="1"/>
  <c r="H73" i="1"/>
  <c r="M67" i="1"/>
  <c r="N71" i="1"/>
  <c r="G78" i="1"/>
  <c r="M63" i="1"/>
  <c r="G71" i="1"/>
  <c r="M58" i="1"/>
  <c r="G60" i="1"/>
  <c r="M56" i="1"/>
  <c r="G75" i="1"/>
  <c r="I75" i="1" s="1"/>
  <c r="S75" i="1" s="1"/>
  <c r="W75" i="1" s="1"/>
  <c r="G50" i="1"/>
  <c r="N43" i="1"/>
  <c r="N57" i="1"/>
  <c r="O57" i="1" s="1"/>
  <c r="U57" i="1" s="1"/>
  <c r="Y57" i="1" s="1"/>
  <c r="G44" i="1"/>
  <c r="H80" i="1"/>
  <c r="M43" i="1"/>
  <c r="N44" i="1"/>
  <c r="N116" i="1"/>
  <c r="H99" i="1"/>
  <c r="N63" i="1"/>
  <c r="N84" i="1"/>
  <c r="O84" i="1" s="1"/>
  <c r="U84" i="1" s="1"/>
  <c r="Y84" i="1" s="1"/>
  <c r="M164" i="1"/>
  <c r="O164" i="1" s="1"/>
  <c r="U164" i="1" s="1"/>
  <c r="Y164" i="1" s="1"/>
  <c r="M146" i="1"/>
  <c r="H92" i="1"/>
  <c r="M132" i="1"/>
  <c r="G90" i="1"/>
  <c r="H91" i="1"/>
  <c r="M100" i="1"/>
  <c r="G83" i="1"/>
  <c r="M86" i="1"/>
  <c r="H95" i="1"/>
  <c r="I95" i="1" s="1"/>
  <c r="S95" i="1" s="1"/>
  <c r="W95" i="1" s="1"/>
  <c r="M92" i="1"/>
  <c r="G76" i="1"/>
  <c r="H88" i="1"/>
  <c r="N77" i="1"/>
  <c r="O77" i="1" s="1"/>
  <c r="U77" i="1" s="1"/>
  <c r="Y77" i="1" s="1"/>
  <c r="H63" i="1"/>
  <c r="G65" i="1"/>
  <c r="G53" i="1"/>
  <c r="N54" i="1"/>
  <c r="O54" i="1" s="1"/>
  <c r="U54" i="1" s="1"/>
  <c r="Y54" i="1" s="1"/>
  <c r="H46" i="1"/>
  <c r="N52" i="1"/>
  <c r="H48" i="1"/>
  <c r="G72" i="1"/>
  <c r="I72" i="1" s="1"/>
  <c r="S72" i="1" s="1"/>
  <c r="W72" i="1" s="1"/>
  <c r="N53" i="1"/>
  <c r="N41" i="1"/>
  <c r="G45" i="1"/>
  <c r="G107" i="1"/>
  <c r="I107" i="1" s="1"/>
  <c r="S107" i="1" s="1"/>
  <c r="W107" i="1" s="1"/>
  <c r="N78" i="1"/>
  <c r="G58" i="1"/>
  <c r="M49" i="1"/>
  <c r="G118" i="1"/>
  <c r="I118" i="1" s="1"/>
  <c r="S118" i="1" s="1"/>
  <c r="W118" i="1" s="1"/>
  <c r="N51" i="1"/>
  <c r="G41" i="1"/>
  <c r="I41" i="1" s="1"/>
  <c r="S41" i="1" s="1"/>
  <c r="W41" i="1" s="1"/>
  <c r="M121" i="1"/>
  <c r="O121" i="1" s="1"/>
  <c r="U121" i="1" s="1"/>
  <c r="Y121" i="1" s="1"/>
  <c r="G127" i="1"/>
  <c r="N131" i="1"/>
  <c r="N129" i="1"/>
  <c r="O129" i="1" s="1"/>
  <c r="U129" i="1" s="1"/>
  <c r="Y129" i="1" s="1"/>
  <c r="G124" i="1"/>
  <c r="G125" i="1"/>
  <c r="G132" i="1"/>
  <c r="I132" i="1" s="1"/>
  <c r="S132" i="1" s="1"/>
  <c r="W132" i="1" s="1"/>
  <c r="N87" i="1"/>
  <c r="M98" i="1"/>
  <c r="G104" i="1"/>
  <c r="I104" i="1" s="1"/>
  <c r="S104" i="1" s="1"/>
  <c r="W104" i="1" s="1"/>
  <c r="N76" i="1"/>
  <c r="H74" i="1"/>
  <c r="N73" i="1"/>
  <c r="O73" i="1" s="1"/>
  <c r="U73" i="1" s="1"/>
  <c r="Y73" i="1" s="1"/>
  <c r="M76" i="1"/>
  <c r="N69" i="1"/>
  <c r="H84" i="1"/>
  <c r="G66" i="1"/>
  <c r="H65" i="1"/>
  <c r="H53" i="1"/>
  <c r="H56" i="1"/>
  <c r="M46" i="1"/>
  <c r="H50" i="1"/>
  <c r="G52" i="1"/>
  <c r="I52" i="1" s="1"/>
  <c r="S52" i="1" s="1"/>
  <c r="W52" i="1" s="1"/>
  <c r="M48" i="1"/>
  <c r="O48" i="1" s="1"/>
  <c r="U48" i="1" s="1"/>
  <c r="Y48" i="1" s="1"/>
  <c r="M52" i="1"/>
  <c r="M44" i="1"/>
  <c r="N146" i="1"/>
  <c r="N150" i="1"/>
  <c r="O150" i="1" s="1"/>
  <c r="U150" i="1" s="1"/>
  <c r="Y150" i="1" s="1"/>
  <c r="H125" i="1"/>
  <c r="G80" i="1"/>
  <c r="G67" i="1"/>
  <c r="M66" i="1"/>
  <c r="N58" i="1"/>
  <c r="M50" i="1"/>
  <c r="H45" i="1"/>
  <c r="N123" i="1"/>
  <c r="M106" i="1"/>
  <c r="O106" i="1" s="1"/>
  <c r="U106" i="1" s="1"/>
  <c r="Y106" i="1" s="1"/>
  <c r="H55" i="1"/>
  <c r="I55" i="1" s="1"/>
  <c r="S55" i="1" s="1"/>
  <c r="W55" i="1" s="1"/>
  <c r="G59" i="1"/>
  <c r="H216" i="1"/>
  <c r="H122" i="1"/>
  <c r="G141" i="1"/>
  <c r="I141" i="1" s="1"/>
  <c r="S141" i="1" s="1"/>
  <c r="W141" i="1" s="1"/>
  <c r="G131" i="1"/>
  <c r="N94" i="1"/>
  <c r="N98" i="1"/>
  <c r="M79" i="1"/>
  <c r="M69" i="1"/>
  <c r="G85" i="1"/>
  <c r="G70" i="1"/>
  <c r="M62" i="1"/>
  <c r="N79" i="1"/>
  <c r="M53" i="1"/>
  <c r="N46" i="1"/>
  <c r="G47" i="1"/>
  <c r="I47" i="1" s="1"/>
  <c r="S47" i="1" s="1"/>
  <c r="W47" i="1" s="1"/>
  <c r="H44" i="1"/>
  <c r="N62" i="1"/>
  <c r="N49" i="1"/>
  <c r="M45" i="1"/>
  <c r="G46" i="1"/>
  <c r="I46" i="1" s="1"/>
  <c r="S46" i="1" s="1"/>
  <c r="W46" i="1" s="1"/>
  <c r="G152" i="1"/>
  <c r="I152" i="1" s="1"/>
  <c r="S152" i="1" s="1"/>
  <c r="W152" i="1" s="1"/>
  <c r="H76" i="1"/>
  <c r="G77" i="1"/>
  <c r="I77" i="1" s="1"/>
  <c r="S77" i="1" s="1"/>
  <c r="W77" i="1" s="1"/>
  <c r="M71" i="1"/>
  <c r="H54" i="1"/>
  <c r="G51" i="1"/>
  <c r="M159" i="1"/>
  <c r="O159" i="1" s="1"/>
  <c r="U159" i="1" s="1"/>
  <c r="Y159" i="1" s="1"/>
  <c r="H158" i="1"/>
  <c r="H71" i="1"/>
  <c r="H58" i="1"/>
  <c r="H59" i="1"/>
  <c r="N47" i="1"/>
  <c r="G219" i="1"/>
  <c r="I219" i="1" s="1"/>
  <c r="S219" i="1" s="1"/>
  <c r="W219" i="1" s="1"/>
  <c r="M179" i="1"/>
  <c r="O179" i="1" s="1"/>
  <c r="U179" i="1" s="1"/>
  <c r="Y179" i="1" s="1"/>
  <c r="M142" i="1"/>
  <c r="H105" i="1"/>
  <c r="I105" i="1" s="1"/>
  <c r="S105" i="1" s="1"/>
  <c r="W105" i="1" s="1"/>
  <c r="N99" i="1"/>
  <c r="G106" i="1"/>
  <c r="I106" i="1" s="1"/>
  <c r="S106" i="1" s="1"/>
  <c r="W106" i="1" s="1"/>
  <c r="N137" i="1"/>
  <c r="H83" i="1"/>
  <c r="H96" i="1"/>
  <c r="N66" i="1"/>
  <c r="M96" i="1"/>
  <c r="O96" i="1" s="1"/>
  <c r="U96" i="1" s="1"/>
  <c r="Y96" i="1" s="1"/>
  <c r="G97" i="1"/>
  <c r="I97" i="1" s="1"/>
  <c r="S97" i="1" s="1"/>
  <c r="W97" i="1" s="1"/>
  <c r="M74" i="1"/>
  <c r="O74" i="1" s="1"/>
  <c r="U74" i="1" s="1"/>
  <c r="Y74" i="1" s="1"/>
  <c r="N67" i="1"/>
  <c r="N89" i="1"/>
  <c r="H78" i="1"/>
  <c r="H70" i="1"/>
  <c r="G62" i="1"/>
  <c r="N64" i="1"/>
  <c r="G68" i="1"/>
  <c r="N56" i="1"/>
  <c r="N59" i="1"/>
  <c r="G49" i="1"/>
  <c r="N50" i="1"/>
  <c r="H51" i="1"/>
  <c r="M42" i="1"/>
  <c r="O42" i="1" s="1"/>
  <c r="U42" i="1" s="1"/>
  <c r="Y42" i="1" s="1"/>
  <c r="N55" i="1"/>
  <c r="G43" i="1"/>
  <c r="G133" i="1"/>
  <c r="I133" i="1" s="1"/>
  <c r="S133" i="1" s="1"/>
  <c r="W133" i="1" s="1"/>
  <c r="M82" i="1"/>
  <c r="O82" i="1" s="1"/>
  <c r="U82" i="1" s="1"/>
  <c r="Y82" i="1" s="1"/>
  <c r="H64" i="1"/>
  <c r="N60" i="1"/>
  <c r="O60" i="1" s="1"/>
  <c r="U60" i="1" s="1"/>
  <c r="Y60" i="1" s="1"/>
  <c r="N209" i="1"/>
  <c r="N161" i="1"/>
  <c r="H66" i="1"/>
  <c r="G73" i="1"/>
  <c r="G69" i="1"/>
  <c r="H67" i="1"/>
  <c r="H62" i="1"/>
  <c r="G63" i="1"/>
  <c r="I63" i="1" s="1"/>
  <c r="S63" i="1" s="1"/>
  <c r="W63" i="1" s="1"/>
  <c r="G64" i="1"/>
  <c r="M72" i="1"/>
  <c r="O72" i="1" s="1"/>
  <c r="U72" i="1" s="1"/>
  <c r="Y72" i="1" s="1"/>
  <c r="H68" i="1"/>
  <c r="G56" i="1"/>
  <c r="M59" i="1"/>
  <c r="H49" i="1"/>
  <c r="M51" i="1"/>
  <c r="M47" i="1"/>
  <c r="G42" i="1"/>
  <c r="I42" i="1" s="1"/>
  <c r="S42" i="1" s="1"/>
  <c r="W42" i="1" s="1"/>
  <c r="M55" i="1"/>
  <c r="N61" i="1"/>
  <c r="M41" i="1"/>
  <c r="N45" i="1"/>
  <c r="M97" i="1"/>
  <c r="O97" i="1" s="1"/>
  <c r="U97" i="1" s="1"/>
  <c r="Y97" i="1" s="1"/>
  <c r="N80" i="1"/>
  <c r="G48" i="1"/>
  <c r="M19" i="1"/>
  <c r="I207" i="1" l="1"/>
  <c r="S207" i="1" s="1"/>
  <c r="W207" i="1" s="1"/>
  <c r="I191" i="1"/>
  <c r="S191" i="1" s="1"/>
  <c r="W191" i="1" s="1"/>
  <c r="O186" i="1"/>
  <c r="U186" i="1" s="1"/>
  <c r="Y186" i="1" s="1"/>
  <c r="I137" i="1"/>
  <c r="S137" i="1" s="1"/>
  <c r="W137" i="1" s="1"/>
  <c r="I127" i="1"/>
  <c r="S127" i="1" s="1"/>
  <c r="W127" i="1" s="1"/>
  <c r="O219" i="1"/>
  <c r="U219" i="1" s="1"/>
  <c r="Y219" i="1" s="1"/>
  <c r="I146" i="1"/>
  <c r="S146" i="1" s="1"/>
  <c r="W146" i="1" s="1"/>
  <c r="I225" i="1"/>
  <c r="S225" i="1" s="1"/>
  <c r="W225" i="1" s="1"/>
  <c r="I229" i="1"/>
  <c r="S229" i="1" s="1"/>
  <c r="W229" i="1" s="1"/>
  <c r="O41" i="1"/>
  <c r="U41" i="1" s="1"/>
  <c r="Y41" i="1" s="1"/>
  <c r="O93" i="1"/>
  <c r="U93" i="1" s="1"/>
  <c r="Y93" i="1" s="1"/>
  <c r="O193" i="1"/>
  <c r="U193" i="1" s="1"/>
  <c r="Y193" i="1" s="1"/>
  <c r="I181" i="1"/>
  <c r="S181" i="1" s="1"/>
  <c r="W181" i="1" s="1"/>
  <c r="I170" i="1"/>
  <c r="S170" i="1" s="1"/>
  <c r="W170" i="1" s="1"/>
  <c r="O183" i="1"/>
  <c r="U183" i="1" s="1"/>
  <c r="Y183" i="1" s="1"/>
  <c r="I184" i="1"/>
  <c r="S184" i="1" s="1"/>
  <c r="W184" i="1" s="1"/>
  <c r="I151" i="1"/>
  <c r="S151" i="1" s="1"/>
  <c r="W151" i="1" s="1"/>
  <c r="I73" i="1"/>
  <c r="S73" i="1" s="1"/>
  <c r="W73" i="1" s="1"/>
  <c r="O80" i="1"/>
  <c r="U80" i="1" s="1"/>
  <c r="Y80" i="1" s="1"/>
  <c r="O103" i="1"/>
  <c r="U103" i="1" s="1"/>
  <c r="Y103" i="1" s="1"/>
  <c r="O231" i="1"/>
  <c r="U231" i="1" s="1"/>
  <c r="Y231" i="1" s="1"/>
  <c r="O178" i="1"/>
  <c r="U178" i="1" s="1"/>
  <c r="Y178" i="1" s="1"/>
  <c r="I183" i="1"/>
  <c r="S183" i="1" s="1"/>
  <c r="W183" i="1" s="1"/>
  <c r="I113" i="1"/>
  <c r="S113" i="1" s="1"/>
  <c r="W113" i="1" s="1"/>
  <c r="O91" i="1"/>
  <c r="U91" i="1" s="1"/>
  <c r="Y91" i="1" s="1"/>
  <c r="I86" i="1"/>
  <c r="S86" i="1" s="1"/>
  <c r="W86" i="1" s="1"/>
  <c r="I194" i="1"/>
  <c r="S194" i="1" s="1"/>
  <c r="W194" i="1" s="1"/>
  <c r="I221" i="1"/>
  <c r="S221" i="1" s="1"/>
  <c r="W221" i="1" s="1"/>
  <c r="I185" i="1"/>
  <c r="S185" i="1" s="1"/>
  <c r="W185" i="1" s="1"/>
  <c r="O65" i="1"/>
  <c r="U65" i="1" s="1"/>
  <c r="Y65" i="1" s="1"/>
  <c r="O143" i="1"/>
  <c r="U143" i="1" s="1"/>
  <c r="Y143" i="1" s="1"/>
  <c r="I111" i="1"/>
  <c r="S111" i="1" s="1"/>
  <c r="W111" i="1" s="1"/>
  <c r="O205" i="1"/>
  <c r="U205" i="1" s="1"/>
  <c r="Y205" i="1" s="1"/>
  <c r="I206" i="1"/>
  <c r="S206" i="1" s="1"/>
  <c r="W206" i="1" s="1"/>
  <c r="I124" i="1"/>
  <c r="S124" i="1" s="1"/>
  <c r="W124" i="1" s="1"/>
  <c r="I112" i="1"/>
  <c r="S112" i="1" s="1"/>
  <c r="W112" i="1" s="1"/>
  <c r="O114" i="1"/>
  <c r="U114" i="1" s="1"/>
  <c r="Y114" i="1" s="1"/>
  <c r="I101" i="1"/>
  <c r="S101" i="1" s="1"/>
  <c r="W101" i="1" s="1"/>
  <c r="I43" i="1"/>
  <c r="S43" i="1" s="1"/>
  <c r="W43" i="1" s="1"/>
  <c r="O78" i="1"/>
  <c r="U78" i="1" s="1"/>
  <c r="Y78" i="1" s="1"/>
  <c r="O101" i="1"/>
  <c r="U101" i="1" s="1"/>
  <c r="Y101" i="1" s="1"/>
  <c r="I84" i="1"/>
  <c r="S84" i="1" s="1"/>
  <c r="W84" i="1" s="1"/>
  <c r="I48" i="1"/>
  <c r="S48" i="1" s="1"/>
  <c r="W48" i="1" s="1"/>
  <c r="O71" i="1"/>
  <c r="U71" i="1" s="1"/>
  <c r="Y71" i="1" s="1"/>
  <c r="O100" i="1"/>
  <c r="U100" i="1" s="1"/>
  <c r="Y100" i="1" s="1"/>
  <c r="I166" i="1"/>
  <c r="S166" i="1" s="1"/>
  <c r="W166" i="1" s="1"/>
  <c r="O181" i="1"/>
  <c r="U181" i="1" s="1"/>
  <c r="Y181" i="1" s="1"/>
  <c r="I220" i="1"/>
  <c r="S220" i="1" s="1"/>
  <c r="W220" i="1" s="1"/>
  <c r="O217" i="1"/>
  <c r="U217" i="1" s="1"/>
  <c r="Y217" i="1" s="1"/>
  <c r="I222" i="1"/>
  <c r="S222" i="1" s="1"/>
  <c r="W222" i="1" s="1"/>
  <c r="O85" i="1"/>
  <c r="U85" i="1" s="1"/>
  <c r="Y85" i="1" s="1"/>
  <c r="O180" i="1"/>
  <c r="U180" i="1" s="1"/>
  <c r="Y180" i="1" s="1"/>
  <c r="O142" i="1"/>
  <c r="U142" i="1" s="1"/>
  <c r="Y142" i="1" s="1"/>
  <c r="O145" i="1"/>
  <c r="U145" i="1" s="1"/>
  <c r="Y145" i="1" s="1"/>
  <c r="I120" i="1"/>
  <c r="S120" i="1" s="1"/>
  <c r="W120" i="1" s="1"/>
  <c r="I223" i="1"/>
  <c r="S223" i="1" s="1"/>
  <c r="W223" i="1" s="1"/>
  <c r="O200" i="1"/>
  <c r="U200" i="1" s="1"/>
  <c r="Y200" i="1" s="1"/>
  <c r="O86" i="1"/>
  <c r="U86" i="1" s="1"/>
  <c r="Y86" i="1" s="1"/>
  <c r="O141" i="1"/>
  <c r="U141" i="1" s="1"/>
  <c r="Y141" i="1" s="1"/>
  <c r="I199" i="1"/>
  <c r="S199" i="1" s="1"/>
  <c r="W199" i="1" s="1"/>
  <c r="I54" i="1"/>
  <c r="S54" i="1" s="1"/>
  <c r="W54" i="1" s="1"/>
  <c r="O165" i="1"/>
  <c r="U165" i="1" s="1"/>
  <c r="Y165" i="1" s="1"/>
  <c r="O135" i="1"/>
  <c r="U135" i="1" s="1"/>
  <c r="Y135" i="1" s="1"/>
  <c r="O61" i="1"/>
  <c r="U61" i="1" s="1"/>
  <c r="Y61" i="1" s="1"/>
  <c r="I59" i="1"/>
  <c r="S59" i="1" s="1"/>
  <c r="W59" i="1" s="1"/>
  <c r="I123" i="1"/>
  <c r="S123" i="1" s="1"/>
  <c r="W123" i="1" s="1"/>
  <c r="O126" i="1"/>
  <c r="U126" i="1" s="1"/>
  <c r="Y126" i="1" s="1"/>
  <c r="O147" i="1"/>
  <c r="U147" i="1" s="1"/>
  <c r="Y147" i="1" s="1"/>
  <c r="O117" i="1"/>
  <c r="U117" i="1" s="1"/>
  <c r="Y117" i="1" s="1"/>
  <c r="I186" i="1"/>
  <c r="S186" i="1" s="1"/>
  <c r="W186" i="1" s="1"/>
  <c r="I60" i="1"/>
  <c r="S60" i="1" s="1"/>
  <c r="W60" i="1" s="1"/>
  <c r="O139" i="1"/>
  <c r="U139" i="1" s="1"/>
  <c r="Y139" i="1" s="1"/>
  <c r="O182" i="1"/>
  <c r="U182" i="1" s="1"/>
  <c r="Y182" i="1" s="1"/>
  <c r="I156" i="1"/>
  <c r="S156" i="1" s="1"/>
  <c r="W156" i="1" s="1"/>
  <c r="I177" i="1"/>
  <c r="S177" i="1" s="1"/>
  <c r="W177" i="1" s="1"/>
  <c r="O68" i="1"/>
  <c r="U68" i="1" s="1"/>
  <c r="Y68" i="1" s="1"/>
  <c r="I85" i="1"/>
  <c r="S85" i="1" s="1"/>
  <c r="W85" i="1" s="1"/>
  <c r="O227" i="1"/>
  <c r="U227" i="1" s="1"/>
  <c r="Y227" i="1" s="1"/>
  <c r="I69" i="1"/>
  <c r="S69" i="1" s="1"/>
  <c r="W69" i="1" s="1"/>
  <c r="O92" i="1"/>
  <c r="U92" i="1" s="1"/>
  <c r="Y92" i="1" s="1"/>
  <c r="I213" i="1"/>
  <c r="S213" i="1" s="1"/>
  <c r="W213" i="1" s="1"/>
  <c r="O189" i="1"/>
  <c r="U189" i="1" s="1"/>
  <c r="Y189" i="1" s="1"/>
  <c r="I154" i="1"/>
  <c r="S154" i="1" s="1"/>
  <c r="W154" i="1" s="1"/>
  <c r="O203" i="1"/>
  <c r="U203" i="1" s="1"/>
  <c r="Y203" i="1" s="1"/>
  <c r="O76" i="1"/>
  <c r="U76" i="1" s="1"/>
  <c r="Y76" i="1" s="1"/>
  <c r="I79" i="1"/>
  <c r="S79" i="1" s="1"/>
  <c r="W79" i="1" s="1"/>
  <c r="O206" i="1"/>
  <c r="U206" i="1" s="1"/>
  <c r="Y206" i="1" s="1"/>
  <c r="I136" i="1"/>
  <c r="S136" i="1" s="1"/>
  <c r="W136" i="1" s="1"/>
  <c r="O120" i="1"/>
  <c r="U120" i="1" s="1"/>
  <c r="Y120" i="1" s="1"/>
  <c r="I131" i="1"/>
  <c r="S131" i="1" s="1"/>
  <c r="W131" i="1" s="1"/>
  <c r="I202" i="1"/>
  <c r="S202" i="1" s="1"/>
  <c r="W202" i="1" s="1"/>
  <c r="O119" i="1"/>
  <c r="U119" i="1" s="1"/>
  <c r="Y119" i="1" s="1"/>
  <c r="I135" i="1"/>
  <c r="S135" i="1" s="1"/>
  <c r="W135" i="1" s="1"/>
  <c r="O64" i="1"/>
  <c r="U64" i="1" s="1"/>
  <c r="Y64" i="1" s="1"/>
  <c r="O51" i="1"/>
  <c r="U51" i="1" s="1"/>
  <c r="Y51" i="1" s="1"/>
  <c r="I121" i="1"/>
  <c r="S121" i="1" s="1"/>
  <c r="W121" i="1" s="1"/>
  <c r="O185" i="1"/>
  <c r="U185" i="1" s="1"/>
  <c r="Y185" i="1" s="1"/>
  <c r="O228" i="1"/>
  <c r="U228" i="1" s="1"/>
  <c r="Y228" i="1" s="1"/>
  <c r="O104" i="1"/>
  <c r="U104" i="1" s="1"/>
  <c r="Y104" i="1" s="1"/>
  <c r="O63" i="1"/>
  <c r="U63" i="1" s="1"/>
  <c r="Y63" i="1" s="1"/>
  <c r="O151" i="1"/>
  <c r="U151" i="1" s="1"/>
  <c r="Y151" i="1" s="1"/>
  <c r="I161" i="1"/>
  <c r="S161" i="1" s="1"/>
  <c r="W161" i="1" s="1"/>
  <c r="I173" i="1"/>
  <c r="S173" i="1" s="1"/>
  <c r="W173" i="1" s="1"/>
  <c r="O194" i="1"/>
  <c r="U194" i="1" s="1"/>
  <c r="Y194" i="1" s="1"/>
  <c r="O59" i="1"/>
  <c r="U59" i="1" s="1"/>
  <c r="Y59" i="1" s="1"/>
  <c r="I98" i="1"/>
  <c r="S98" i="1" s="1"/>
  <c r="W98" i="1" s="1"/>
  <c r="O169" i="1"/>
  <c r="U169" i="1" s="1"/>
  <c r="Y169" i="1" s="1"/>
  <c r="O218" i="1"/>
  <c r="U218" i="1" s="1"/>
  <c r="Y218" i="1" s="1"/>
  <c r="O69" i="1"/>
  <c r="U69" i="1" s="1"/>
  <c r="Y69" i="1" s="1"/>
  <c r="I80" i="1"/>
  <c r="S80" i="1" s="1"/>
  <c r="W80" i="1" s="1"/>
  <c r="I90" i="1"/>
  <c r="S90" i="1" s="1"/>
  <c r="W90" i="1" s="1"/>
  <c r="I114" i="1"/>
  <c r="S114" i="1" s="1"/>
  <c r="W114" i="1" s="1"/>
  <c r="I200" i="1"/>
  <c r="S200" i="1" s="1"/>
  <c r="W200" i="1" s="1"/>
  <c r="I56" i="1"/>
  <c r="S56" i="1" s="1"/>
  <c r="W56" i="1" s="1"/>
  <c r="I89" i="1"/>
  <c r="S89" i="1" s="1"/>
  <c r="W89" i="1" s="1"/>
  <c r="O204" i="1"/>
  <c r="U204" i="1" s="1"/>
  <c r="Y204" i="1" s="1"/>
  <c r="K10" i="1"/>
  <c r="K14" i="1"/>
  <c r="K22" i="1"/>
  <c r="K26" i="1"/>
  <c r="K34" i="1"/>
  <c r="K38" i="1"/>
  <c r="K46" i="1"/>
  <c r="K50" i="1"/>
  <c r="K58" i="1"/>
  <c r="K62" i="1"/>
  <c r="K70" i="1"/>
  <c r="K74" i="1"/>
  <c r="K82" i="1"/>
  <c r="K86" i="1"/>
  <c r="K94" i="1"/>
  <c r="K98" i="1"/>
  <c r="K106" i="1"/>
  <c r="K110" i="1"/>
  <c r="K118" i="1"/>
  <c r="K122" i="1"/>
  <c r="K130" i="1"/>
  <c r="K134" i="1"/>
  <c r="K142" i="1"/>
  <c r="K146" i="1"/>
  <c r="K154" i="1"/>
  <c r="K158" i="1"/>
  <c r="K166" i="1"/>
  <c r="K170" i="1"/>
  <c r="K178" i="1"/>
  <c r="K182" i="1"/>
  <c r="K190" i="1"/>
  <c r="K194" i="1"/>
  <c r="K202" i="1"/>
  <c r="K206" i="1"/>
  <c r="K214" i="1"/>
  <c r="K218" i="1"/>
  <c r="K226" i="1"/>
  <c r="K230" i="1"/>
  <c r="K11" i="1"/>
  <c r="K15" i="1"/>
  <c r="K23" i="1"/>
  <c r="K27" i="1"/>
  <c r="K35" i="1"/>
  <c r="K39" i="1"/>
  <c r="K47" i="1"/>
  <c r="K51" i="1"/>
  <c r="K59" i="1"/>
  <c r="K63" i="1"/>
  <c r="K71" i="1"/>
  <c r="K75" i="1"/>
  <c r="K83" i="1"/>
  <c r="K87" i="1"/>
  <c r="K95" i="1"/>
  <c r="K99" i="1"/>
  <c r="K107" i="1"/>
  <c r="K111" i="1"/>
  <c r="K119" i="1"/>
  <c r="K123" i="1"/>
  <c r="K131" i="1"/>
  <c r="K135" i="1"/>
  <c r="K143" i="1"/>
  <c r="K147" i="1"/>
  <c r="K155" i="1"/>
  <c r="K159" i="1"/>
  <c r="K167" i="1"/>
  <c r="K171" i="1"/>
  <c r="K179" i="1"/>
  <c r="K183" i="1"/>
  <c r="K191" i="1"/>
  <c r="K195" i="1"/>
  <c r="K203" i="1"/>
  <c r="K207" i="1"/>
  <c r="K215" i="1"/>
  <c r="K219" i="1"/>
  <c r="K227" i="1"/>
  <c r="K231" i="1"/>
  <c r="K12" i="1"/>
  <c r="K16" i="1"/>
  <c r="K24" i="1"/>
  <c r="K28" i="1"/>
  <c r="K36" i="1"/>
  <c r="K40" i="1"/>
  <c r="K48" i="1"/>
  <c r="K52" i="1"/>
  <c r="K60" i="1"/>
  <c r="K64" i="1"/>
  <c r="K72" i="1"/>
  <c r="K76" i="1"/>
  <c r="K84" i="1"/>
  <c r="K88" i="1"/>
  <c r="K96" i="1"/>
  <c r="K100" i="1"/>
  <c r="K108" i="1"/>
  <c r="K112" i="1"/>
  <c r="K120" i="1"/>
  <c r="K124" i="1"/>
  <c r="K132" i="1"/>
  <c r="K136" i="1"/>
  <c r="K144" i="1"/>
  <c r="K148" i="1"/>
  <c r="K156" i="1"/>
  <c r="K160" i="1"/>
  <c r="K168" i="1"/>
  <c r="K172" i="1"/>
  <c r="K180" i="1"/>
  <c r="K184" i="1"/>
  <c r="K192" i="1"/>
  <c r="K196" i="1"/>
  <c r="K204" i="1"/>
  <c r="K208" i="1"/>
  <c r="K216" i="1"/>
  <c r="K220" i="1"/>
  <c r="K228" i="1"/>
  <c r="K232" i="1"/>
  <c r="K5" i="1"/>
  <c r="K17" i="1"/>
  <c r="K29" i="1"/>
  <c r="K41" i="1"/>
  <c r="K53" i="1"/>
  <c r="K65" i="1"/>
  <c r="K77" i="1"/>
  <c r="K89" i="1"/>
  <c r="K101" i="1"/>
  <c r="K113" i="1"/>
  <c r="K125" i="1"/>
  <c r="K137" i="1"/>
  <c r="K149" i="1"/>
  <c r="K161" i="1"/>
  <c r="K173" i="1"/>
  <c r="K185" i="1"/>
  <c r="K197" i="1"/>
  <c r="K209" i="1"/>
  <c r="K221" i="1"/>
  <c r="K6" i="1"/>
  <c r="K18" i="1"/>
  <c r="K30" i="1"/>
  <c r="K42" i="1"/>
  <c r="K54" i="1"/>
  <c r="K66" i="1"/>
  <c r="K78" i="1"/>
  <c r="K90" i="1"/>
  <c r="K102" i="1"/>
  <c r="K114" i="1"/>
  <c r="K126" i="1"/>
  <c r="K138" i="1"/>
  <c r="K150" i="1"/>
  <c r="K162" i="1"/>
  <c r="K174" i="1"/>
  <c r="K186" i="1"/>
  <c r="K198" i="1"/>
  <c r="K210" i="1"/>
  <c r="K222" i="1"/>
  <c r="K7" i="1"/>
  <c r="K19" i="1"/>
  <c r="K31" i="1"/>
  <c r="K43" i="1"/>
  <c r="K55" i="1"/>
  <c r="K67" i="1"/>
  <c r="K79" i="1"/>
  <c r="K91" i="1"/>
  <c r="K103" i="1"/>
  <c r="K115" i="1"/>
  <c r="K127" i="1"/>
  <c r="K139" i="1"/>
  <c r="K151" i="1"/>
  <c r="K163" i="1"/>
  <c r="K175" i="1"/>
  <c r="K187" i="1"/>
  <c r="K199" i="1"/>
  <c r="K211" i="1"/>
  <c r="K223" i="1"/>
  <c r="K8" i="1"/>
  <c r="K20" i="1"/>
  <c r="K32" i="1"/>
  <c r="K44" i="1"/>
  <c r="K56" i="1"/>
  <c r="K68" i="1"/>
  <c r="K80" i="1"/>
  <c r="K92" i="1"/>
  <c r="K104" i="1"/>
  <c r="K116" i="1"/>
  <c r="K128" i="1"/>
  <c r="K140" i="1"/>
  <c r="K152" i="1"/>
  <c r="K164" i="1"/>
  <c r="K176" i="1"/>
  <c r="K188" i="1"/>
  <c r="K200" i="1"/>
  <c r="K212" i="1"/>
  <c r="K224" i="1"/>
  <c r="K9" i="1"/>
  <c r="K13" i="1"/>
  <c r="K21" i="1"/>
  <c r="K25" i="1"/>
  <c r="K33" i="1"/>
  <c r="K37" i="1"/>
  <c r="K45" i="1"/>
  <c r="K49" i="1"/>
  <c r="K57" i="1"/>
  <c r="K61" i="1"/>
  <c r="K69" i="1"/>
  <c r="K73" i="1"/>
  <c r="K81" i="1"/>
  <c r="K85" i="1"/>
  <c r="K93" i="1"/>
  <c r="K97" i="1"/>
  <c r="K105" i="1"/>
  <c r="K109" i="1"/>
  <c r="K117" i="1"/>
  <c r="K121" i="1"/>
  <c r="K129" i="1"/>
  <c r="K133" i="1"/>
  <c r="K141" i="1"/>
  <c r="K145" i="1"/>
  <c r="K153" i="1"/>
  <c r="K157" i="1"/>
  <c r="K165" i="1"/>
  <c r="K169" i="1"/>
  <c r="K177" i="1"/>
  <c r="K181" i="1"/>
  <c r="K189" i="1"/>
  <c r="K193" i="1"/>
  <c r="K201" i="1"/>
  <c r="K205" i="1"/>
  <c r="K213" i="1"/>
  <c r="K217" i="1"/>
  <c r="K225" i="1"/>
  <c r="K229" i="1"/>
  <c r="J231" i="1"/>
  <c r="J162" i="1"/>
  <c r="J197" i="1"/>
  <c r="J171" i="1"/>
  <c r="J214" i="1"/>
  <c r="J182" i="1"/>
  <c r="J187" i="1"/>
  <c r="J158" i="1"/>
  <c r="J196" i="1"/>
  <c r="J156" i="1"/>
  <c r="L156" i="1" s="1"/>
  <c r="T156" i="1" s="1"/>
  <c r="X156" i="1" s="1"/>
  <c r="J124" i="1"/>
  <c r="J232" i="1"/>
  <c r="J102" i="1"/>
  <c r="J95" i="1"/>
  <c r="J63" i="1"/>
  <c r="L63" i="1" s="1"/>
  <c r="T63" i="1" s="1"/>
  <c r="X63" i="1" s="1"/>
  <c r="J68" i="1"/>
  <c r="J77" i="1"/>
  <c r="L77" i="1" s="1"/>
  <c r="T77" i="1" s="1"/>
  <c r="X77" i="1" s="1"/>
  <c r="J94" i="1"/>
  <c r="L94" i="1" s="1"/>
  <c r="T94" i="1" s="1"/>
  <c r="X94" i="1" s="1"/>
  <c r="J62" i="1"/>
  <c r="J55" i="1"/>
  <c r="J217" i="1"/>
  <c r="J93" i="1"/>
  <c r="J61" i="1"/>
  <c r="J227" i="1"/>
  <c r="J195" i="1"/>
  <c r="J164" i="1"/>
  <c r="L164" i="1" s="1"/>
  <c r="T164" i="1" s="1"/>
  <c r="X164" i="1" s="1"/>
  <c r="J159" i="1"/>
  <c r="L159" i="1" s="1"/>
  <c r="T159" i="1" s="1"/>
  <c r="X159" i="1" s="1"/>
  <c r="J178" i="1"/>
  <c r="J224" i="1"/>
  <c r="J154" i="1"/>
  <c r="L154" i="1" s="1"/>
  <c r="T154" i="1" s="1"/>
  <c r="X154" i="1" s="1"/>
  <c r="J120" i="1"/>
  <c r="L120" i="1" s="1"/>
  <c r="T120" i="1" s="1"/>
  <c r="X120" i="1" s="1"/>
  <c r="J136" i="1"/>
  <c r="J216" i="1"/>
  <c r="L216" i="1" s="1"/>
  <c r="T216" i="1" s="1"/>
  <c r="X216" i="1" s="1"/>
  <c r="J198" i="1"/>
  <c r="J169" i="1"/>
  <c r="J66" i="1"/>
  <c r="J155" i="1"/>
  <c r="L155" i="1" s="1"/>
  <c r="T155" i="1" s="1"/>
  <c r="X155" i="1" s="1"/>
  <c r="J123" i="1"/>
  <c r="L123" i="1" s="1"/>
  <c r="T123" i="1" s="1"/>
  <c r="X123" i="1" s="1"/>
  <c r="J59" i="1"/>
  <c r="L59" i="1" s="1"/>
  <c r="T59" i="1" s="1"/>
  <c r="X59" i="1" s="1"/>
  <c r="J128" i="1"/>
  <c r="J137" i="1"/>
  <c r="J41" i="1"/>
  <c r="L41" i="1" s="1"/>
  <c r="T41" i="1" s="1"/>
  <c r="X41" i="1" s="1"/>
  <c r="J122" i="1"/>
  <c r="L122" i="1" s="1"/>
  <c r="T122" i="1" s="1"/>
  <c r="X122" i="1" s="1"/>
  <c r="J58" i="1"/>
  <c r="L58" i="1" s="1"/>
  <c r="T58" i="1" s="1"/>
  <c r="X58" i="1" s="1"/>
  <c r="J88" i="1"/>
  <c r="J72" i="1"/>
  <c r="L72" i="1" s="1"/>
  <c r="T72" i="1" s="1"/>
  <c r="X72" i="1" s="1"/>
  <c r="J213" i="1"/>
  <c r="J181" i="1"/>
  <c r="J121" i="1"/>
  <c r="J57" i="1"/>
  <c r="J191" i="1"/>
  <c r="J206" i="1"/>
  <c r="J211" i="1"/>
  <c r="J180" i="1"/>
  <c r="L180" i="1" s="1"/>
  <c r="T180" i="1" s="1"/>
  <c r="X180" i="1" s="1"/>
  <c r="J148" i="1"/>
  <c r="J115" i="1"/>
  <c r="J228" i="1"/>
  <c r="L228" i="1" s="1"/>
  <c r="T228" i="1" s="1"/>
  <c r="X228" i="1" s="1"/>
  <c r="J163" i="1"/>
  <c r="L163" i="1" s="1"/>
  <c r="T163" i="1" s="1"/>
  <c r="X163" i="1" s="1"/>
  <c r="J127" i="1"/>
  <c r="J165" i="1"/>
  <c r="J126" i="1"/>
  <c r="L126" i="1" s="1"/>
  <c r="T126" i="1" s="1"/>
  <c r="X126" i="1" s="1"/>
  <c r="J119" i="1"/>
  <c r="L119" i="1" s="1"/>
  <c r="T119" i="1" s="1"/>
  <c r="X119" i="1" s="1"/>
  <c r="J87" i="1"/>
  <c r="J92" i="1"/>
  <c r="J101" i="1"/>
  <c r="J118" i="1"/>
  <c r="J86" i="1"/>
  <c r="J67" i="1"/>
  <c r="J177" i="1"/>
  <c r="J117" i="1"/>
  <c r="L117" i="1" s="1"/>
  <c r="T117" i="1" s="1"/>
  <c r="X117" i="1" s="1"/>
  <c r="J85" i="1"/>
  <c r="J219" i="1"/>
  <c r="J150" i="1"/>
  <c r="J221" i="1"/>
  <c r="L221" i="1" s="1"/>
  <c r="T221" i="1" s="1"/>
  <c r="X221" i="1" s="1"/>
  <c r="J185" i="1"/>
  <c r="J202" i="1"/>
  <c r="L202" i="1" s="1"/>
  <c r="T202" i="1" s="1"/>
  <c r="X202" i="1" s="1"/>
  <c r="J188" i="1"/>
  <c r="J175" i="1"/>
  <c r="L175" i="1" s="1"/>
  <c r="T175" i="1" s="1"/>
  <c r="X175" i="1" s="1"/>
  <c r="J220" i="1"/>
  <c r="L220" i="1" s="1"/>
  <c r="T220" i="1" s="1"/>
  <c r="X220" i="1" s="1"/>
  <c r="J222" i="1"/>
  <c r="L222" i="1" s="1"/>
  <c r="T222" i="1" s="1"/>
  <c r="X222" i="1" s="1"/>
  <c r="J90" i="1"/>
  <c r="L90" i="1" s="1"/>
  <c r="T90" i="1" s="1"/>
  <c r="X90" i="1" s="1"/>
  <c r="J147" i="1"/>
  <c r="L147" i="1" s="1"/>
  <c r="T147" i="1" s="1"/>
  <c r="X147" i="1" s="1"/>
  <c r="J83" i="1"/>
  <c r="J51" i="1"/>
  <c r="J56" i="1"/>
  <c r="L56" i="1" s="1"/>
  <c r="T56" i="1" s="1"/>
  <c r="X56" i="1" s="1"/>
  <c r="J65" i="1"/>
  <c r="L65" i="1" s="1"/>
  <c r="T65" i="1" s="1"/>
  <c r="X65" i="1" s="1"/>
  <c r="J146" i="1"/>
  <c r="L146" i="1" s="1"/>
  <c r="T146" i="1" s="1"/>
  <c r="X146" i="1" s="1"/>
  <c r="J82" i="1"/>
  <c r="J50" i="1"/>
  <c r="L50" i="1" s="1"/>
  <c r="T50" i="1" s="1"/>
  <c r="X50" i="1" s="1"/>
  <c r="J84" i="1"/>
  <c r="L84" i="1" s="1"/>
  <c r="T84" i="1" s="1"/>
  <c r="X84" i="1" s="1"/>
  <c r="J52" i="1"/>
  <c r="J91" i="1"/>
  <c r="L91" i="1" s="1"/>
  <c r="T91" i="1" s="1"/>
  <c r="X91" i="1" s="1"/>
  <c r="J205" i="1"/>
  <c r="L205" i="1" s="1"/>
  <c r="T205" i="1" s="1"/>
  <c r="X205" i="1" s="1"/>
  <c r="J145" i="1"/>
  <c r="J81" i="1"/>
  <c r="L81" i="1" s="1"/>
  <c r="T81" i="1" s="1"/>
  <c r="X81" i="1" s="1"/>
  <c r="J49" i="1"/>
  <c r="J215" i="1"/>
  <c r="L215" i="1" s="1"/>
  <c r="T215" i="1" s="1"/>
  <c r="X215" i="1" s="1"/>
  <c r="J183" i="1"/>
  <c r="L183" i="1" s="1"/>
  <c r="T183" i="1" s="1"/>
  <c r="X183" i="1" s="1"/>
  <c r="J152" i="1"/>
  <c r="J230" i="1"/>
  <c r="J161" i="1"/>
  <c r="L161" i="1" s="1"/>
  <c r="T161" i="1" s="1"/>
  <c r="X161" i="1" s="1"/>
  <c r="J176" i="1"/>
  <c r="L176" i="1" s="1"/>
  <c r="T176" i="1" s="1"/>
  <c r="X176" i="1" s="1"/>
  <c r="J172" i="1"/>
  <c r="L172" i="1" s="1"/>
  <c r="T172" i="1" s="1"/>
  <c r="X172" i="1" s="1"/>
  <c r="J139" i="1"/>
  <c r="L139" i="1" s="1"/>
  <c r="T139" i="1" s="1"/>
  <c r="X139" i="1" s="1"/>
  <c r="J208" i="1"/>
  <c r="J186" i="1"/>
  <c r="L186" i="1" s="1"/>
  <c r="T186" i="1" s="1"/>
  <c r="X186" i="1" s="1"/>
  <c r="J157" i="1"/>
  <c r="J54" i="1"/>
  <c r="J143" i="1"/>
  <c r="J111" i="1"/>
  <c r="L111" i="1" s="1"/>
  <c r="T111" i="1" s="1"/>
  <c r="X111" i="1" s="1"/>
  <c r="J47" i="1"/>
  <c r="J116" i="1"/>
  <c r="J125" i="1"/>
  <c r="L125" i="1" s="1"/>
  <c r="T125" i="1" s="1"/>
  <c r="X125" i="1" s="1"/>
  <c r="J142" i="1"/>
  <c r="L142" i="1" s="1"/>
  <c r="T142" i="1" s="1"/>
  <c r="X142" i="1" s="1"/>
  <c r="J110" i="1"/>
  <c r="J46" i="1"/>
  <c r="L46" i="1" s="1"/>
  <c r="T46" i="1" s="1"/>
  <c r="X46" i="1" s="1"/>
  <c r="J79" i="1"/>
  <c r="L79" i="1" s="1"/>
  <c r="T79" i="1" s="1"/>
  <c r="X79" i="1" s="1"/>
  <c r="J201" i="1"/>
  <c r="L201" i="1" s="1"/>
  <c r="T201" i="1" s="1"/>
  <c r="X201" i="1" s="1"/>
  <c r="J141" i="1"/>
  <c r="J109" i="1"/>
  <c r="L109" i="1" s="1"/>
  <c r="T109" i="1" s="1"/>
  <c r="X109" i="1" s="1"/>
  <c r="J45" i="1"/>
  <c r="L45" i="1" s="1"/>
  <c r="T45" i="1" s="1"/>
  <c r="X45" i="1" s="1"/>
  <c r="J179" i="1"/>
  <c r="J209" i="1"/>
  <c r="J226" i="1"/>
  <c r="J194" i="1"/>
  <c r="L194" i="1" s="1"/>
  <c r="T194" i="1" s="1"/>
  <c r="X194" i="1" s="1"/>
  <c r="J167" i="1"/>
  <c r="L167" i="1" s="1"/>
  <c r="T167" i="1" s="1"/>
  <c r="X167" i="1" s="1"/>
  <c r="J199" i="1"/>
  <c r="L199" i="1" s="1"/>
  <c r="T199" i="1" s="1"/>
  <c r="X199" i="1" s="1"/>
  <c r="J170" i="1"/>
  <c r="L170" i="1" s="1"/>
  <c r="T170" i="1" s="1"/>
  <c r="X170" i="1" s="1"/>
  <c r="J168" i="1"/>
  <c r="L168" i="1" s="1"/>
  <c r="T168" i="1" s="1"/>
  <c r="X168" i="1" s="1"/>
  <c r="J112" i="1"/>
  <c r="L112" i="1" s="1"/>
  <c r="T112" i="1" s="1"/>
  <c r="X112" i="1" s="1"/>
  <c r="J151" i="1"/>
  <c r="J153" i="1"/>
  <c r="L153" i="1" s="1"/>
  <c r="T153" i="1" s="1"/>
  <c r="X153" i="1" s="1"/>
  <c r="J114" i="1"/>
  <c r="L114" i="1" s="1"/>
  <c r="T114" i="1" s="1"/>
  <c r="X114" i="1" s="1"/>
  <c r="J107" i="1"/>
  <c r="L107" i="1" s="1"/>
  <c r="T107" i="1" s="1"/>
  <c r="X107" i="1" s="1"/>
  <c r="J75" i="1"/>
  <c r="J80" i="1"/>
  <c r="J89" i="1"/>
  <c r="J106" i="1"/>
  <c r="L106" i="1" s="1"/>
  <c r="T106" i="1" s="1"/>
  <c r="X106" i="1" s="1"/>
  <c r="J74" i="1"/>
  <c r="L74" i="1" s="1"/>
  <c r="T74" i="1" s="1"/>
  <c r="X74" i="1" s="1"/>
  <c r="J64" i="1"/>
  <c r="J48" i="1"/>
  <c r="J229" i="1"/>
  <c r="J105" i="1"/>
  <c r="L105" i="1" s="1"/>
  <c r="T105" i="1" s="1"/>
  <c r="X105" i="1" s="1"/>
  <c r="J73" i="1"/>
  <c r="J207" i="1"/>
  <c r="L207" i="1" s="1"/>
  <c r="T207" i="1" s="1"/>
  <c r="X207" i="1" s="1"/>
  <c r="J173" i="1"/>
  <c r="L173" i="1" s="1"/>
  <c r="T173" i="1" s="1"/>
  <c r="X173" i="1" s="1"/>
  <c r="J190" i="1"/>
  <c r="L190" i="1" s="1"/>
  <c r="T190" i="1" s="1"/>
  <c r="X190" i="1" s="1"/>
  <c r="J166" i="1"/>
  <c r="J132" i="1"/>
  <c r="L132" i="1" s="1"/>
  <c r="T132" i="1" s="1"/>
  <c r="X132" i="1" s="1"/>
  <c r="J108" i="1"/>
  <c r="J192" i="1"/>
  <c r="L192" i="1" s="1"/>
  <c r="T192" i="1" s="1"/>
  <c r="X192" i="1" s="1"/>
  <c r="J210" i="1"/>
  <c r="L210" i="1" s="1"/>
  <c r="T210" i="1" s="1"/>
  <c r="X210" i="1" s="1"/>
  <c r="J78" i="1"/>
  <c r="J135" i="1"/>
  <c r="L135" i="1" s="1"/>
  <c r="T135" i="1" s="1"/>
  <c r="X135" i="1" s="1"/>
  <c r="J71" i="1"/>
  <c r="L71" i="1" s="1"/>
  <c r="T71" i="1" s="1"/>
  <c r="X71" i="1" s="1"/>
  <c r="J140" i="1"/>
  <c r="L140" i="1" s="1"/>
  <c r="T140" i="1" s="1"/>
  <c r="X140" i="1" s="1"/>
  <c r="J44" i="1"/>
  <c r="L44" i="1" s="1"/>
  <c r="T44" i="1" s="1"/>
  <c r="X44" i="1" s="1"/>
  <c r="J53" i="1"/>
  <c r="L53" i="1" s="1"/>
  <c r="T53" i="1" s="1"/>
  <c r="X53" i="1" s="1"/>
  <c r="J134" i="1"/>
  <c r="J70" i="1"/>
  <c r="J100" i="1"/>
  <c r="L100" i="1" s="1"/>
  <c r="T100" i="1" s="1"/>
  <c r="X100" i="1" s="1"/>
  <c r="J43" i="1"/>
  <c r="J225" i="1"/>
  <c r="J193" i="1"/>
  <c r="J133" i="1"/>
  <c r="J69" i="1"/>
  <c r="L69" i="1" s="1"/>
  <c r="T69" i="1" s="1"/>
  <c r="X69" i="1" s="1"/>
  <c r="J203" i="1"/>
  <c r="L203" i="1" s="1"/>
  <c r="T203" i="1" s="1"/>
  <c r="X203" i="1" s="1"/>
  <c r="J212" i="1"/>
  <c r="J218" i="1"/>
  <c r="L218" i="1" s="1"/>
  <c r="T218" i="1" s="1"/>
  <c r="X218" i="1" s="1"/>
  <c r="J149" i="1"/>
  <c r="L149" i="1" s="1"/>
  <c r="T149" i="1" s="1"/>
  <c r="X149" i="1" s="1"/>
  <c r="J223" i="1"/>
  <c r="J204" i="1"/>
  <c r="J160" i="1"/>
  <c r="J103" i="1"/>
  <c r="L103" i="1" s="1"/>
  <c r="T103" i="1" s="1"/>
  <c r="X103" i="1" s="1"/>
  <c r="J184" i="1"/>
  <c r="L184" i="1" s="1"/>
  <c r="T184" i="1" s="1"/>
  <c r="X184" i="1" s="1"/>
  <c r="J144" i="1"/>
  <c r="J200" i="1"/>
  <c r="J174" i="1"/>
  <c r="L174" i="1" s="1"/>
  <c r="T174" i="1" s="1"/>
  <c r="X174" i="1" s="1"/>
  <c r="J138" i="1"/>
  <c r="L138" i="1" s="1"/>
  <c r="T138" i="1" s="1"/>
  <c r="X138" i="1" s="1"/>
  <c r="J42" i="1"/>
  <c r="L42" i="1" s="1"/>
  <c r="T42" i="1" s="1"/>
  <c r="X42" i="1" s="1"/>
  <c r="J131" i="1"/>
  <c r="J99" i="1"/>
  <c r="L99" i="1" s="1"/>
  <c r="T99" i="1" s="1"/>
  <c r="X99" i="1" s="1"/>
  <c r="J104" i="1"/>
  <c r="J113" i="1"/>
  <c r="L113" i="1" s="1"/>
  <c r="T113" i="1" s="1"/>
  <c r="X113" i="1" s="1"/>
  <c r="J130" i="1"/>
  <c r="L130" i="1" s="1"/>
  <c r="T130" i="1" s="1"/>
  <c r="X130" i="1" s="1"/>
  <c r="J98" i="1"/>
  <c r="L98" i="1" s="1"/>
  <c r="T98" i="1" s="1"/>
  <c r="X98" i="1" s="1"/>
  <c r="J96" i="1"/>
  <c r="J76" i="1"/>
  <c r="L76" i="1" s="1"/>
  <c r="T76" i="1" s="1"/>
  <c r="X76" i="1" s="1"/>
  <c r="J60" i="1"/>
  <c r="J189" i="1"/>
  <c r="J129" i="1"/>
  <c r="L129" i="1" s="1"/>
  <c r="T129" i="1" s="1"/>
  <c r="X129" i="1" s="1"/>
  <c r="J97" i="1"/>
  <c r="J22" i="1"/>
  <c r="J25" i="1"/>
  <c r="J5" i="1"/>
  <c r="J11" i="1"/>
  <c r="J17" i="1"/>
  <c r="J14" i="1"/>
  <c r="L14" i="1" s="1"/>
  <c r="J28" i="1"/>
  <c r="L28" i="1" s="1"/>
  <c r="J32" i="1"/>
  <c r="J10" i="1"/>
  <c r="L10" i="1" s="1"/>
  <c r="J20" i="1"/>
  <c r="J34" i="1"/>
  <c r="J18" i="1"/>
  <c r="L18" i="1" s="1"/>
  <c r="J19" i="1"/>
  <c r="J26" i="1"/>
  <c r="L26" i="1" s="1"/>
  <c r="J24" i="1"/>
  <c r="J35" i="1"/>
  <c r="J9" i="1"/>
  <c r="L9" i="1" s="1"/>
  <c r="J36" i="1"/>
  <c r="J31" i="1"/>
  <c r="J39" i="1"/>
  <c r="J23" i="1"/>
  <c r="L23" i="1" s="1"/>
  <c r="J27" i="1"/>
  <c r="L27" i="1" s="1"/>
  <c r="J16" i="1"/>
  <c r="J33" i="1"/>
  <c r="J8" i="1"/>
  <c r="J38" i="1"/>
  <c r="L38" i="1" s="1"/>
  <c r="J12" i="1"/>
  <c r="J37" i="1"/>
  <c r="J7" i="1"/>
  <c r="J15" i="1"/>
  <c r="J40" i="1"/>
  <c r="J6" i="1"/>
  <c r="J29" i="1"/>
  <c r="L29" i="1" s="1"/>
  <c r="J30" i="1"/>
  <c r="J13" i="1"/>
  <c r="J21" i="1"/>
  <c r="I66" i="1"/>
  <c r="S66" i="1" s="1"/>
  <c r="W66" i="1" s="1"/>
  <c r="I125" i="1"/>
  <c r="S125" i="1" s="1"/>
  <c r="W125" i="1" s="1"/>
  <c r="I159" i="1"/>
  <c r="S159" i="1" s="1"/>
  <c r="W159" i="1" s="1"/>
  <c r="O134" i="1"/>
  <c r="U134" i="1" s="1"/>
  <c r="Y134" i="1" s="1"/>
  <c r="I205" i="1"/>
  <c r="S205" i="1" s="1"/>
  <c r="W205" i="1" s="1"/>
  <c r="O225" i="1"/>
  <c r="U225" i="1" s="1"/>
  <c r="Y225" i="1" s="1"/>
  <c r="O52" i="1"/>
  <c r="U52" i="1" s="1"/>
  <c r="Y52" i="1" s="1"/>
  <c r="I168" i="1"/>
  <c r="S168" i="1" s="1"/>
  <c r="W168" i="1" s="1"/>
  <c r="O197" i="1"/>
  <c r="U197" i="1" s="1"/>
  <c r="Y197" i="1" s="1"/>
  <c r="I51" i="1"/>
  <c r="S51" i="1" s="1"/>
  <c r="W51" i="1" s="1"/>
  <c r="I70" i="1"/>
  <c r="S70" i="1" s="1"/>
  <c r="W70" i="1" s="1"/>
  <c r="O44" i="1"/>
  <c r="U44" i="1" s="1"/>
  <c r="Y44" i="1" s="1"/>
  <c r="I196" i="1"/>
  <c r="S196" i="1" s="1"/>
  <c r="W196" i="1" s="1"/>
  <c r="O132" i="1"/>
  <c r="U132" i="1" s="1"/>
  <c r="Y132" i="1" s="1"/>
  <c r="O83" i="1"/>
  <c r="U83" i="1" s="1"/>
  <c r="Y83" i="1" s="1"/>
  <c r="I148" i="1"/>
  <c r="S148" i="1" s="1"/>
  <c r="W148" i="1" s="1"/>
  <c r="I182" i="1"/>
  <c r="S182" i="1" s="1"/>
  <c r="W182" i="1" s="1"/>
  <c r="H54" i="4" s="1"/>
  <c r="I218" i="1"/>
  <c r="S218" i="1" s="1"/>
  <c r="W218" i="1" s="1"/>
  <c r="I176" i="1"/>
  <c r="S176" i="1" s="1"/>
  <c r="W176" i="1" s="1"/>
  <c r="O223" i="1"/>
  <c r="U223" i="1" s="1"/>
  <c r="Y223" i="1" s="1"/>
  <c r="O202" i="1"/>
  <c r="U202" i="1" s="1"/>
  <c r="Y202" i="1" s="1"/>
  <c r="I62" i="1"/>
  <c r="S62" i="1" s="1"/>
  <c r="W62" i="1" s="1"/>
  <c r="O50" i="1"/>
  <c r="U50" i="1" s="1"/>
  <c r="Y50" i="1" s="1"/>
  <c r="I83" i="1"/>
  <c r="S83" i="1" s="1"/>
  <c r="W83" i="1" s="1"/>
  <c r="O67" i="1"/>
  <c r="U67" i="1" s="1"/>
  <c r="Y67" i="1" s="1"/>
  <c r="I88" i="1"/>
  <c r="S88" i="1" s="1"/>
  <c r="W88" i="1" s="1"/>
  <c r="I130" i="1"/>
  <c r="S130" i="1" s="1"/>
  <c r="W130" i="1" s="1"/>
  <c r="I164" i="1"/>
  <c r="S164" i="1" s="1"/>
  <c r="W164" i="1" s="1"/>
  <c r="H17" i="4" s="1"/>
  <c r="O137" i="1"/>
  <c r="U137" i="1" s="1"/>
  <c r="Y137" i="1" s="1"/>
  <c r="I116" i="1"/>
  <c r="S116" i="1" s="1"/>
  <c r="W116" i="1" s="1"/>
  <c r="H16" i="4"/>
  <c r="I208" i="1"/>
  <c r="S208" i="1" s="1"/>
  <c r="W208" i="1" s="1"/>
  <c r="O167" i="1"/>
  <c r="U167" i="1" s="1"/>
  <c r="Y167" i="1" s="1"/>
  <c r="I226" i="1"/>
  <c r="S226" i="1" s="1"/>
  <c r="W226" i="1" s="1"/>
  <c r="O155" i="1"/>
  <c r="U155" i="1" s="1"/>
  <c r="Y155" i="1" s="1"/>
  <c r="I110" i="1"/>
  <c r="S110" i="1" s="1"/>
  <c r="W110" i="1" s="1"/>
  <c r="I212" i="1"/>
  <c r="S212" i="1" s="1"/>
  <c r="W212" i="1" s="1"/>
  <c r="O198" i="1"/>
  <c r="U198" i="1" s="1"/>
  <c r="Y198" i="1" s="1"/>
  <c r="I171" i="1"/>
  <c r="S171" i="1" s="1"/>
  <c r="W171" i="1" s="1"/>
  <c r="I64" i="1"/>
  <c r="S64" i="1" s="1"/>
  <c r="W64" i="1" s="1"/>
  <c r="O62" i="1"/>
  <c r="U62" i="1" s="1"/>
  <c r="Y62" i="1" s="1"/>
  <c r="I44" i="1"/>
  <c r="S44" i="1" s="1"/>
  <c r="W44" i="1" s="1"/>
  <c r="H8" i="4" s="1"/>
  <c r="I216" i="1"/>
  <c r="S216" i="1" s="1"/>
  <c r="W216" i="1" s="1"/>
  <c r="O127" i="1"/>
  <c r="U127" i="1" s="1"/>
  <c r="Y127" i="1" s="1"/>
  <c r="O89" i="1"/>
  <c r="U89" i="1" s="1"/>
  <c r="Y89" i="1" s="1"/>
  <c r="I187" i="1"/>
  <c r="S187" i="1" s="1"/>
  <c r="W187" i="1" s="1"/>
  <c r="I119" i="1"/>
  <c r="S119" i="1" s="1"/>
  <c r="W119" i="1" s="1"/>
  <c r="I153" i="1"/>
  <c r="S153" i="1" s="1"/>
  <c r="W153" i="1" s="1"/>
  <c r="I175" i="1"/>
  <c r="S175" i="1" s="1"/>
  <c r="W175" i="1" s="1"/>
  <c r="I87" i="1"/>
  <c r="S87" i="1" s="1"/>
  <c r="W87" i="1" s="1"/>
  <c r="O115" i="1"/>
  <c r="U115" i="1" s="1"/>
  <c r="Y115" i="1" s="1"/>
  <c r="I179" i="1"/>
  <c r="S179" i="1" s="1"/>
  <c r="W179" i="1" s="1"/>
  <c r="I188" i="1"/>
  <c r="S188" i="1" s="1"/>
  <c r="W188" i="1" s="1"/>
  <c r="I57" i="1"/>
  <c r="S57" i="1" s="1"/>
  <c r="W57" i="1" s="1"/>
  <c r="O226" i="1"/>
  <c r="U226" i="1" s="1"/>
  <c r="Y226" i="1" s="1"/>
  <c r="O184" i="1"/>
  <c r="U184" i="1" s="1"/>
  <c r="Y184" i="1" s="1"/>
  <c r="I203" i="1"/>
  <c r="S203" i="1" s="1"/>
  <c r="W203" i="1" s="1"/>
  <c r="I209" i="1"/>
  <c r="S209" i="1" s="1"/>
  <c r="W209" i="1" s="1"/>
  <c r="O98" i="1"/>
  <c r="U98" i="1" s="1"/>
  <c r="Y98" i="1" s="1"/>
  <c r="I53" i="1"/>
  <c r="S53" i="1" s="1"/>
  <c r="W53" i="1" s="1"/>
  <c r="O56" i="1"/>
  <c r="U56" i="1" s="1"/>
  <c r="Y56" i="1" s="1"/>
  <c r="I214" i="1"/>
  <c r="S214" i="1" s="1"/>
  <c r="W214" i="1" s="1"/>
  <c r="I122" i="1"/>
  <c r="S122" i="1" s="1"/>
  <c r="W122" i="1" s="1"/>
  <c r="I155" i="1"/>
  <c r="S155" i="1" s="1"/>
  <c r="W155" i="1" s="1"/>
  <c r="O166" i="1"/>
  <c r="U166" i="1" s="1"/>
  <c r="Y166" i="1" s="1"/>
  <c r="O131" i="1"/>
  <c r="U131" i="1" s="1"/>
  <c r="Y131" i="1" s="1"/>
  <c r="I143" i="1"/>
  <c r="S143" i="1" s="1"/>
  <c r="W143" i="1" s="1"/>
  <c r="H33" i="4" s="1"/>
  <c r="I169" i="1"/>
  <c r="S169" i="1" s="1"/>
  <c r="W169" i="1" s="1"/>
  <c r="O199" i="1"/>
  <c r="U199" i="1" s="1"/>
  <c r="Y199" i="1" s="1"/>
  <c r="O230" i="1"/>
  <c r="U230" i="1" s="1"/>
  <c r="Y230" i="1" s="1"/>
  <c r="O212" i="1"/>
  <c r="U212" i="1" s="1"/>
  <c r="Y212" i="1" s="1"/>
  <c r="O221" i="1"/>
  <c r="U221" i="1" s="1"/>
  <c r="Y221" i="1" s="1"/>
  <c r="O111" i="1"/>
  <c r="U111" i="1" s="1"/>
  <c r="Y111" i="1" s="1"/>
  <c r="I193" i="1"/>
  <c r="S193" i="1" s="1"/>
  <c r="W193" i="1" s="1"/>
  <c r="I61" i="1"/>
  <c r="S61" i="1" s="1"/>
  <c r="W61" i="1" s="1"/>
  <c r="O173" i="1"/>
  <c r="U173" i="1" s="1"/>
  <c r="Y173" i="1" s="1"/>
  <c r="I68" i="1"/>
  <c r="S68" i="1" s="1"/>
  <c r="W68" i="1" s="1"/>
  <c r="O66" i="1"/>
  <c r="U66" i="1" s="1"/>
  <c r="Y66" i="1" s="1"/>
  <c r="O146" i="1"/>
  <c r="U146" i="1" s="1"/>
  <c r="Y146" i="1" s="1"/>
  <c r="I78" i="1"/>
  <c r="S78" i="1" s="1"/>
  <c r="W78" i="1" s="1"/>
  <c r="H11" i="4" s="1"/>
  <c r="I74" i="1"/>
  <c r="S74" i="1" s="1"/>
  <c r="W74" i="1" s="1"/>
  <c r="I91" i="1"/>
  <c r="S91" i="1" s="1"/>
  <c r="W91" i="1" s="1"/>
  <c r="O171" i="1"/>
  <c r="U171" i="1" s="1"/>
  <c r="Y171" i="1" s="1"/>
  <c r="I128" i="1"/>
  <c r="S128" i="1" s="1"/>
  <c r="W128" i="1" s="1"/>
  <c r="I167" i="1"/>
  <c r="S167" i="1" s="1"/>
  <c r="W167" i="1" s="1"/>
  <c r="O163" i="1"/>
  <c r="U163" i="1" s="1"/>
  <c r="Y163" i="1" s="1"/>
  <c r="I174" i="1"/>
  <c r="S174" i="1" s="1"/>
  <c r="W174" i="1" s="1"/>
  <c r="O113" i="1"/>
  <c r="U113" i="1" s="1"/>
  <c r="Y113" i="1" s="1"/>
  <c r="I157" i="1"/>
  <c r="S157" i="1" s="1"/>
  <c r="W157" i="1" s="1"/>
  <c r="O215" i="1"/>
  <c r="U215" i="1" s="1"/>
  <c r="Y215" i="1" s="1"/>
  <c r="I100" i="1"/>
  <c r="S100" i="1" s="1"/>
  <c r="W100" i="1" s="1"/>
  <c r="O201" i="1"/>
  <c r="U201" i="1" s="1"/>
  <c r="Y201" i="1" s="1"/>
  <c r="O102" i="1"/>
  <c r="U102" i="1" s="1"/>
  <c r="Y102" i="1" s="1"/>
  <c r="O136" i="1"/>
  <c r="U136" i="1" s="1"/>
  <c r="Y136" i="1" s="1"/>
  <c r="O208" i="1"/>
  <c r="U208" i="1" s="1"/>
  <c r="Y208" i="1" s="1"/>
  <c r="I172" i="1"/>
  <c r="S172" i="1" s="1"/>
  <c r="W172" i="1" s="1"/>
  <c r="O158" i="1"/>
  <c r="U158" i="1" s="1"/>
  <c r="Y158" i="1" s="1"/>
  <c r="O94" i="1"/>
  <c r="U94" i="1" s="1"/>
  <c r="Y94" i="1" s="1"/>
  <c r="O88" i="1"/>
  <c r="U88" i="1" s="1"/>
  <c r="Y88" i="1" s="1"/>
  <c r="O55" i="1"/>
  <c r="U55" i="1" s="1"/>
  <c r="Y55" i="1" s="1"/>
  <c r="I67" i="1"/>
  <c r="S67" i="1" s="1"/>
  <c r="W67" i="1" s="1"/>
  <c r="O49" i="1"/>
  <c r="U49" i="1" s="1"/>
  <c r="Y49" i="1" s="1"/>
  <c r="I45" i="1"/>
  <c r="S45" i="1" s="1"/>
  <c r="W45" i="1" s="1"/>
  <c r="H26" i="4" s="1"/>
  <c r="I65" i="1"/>
  <c r="S65" i="1" s="1"/>
  <c r="W65" i="1" s="1"/>
  <c r="O58" i="1"/>
  <c r="U58" i="1" s="1"/>
  <c r="Y58" i="1" s="1"/>
  <c r="I96" i="1"/>
  <c r="S96" i="1" s="1"/>
  <c r="W96" i="1" s="1"/>
  <c r="I145" i="1"/>
  <c r="S145" i="1" s="1"/>
  <c r="W145" i="1" s="1"/>
  <c r="O123" i="1"/>
  <c r="U123" i="1" s="1"/>
  <c r="Y123" i="1" s="1"/>
  <c r="I139" i="1"/>
  <c r="S139" i="1" s="1"/>
  <c r="W139" i="1" s="1"/>
  <c r="H15" i="4" s="1"/>
  <c r="I178" i="1"/>
  <c r="S178" i="1" s="1"/>
  <c r="W178" i="1" s="1"/>
  <c r="O90" i="1"/>
  <c r="U90" i="1" s="1"/>
  <c r="Y90" i="1" s="1"/>
  <c r="O118" i="1"/>
  <c r="U118" i="1" s="1"/>
  <c r="Y118" i="1" s="1"/>
  <c r="O112" i="1"/>
  <c r="U112" i="1" s="1"/>
  <c r="Y112" i="1" s="1"/>
  <c r="O122" i="1"/>
  <c r="U122" i="1" s="1"/>
  <c r="Y122" i="1" s="1"/>
  <c r="I210" i="1"/>
  <c r="S210" i="1" s="1"/>
  <c r="W210" i="1" s="1"/>
  <c r="I82" i="1"/>
  <c r="S82" i="1" s="1"/>
  <c r="W82" i="1" s="1"/>
  <c r="O195" i="1"/>
  <c r="U195" i="1" s="1"/>
  <c r="Y195" i="1" s="1"/>
  <c r="I192" i="1"/>
  <c r="S192" i="1" s="1"/>
  <c r="W192" i="1" s="1"/>
  <c r="I190" i="1"/>
  <c r="S190" i="1" s="1"/>
  <c r="W190" i="1" s="1"/>
  <c r="I49" i="1"/>
  <c r="S49" i="1" s="1"/>
  <c r="W49" i="1" s="1"/>
  <c r="O45" i="1"/>
  <c r="U45" i="1" s="1"/>
  <c r="Y45" i="1" s="1"/>
  <c r="I58" i="1"/>
  <c r="S58" i="1" s="1"/>
  <c r="W58" i="1" s="1"/>
  <c r="O43" i="1"/>
  <c r="U43" i="1" s="1"/>
  <c r="Y43" i="1" s="1"/>
  <c r="I92" i="1"/>
  <c r="S92" i="1" s="1"/>
  <c r="W92" i="1" s="1"/>
  <c r="O116" i="1"/>
  <c r="U116" i="1" s="1"/>
  <c r="Y116" i="1" s="1"/>
  <c r="I134" i="1"/>
  <c r="S134" i="1" s="1"/>
  <c r="W134" i="1" s="1"/>
  <c r="O87" i="1"/>
  <c r="U87" i="1" s="1"/>
  <c r="Y87" i="1" s="1"/>
  <c r="O152" i="1"/>
  <c r="U152" i="1" s="1"/>
  <c r="Y152" i="1" s="1"/>
  <c r="I99" i="1"/>
  <c r="S99" i="1" s="1"/>
  <c r="W99" i="1" s="1"/>
  <c r="I117" i="1"/>
  <c r="S117" i="1" s="1"/>
  <c r="W117" i="1" s="1"/>
  <c r="I81" i="1"/>
  <c r="S81" i="1" s="1"/>
  <c r="W81" i="1" s="1"/>
  <c r="O99" i="1"/>
  <c r="U99" i="1" s="1"/>
  <c r="Y99" i="1" s="1"/>
  <c r="I204" i="1"/>
  <c r="S204" i="1" s="1"/>
  <c r="W204" i="1" s="1"/>
  <c r="I158" i="1"/>
  <c r="S158" i="1" s="1"/>
  <c r="W158" i="1" s="1"/>
  <c r="O148" i="1"/>
  <c r="U148" i="1" s="1"/>
  <c r="Y148" i="1" s="1"/>
  <c r="O210" i="1"/>
  <c r="U210" i="1" s="1"/>
  <c r="Y210" i="1" s="1"/>
  <c r="O188" i="1"/>
  <c r="U188" i="1" s="1"/>
  <c r="Y188" i="1" s="1"/>
  <c r="I197" i="1"/>
  <c r="S197" i="1" s="1"/>
  <c r="W197" i="1" s="1"/>
  <c r="I231" i="1"/>
  <c r="S231" i="1" s="1"/>
  <c r="W231" i="1" s="1"/>
  <c r="I227" i="1"/>
  <c r="S227" i="1" s="1"/>
  <c r="W227" i="1" s="1"/>
  <c r="O162" i="1"/>
  <c r="U162" i="1" s="1"/>
  <c r="Y162" i="1" s="1"/>
  <c r="O47" i="1"/>
  <c r="U47" i="1" s="1"/>
  <c r="Y47" i="1" s="1"/>
  <c r="O53" i="1"/>
  <c r="U53" i="1" s="1"/>
  <c r="Y53" i="1" s="1"/>
  <c r="O79" i="1"/>
  <c r="U79" i="1" s="1"/>
  <c r="Y79" i="1" s="1"/>
  <c r="O46" i="1"/>
  <c r="U46" i="1" s="1"/>
  <c r="Y46" i="1" s="1"/>
  <c r="I76" i="1"/>
  <c r="S76" i="1" s="1"/>
  <c r="W76" i="1" s="1"/>
  <c r="I50" i="1"/>
  <c r="S50" i="1" s="1"/>
  <c r="W50" i="1" s="1"/>
  <c r="I71" i="1"/>
  <c r="S71" i="1" s="1"/>
  <c r="W71" i="1" s="1"/>
  <c r="O105" i="1"/>
  <c r="U105" i="1" s="1"/>
  <c r="Y105" i="1" s="1"/>
  <c r="O161" i="1"/>
  <c r="U161" i="1" s="1"/>
  <c r="Y161" i="1" s="1"/>
  <c r="I108" i="1"/>
  <c r="S108" i="1" s="1"/>
  <c r="W108" i="1" s="1"/>
  <c r="H30" i="4" s="1"/>
  <c r="H12" i="4"/>
  <c r="O109" i="1"/>
  <c r="U109" i="1" s="1"/>
  <c r="Y109" i="1" s="1"/>
  <c r="I147" i="1"/>
  <c r="S147" i="1" s="1"/>
  <c r="W147" i="1" s="1"/>
  <c r="I160" i="1"/>
  <c r="S160" i="1" s="1"/>
  <c r="W160" i="1" s="1"/>
  <c r="O149" i="1"/>
  <c r="U149" i="1" s="1"/>
  <c r="Y149" i="1" s="1"/>
  <c r="I224" i="1"/>
  <c r="S224" i="1" s="1"/>
  <c r="W224" i="1" s="1"/>
  <c r="O191" i="1"/>
  <c r="U191" i="1" s="1"/>
  <c r="Y191" i="1" s="1"/>
  <c r="O222" i="1"/>
  <c r="U222" i="1" s="1"/>
  <c r="Y222" i="1" s="1"/>
  <c r="O172" i="1"/>
  <c r="U172" i="1" s="1"/>
  <c r="Y172" i="1" s="1"/>
  <c r="O209" i="1"/>
  <c r="U209" i="1" s="1"/>
  <c r="Y209" i="1" s="1"/>
  <c r="O220" i="1"/>
  <c r="U220" i="1" s="1"/>
  <c r="Y220" i="1" s="1"/>
  <c r="O224" i="1"/>
  <c r="U224" i="1" s="1"/>
  <c r="Y224" i="1" s="1"/>
  <c r="O177" i="1"/>
  <c r="U177" i="1" s="1"/>
  <c r="Y177" i="1" s="1"/>
  <c r="I230" i="1"/>
  <c r="S230" i="1" s="1"/>
  <c r="W230" i="1" s="1"/>
  <c r="O216" i="1"/>
  <c r="U216" i="1" s="1"/>
  <c r="Y216" i="1" s="1"/>
  <c r="G3" i="2"/>
  <c r="E3" i="2"/>
  <c r="D3" i="2"/>
  <c r="C3" i="2"/>
  <c r="L198" i="1" l="1"/>
  <c r="T198" i="1" s="1"/>
  <c r="X198" i="1" s="1"/>
  <c r="L104" i="1"/>
  <c r="T104" i="1" s="1"/>
  <c r="X104" i="1" s="1"/>
  <c r="L87" i="1"/>
  <c r="T87" i="1" s="1"/>
  <c r="X87" i="1" s="1"/>
  <c r="L148" i="1"/>
  <c r="T148" i="1" s="1"/>
  <c r="X148" i="1" s="1"/>
  <c r="L61" i="1"/>
  <c r="T61" i="1" s="1"/>
  <c r="X61" i="1" s="1"/>
  <c r="L187" i="1"/>
  <c r="T187" i="1" s="1"/>
  <c r="X187" i="1" s="1"/>
  <c r="L229" i="1"/>
  <c r="T229" i="1" s="1"/>
  <c r="X229" i="1" s="1"/>
  <c r="L209" i="1"/>
  <c r="T209" i="1" s="1"/>
  <c r="X209" i="1" s="1"/>
  <c r="L157" i="1"/>
  <c r="T157" i="1" s="1"/>
  <c r="X157" i="1" s="1"/>
  <c r="L152" i="1"/>
  <c r="T152" i="1" s="1"/>
  <c r="X152" i="1" s="1"/>
  <c r="L52" i="1"/>
  <c r="T52" i="1" s="1"/>
  <c r="X52" i="1" s="1"/>
  <c r="L124" i="1"/>
  <c r="T124" i="1" s="1"/>
  <c r="X124" i="1" s="1"/>
  <c r="L43" i="1"/>
  <c r="T43" i="1" s="1"/>
  <c r="X43" i="1" s="1"/>
  <c r="L200" i="1"/>
  <c r="T200" i="1" s="1"/>
  <c r="X200" i="1" s="1"/>
  <c r="L78" i="1"/>
  <c r="T78" i="1" s="1"/>
  <c r="X78" i="1" s="1"/>
  <c r="L231" i="1"/>
  <c r="T231" i="1" s="1"/>
  <c r="X231" i="1" s="1"/>
  <c r="L108" i="1"/>
  <c r="T108" i="1" s="1"/>
  <c r="X108" i="1" s="1"/>
  <c r="I30" i="4" s="1"/>
  <c r="L60" i="1"/>
  <c r="T60" i="1" s="1"/>
  <c r="X60" i="1" s="1"/>
  <c r="L12" i="1"/>
  <c r="L196" i="1"/>
  <c r="T196" i="1" s="1"/>
  <c r="X196" i="1" s="1"/>
  <c r="L133" i="1"/>
  <c r="T133" i="1" s="1"/>
  <c r="X133" i="1" s="1"/>
  <c r="L6" i="1"/>
  <c r="L97" i="1"/>
  <c r="T97" i="1" s="1"/>
  <c r="X97" i="1" s="1"/>
  <c r="L212" i="1"/>
  <c r="T212" i="1" s="1"/>
  <c r="X212" i="1" s="1"/>
  <c r="L116" i="1"/>
  <c r="T116" i="1" s="1"/>
  <c r="X116" i="1" s="1"/>
  <c r="I13" i="4" s="1"/>
  <c r="L82" i="1"/>
  <c r="T82" i="1" s="1"/>
  <c r="X82" i="1" s="1"/>
  <c r="L68" i="1"/>
  <c r="T68" i="1" s="1"/>
  <c r="X68" i="1" s="1"/>
  <c r="L16" i="1"/>
  <c r="L134" i="1"/>
  <c r="T134" i="1" s="1"/>
  <c r="X134" i="1" s="1"/>
  <c r="L141" i="1"/>
  <c r="T141" i="1" s="1"/>
  <c r="X141" i="1" s="1"/>
  <c r="L47" i="1"/>
  <c r="T47" i="1" s="1"/>
  <c r="X47" i="1" s="1"/>
  <c r="L213" i="1"/>
  <c r="T213" i="1" s="1"/>
  <c r="X213" i="1" s="1"/>
  <c r="L93" i="1"/>
  <c r="T93" i="1" s="1"/>
  <c r="X93" i="1" s="1"/>
  <c r="L95" i="1"/>
  <c r="T95" i="1" s="1"/>
  <c r="X95" i="1" s="1"/>
  <c r="L189" i="1"/>
  <c r="T189" i="1" s="1"/>
  <c r="X189" i="1" s="1"/>
  <c r="L160" i="1"/>
  <c r="T160" i="1" s="1"/>
  <c r="X160" i="1" s="1"/>
  <c r="L143" i="1"/>
  <c r="T143" i="1" s="1"/>
  <c r="X143" i="1" s="1"/>
  <c r="L204" i="1"/>
  <c r="T204" i="1" s="1"/>
  <c r="X204" i="1" s="1"/>
  <c r="L64" i="1"/>
  <c r="T64" i="1" s="1"/>
  <c r="X64" i="1" s="1"/>
  <c r="L226" i="1"/>
  <c r="T226" i="1" s="1"/>
  <c r="X226" i="1" s="1"/>
  <c r="L230" i="1"/>
  <c r="T230" i="1" s="1"/>
  <c r="X230" i="1" s="1"/>
  <c r="L51" i="1"/>
  <c r="T51" i="1" s="1"/>
  <c r="X51" i="1" s="1"/>
  <c r="L178" i="1"/>
  <c r="T178" i="1" s="1"/>
  <c r="X178" i="1" s="1"/>
  <c r="L55" i="1"/>
  <c r="T55" i="1" s="1"/>
  <c r="X55" i="1" s="1"/>
  <c r="L151" i="1"/>
  <c r="T151" i="1" s="1"/>
  <c r="X151" i="1" s="1"/>
  <c r="L86" i="1"/>
  <c r="T86" i="1" s="1"/>
  <c r="X86" i="1" s="1"/>
  <c r="L191" i="1"/>
  <c r="T191" i="1" s="1"/>
  <c r="X191" i="1" s="1"/>
  <c r="H35" i="4"/>
  <c r="H43" i="4"/>
  <c r="H50" i="4"/>
  <c r="H47" i="4"/>
  <c r="H13" i="4"/>
  <c r="H48" i="4"/>
  <c r="H20" i="4"/>
  <c r="H9" i="4"/>
  <c r="H32" i="4"/>
  <c r="H21" i="4"/>
  <c r="H49" i="4"/>
  <c r="L57" i="1"/>
  <c r="T57" i="1" s="1"/>
  <c r="X57" i="1" s="1"/>
  <c r="I27" i="4" s="1"/>
  <c r="L75" i="1"/>
  <c r="T75" i="1" s="1"/>
  <c r="X75" i="1" s="1"/>
  <c r="L19" i="1"/>
  <c r="L211" i="1"/>
  <c r="T211" i="1" s="1"/>
  <c r="X211" i="1" s="1"/>
  <c r="L88" i="1"/>
  <c r="T88" i="1" s="1"/>
  <c r="X88" i="1" s="1"/>
  <c r="L217" i="1"/>
  <c r="T217" i="1" s="1"/>
  <c r="X217" i="1" s="1"/>
  <c r="I43" i="4" s="1"/>
  <c r="L54" i="1"/>
  <c r="T54" i="1" s="1"/>
  <c r="X54" i="1" s="1"/>
  <c r="I9" i="4" s="1"/>
  <c r="L206" i="1"/>
  <c r="T206" i="1" s="1"/>
  <c r="X206" i="1" s="1"/>
  <c r="L232" i="1"/>
  <c r="T232" i="1" s="1"/>
  <c r="X232" i="1" s="1"/>
  <c r="L171" i="1"/>
  <c r="T171" i="1" s="1"/>
  <c r="X171" i="1" s="1"/>
  <c r="L110" i="1"/>
  <c r="T110" i="1" s="1"/>
  <c r="X110" i="1" s="1"/>
  <c r="I48" i="4" s="1"/>
  <c r="L185" i="1"/>
  <c r="T185" i="1" s="1"/>
  <c r="X185" i="1" s="1"/>
  <c r="L169" i="1"/>
  <c r="T169" i="1" s="1"/>
  <c r="X169" i="1" s="1"/>
  <c r="L62" i="1"/>
  <c r="T62" i="1" s="1"/>
  <c r="X62" i="1" s="1"/>
  <c r="I45" i="4" s="1"/>
  <c r="L89" i="1"/>
  <c r="T89" i="1" s="1"/>
  <c r="X89" i="1" s="1"/>
  <c r="L150" i="1"/>
  <c r="T150" i="1" s="1"/>
  <c r="X150" i="1" s="1"/>
  <c r="L121" i="1"/>
  <c r="T121" i="1" s="1"/>
  <c r="X121" i="1" s="1"/>
  <c r="I49" i="4" s="1"/>
  <c r="L73" i="1"/>
  <c r="T73" i="1" s="1"/>
  <c r="X73" i="1" s="1"/>
  <c r="L80" i="1"/>
  <c r="T80" i="1" s="1"/>
  <c r="X80" i="1" s="1"/>
  <c r="L219" i="1"/>
  <c r="T219" i="1" s="1"/>
  <c r="X219" i="1" s="1"/>
  <c r="L115" i="1"/>
  <c r="T115" i="1" s="1"/>
  <c r="X115" i="1" s="1"/>
  <c r="L136" i="1"/>
  <c r="T136" i="1" s="1"/>
  <c r="X136" i="1" s="1"/>
  <c r="L158" i="1"/>
  <c r="T158" i="1" s="1"/>
  <c r="X158" i="1" s="1"/>
  <c r="L145" i="1"/>
  <c r="T145" i="1" s="1"/>
  <c r="X145" i="1" s="1"/>
  <c r="I51" i="4" s="1"/>
  <c r="L182" i="1"/>
  <c r="T182" i="1" s="1"/>
  <c r="X182" i="1" s="1"/>
  <c r="H57" i="4"/>
  <c r="L224" i="1"/>
  <c r="T224" i="1" s="1"/>
  <c r="X224" i="1" s="1"/>
  <c r="L102" i="1"/>
  <c r="T102" i="1" s="1"/>
  <c r="X102" i="1" s="1"/>
  <c r="L193" i="1"/>
  <c r="T193" i="1" s="1"/>
  <c r="X193" i="1" s="1"/>
  <c r="L67" i="1"/>
  <c r="T67" i="1" s="1"/>
  <c r="X67" i="1" s="1"/>
  <c r="L208" i="1"/>
  <c r="T208" i="1" s="1"/>
  <c r="X208" i="1" s="1"/>
  <c r="L137" i="1"/>
  <c r="T137" i="1" s="1"/>
  <c r="X137" i="1" s="1"/>
  <c r="L195" i="1"/>
  <c r="T195" i="1" s="1"/>
  <c r="X195" i="1" s="1"/>
  <c r="L128" i="1"/>
  <c r="T128" i="1" s="1"/>
  <c r="X128" i="1" s="1"/>
  <c r="L144" i="1"/>
  <c r="T144" i="1" s="1"/>
  <c r="X144" i="1" s="1"/>
  <c r="L70" i="1"/>
  <c r="T70" i="1" s="1"/>
  <c r="X70" i="1" s="1"/>
  <c r="L92" i="1"/>
  <c r="T92" i="1" s="1"/>
  <c r="X92" i="1" s="1"/>
  <c r="L227" i="1"/>
  <c r="T227" i="1" s="1"/>
  <c r="X227" i="1" s="1"/>
  <c r="H28" i="4"/>
  <c r="H18" i="4"/>
  <c r="H36" i="4"/>
  <c r="L131" i="1"/>
  <c r="T131" i="1" s="1"/>
  <c r="X131" i="1" s="1"/>
  <c r="I32" i="4" s="1"/>
  <c r="L48" i="1"/>
  <c r="T48" i="1" s="1"/>
  <c r="X48" i="1" s="1"/>
  <c r="L188" i="1"/>
  <c r="T188" i="1" s="1"/>
  <c r="X188" i="1" s="1"/>
  <c r="I19" i="4" s="1"/>
  <c r="L177" i="1"/>
  <c r="T177" i="1" s="1"/>
  <c r="X177" i="1" s="1"/>
  <c r="L214" i="1"/>
  <c r="T214" i="1" s="1"/>
  <c r="X214" i="1" s="1"/>
  <c r="I25" i="4" s="1"/>
  <c r="L166" i="1"/>
  <c r="T166" i="1" s="1"/>
  <c r="X166" i="1" s="1"/>
  <c r="L66" i="1"/>
  <c r="T66" i="1" s="1"/>
  <c r="X66" i="1" s="1"/>
  <c r="H25" i="4"/>
  <c r="L31" i="1"/>
  <c r="L96" i="1"/>
  <c r="T96" i="1" s="1"/>
  <c r="X96" i="1" s="1"/>
  <c r="L223" i="1"/>
  <c r="T223" i="1" s="1"/>
  <c r="X223" i="1" s="1"/>
  <c r="L225" i="1"/>
  <c r="T225" i="1" s="1"/>
  <c r="X225" i="1" s="1"/>
  <c r="L83" i="1"/>
  <c r="T83" i="1" s="1"/>
  <c r="X83" i="1" s="1"/>
  <c r="I29" i="4" s="1"/>
  <c r="L127" i="1"/>
  <c r="T127" i="1" s="1"/>
  <c r="X127" i="1" s="1"/>
  <c r="I14" i="4" s="1"/>
  <c r="L197" i="1"/>
  <c r="T197" i="1" s="1"/>
  <c r="X197" i="1" s="1"/>
  <c r="L179" i="1"/>
  <c r="T179" i="1" s="1"/>
  <c r="X179" i="1" s="1"/>
  <c r="L118" i="1"/>
  <c r="T118" i="1" s="1"/>
  <c r="X118" i="1" s="1"/>
  <c r="I31" i="4" s="1"/>
  <c r="L162" i="1"/>
  <c r="T162" i="1" s="1"/>
  <c r="X162" i="1" s="1"/>
  <c r="I17" i="4" s="1"/>
  <c r="L101" i="1"/>
  <c r="T101" i="1" s="1"/>
  <c r="X101" i="1" s="1"/>
  <c r="I12" i="4" s="1"/>
  <c r="H29" i="4"/>
  <c r="L49" i="1"/>
  <c r="T49" i="1" s="1"/>
  <c r="X49" i="1" s="1"/>
  <c r="I44" i="4" s="1"/>
  <c r="I34" i="4"/>
  <c r="H45" i="4"/>
  <c r="H46" i="4"/>
  <c r="H19" i="4"/>
  <c r="H38" i="4"/>
  <c r="H10" i="4"/>
  <c r="H39" i="4"/>
  <c r="H56" i="4"/>
  <c r="H31" i="4"/>
  <c r="H14" i="4"/>
  <c r="H55" i="4"/>
  <c r="H37" i="4"/>
  <c r="L165" i="1"/>
  <c r="T165" i="1" s="1"/>
  <c r="X165" i="1" s="1"/>
  <c r="I38" i="4"/>
  <c r="I28" i="4"/>
  <c r="I46" i="4"/>
  <c r="I18" i="4"/>
  <c r="L85" i="1"/>
  <c r="T85" i="1" s="1"/>
  <c r="X85" i="1" s="1"/>
  <c r="I53" i="4"/>
  <c r="I7" i="4"/>
  <c r="L181" i="1"/>
  <c r="T181" i="1" s="1"/>
  <c r="X181" i="1" s="1"/>
  <c r="I20" i="4"/>
  <c r="I8" i="4"/>
  <c r="I15" i="4"/>
  <c r="H44" i="4"/>
  <c r="H34" i="4"/>
  <c r="H52" i="4"/>
  <c r="H53" i="4"/>
  <c r="H51" i="4"/>
  <c r="H27" i="4"/>
  <c r="H7" i="4"/>
  <c r="L15" i="1"/>
  <c r="L11" i="1"/>
  <c r="L7" i="1"/>
  <c r="L17" i="1"/>
  <c r="L21" i="1"/>
  <c r="L22" i="1"/>
  <c r="L33" i="1"/>
  <c r="L39" i="1"/>
  <c r="L36" i="1"/>
  <c r="L8" i="1"/>
  <c r="L25" i="1"/>
  <c r="L37" i="1"/>
  <c r="L32" i="1"/>
  <c r="L13" i="1"/>
  <c r="L20" i="1"/>
  <c r="L35" i="1"/>
  <c r="L40" i="1"/>
  <c r="L24" i="1"/>
  <c r="L34" i="1"/>
  <c r="L30" i="1"/>
  <c r="L5" i="1"/>
  <c r="T14" i="1"/>
  <c r="X14" i="1" s="1"/>
  <c r="I52" i="4" l="1"/>
  <c r="I47" i="4"/>
  <c r="I35" i="4"/>
  <c r="I26" i="4"/>
  <c r="I11" i="4"/>
  <c r="I57" i="4"/>
  <c r="I37" i="4"/>
  <c r="I54" i="4"/>
  <c r="I10" i="4"/>
  <c r="I33" i="4"/>
  <c r="I50" i="4"/>
  <c r="I16" i="4"/>
  <c r="I36" i="4"/>
  <c r="I55" i="4"/>
  <c r="I21" i="4"/>
  <c r="I56" i="4"/>
  <c r="I39" i="4"/>
  <c r="T25" i="1"/>
  <c r="X25" i="1" s="1"/>
  <c r="T31" i="1"/>
  <c r="X31" i="1" s="1"/>
  <c r="T6" i="1"/>
  <c r="X6" i="1" s="1"/>
  <c r="T17" i="1"/>
  <c r="X17" i="1" s="1"/>
  <c r="T27" i="1"/>
  <c r="X27" i="1" s="1"/>
  <c r="T26" i="1"/>
  <c r="X26" i="1" s="1"/>
  <c r="T30" i="1"/>
  <c r="X30" i="1" s="1"/>
  <c r="T21" i="1"/>
  <c r="X21" i="1" s="1"/>
  <c r="T19" i="1"/>
  <c r="X19" i="1" s="1"/>
  <c r="T38" i="1"/>
  <c r="X38" i="1" s="1"/>
  <c r="T40" i="1"/>
  <c r="X40" i="1" s="1"/>
  <c r="T39" i="1"/>
  <c r="X39" i="1" s="1"/>
  <c r="T33" i="1"/>
  <c r="X33" i="1" s="1"/>
  <c r="T11" i="1"/>
  <c r="X11" i="1" s="1"/>
  <c r="T8" i="1"/>
  <c r="X8" i="1" s="1"/>
  <c r="T5" i="1"/>
  <c r="X5" i="1" s="1"/>
  <c r="T13" i="1"/>
  <c r="X13" i="1" s="1"/>
  <c r="T36" i="1"/>
  <c r="X36" i="1" s="1"/>
  <c r="T29" i="1"/>
  <c r="X29" i="1" s="1"/>
  <c r="T18" i="1"/>
  <c r="X18" i="1" s="1"/>
  <c r="T22" i="1"/>
  <c r="X22" i="1" s="1"/>
  <c r="T9" i="1"/>
  <c r="X9" i="1" s="1"/>
  <c r="T12" i="1"/>
  <c r="X12" i="1" s="1"/>
  <c r="T15" i="1"/>
  <c r="X15" i="1" s="1"/>
  <c r="N9" i="1"/>
  <c r="N26" i="1"/>
  <c r="N39" i="1"/>
  <c r="N40" i="1"/>
  <c r="H20" i="1"/>
  <c r="N6" i="1"/>
  <c r="N19" i="1"/>
  <c r="O19" i="1" s="1"/>
  <c r="N32" i="1"/>
  <c r="N13" i="1"/>
  <c r="N11" i="1"/>
  <c r="N12" i="1"/>
  <c r="H31" i="1"/>
  <c r="N34" i="1"/>
  <c r="N15" i="1"/>
  <c r="N16" i="1"/>
  <c r="H33" i="1"/>
  <c r="N8" i="1"/>
  <c r="N21" i="1"/>
  <c r="N38" i="1"/>
  <c r="H7" i="1"/>
  <c r="H32" i="1"/>
  <c r="H37" i="1"/>
  <c r="N18" i="1"/>
  <c r="N31" i="1"/>
  <c r="N25" i="1"/>
  <c r="N10" i="1"/>
  <c r="N23" i="1"/>
  <c r="N24" i="1"/>
  <c r="N5" i="1"/>
  <c r="N29" i="1"/>
  <c r="N14" i="1"/>
  <c r="N27" i="1"/>
  <c r="N28" i="1"/>
  <c r="N17" i="1"/>
  <c r="H8" i="1"/>
  <c r="H13" i="1"/>
  <c r="N7" i="1"/>
  <c r="N20" i="1"/>
  <c r="N33" i="1"/>
  <c r="H19" i="1"/>
  <c r="N30" i="1"/>
  <c r="N37" i="1"/>
  <c r="N22" i="1"/>
  <c r="N35" i="1"/>
  <c r="N36" i="1"/>
  <c r="H21" i="1"/>
  <c r="H26" i="1"/>
  <c r="H39" i="1"/>
  <c r="H24" i="1"/>
  <c r="H5" i="1"/>
  <c r="H9" i="1"/>
  <c r="H11" i="1"/>
  <c r="H28" i="1"/>
  <c r="H25" i="1"/>
  <c r="H34" i="1"/>
  <c r="H15" i="1"/>
  <c r="H18" i="1"/>
  <c r="H38" i="1"/>
  <c r="H36" i="1"/>
  <c r="H17" i="1"/>
  <c r="H10" i="1"/>
  <c r="H23" i="1"/>
  <c r="H40" i="1"/>
  <c r="H6" i="1"/>
  <c r="H30" i="1"/>
  <c r="H14" i="1"/>
  <c r="H27" i="1"/>
  <c r="H12" i="1"/>
  <c r="H16" i="1"/>
  <c r="H29" i="1"/>
  <c r="H22" i="1"/>
  <c r="H35" i="1"/>
  <c r="T32" i="1"/>
  <c r="X32" i="1" s="1"/>
  <c r="M20" i="1"/>
  <c r="G40" i="1"/>
  <c r="G16" i="1"/>
  <c r="M6" i="1"/>
  <c r="G28" i="1"/>
  <c r="G21" i="1"/>
  <c r="G12" i="1"/>
  <c r="G24" i="1"/>
  <c r="M23" i="1"/>
  <c r="G29" i="1"/>
  <c r="G23" i="1"/>
  <c r="G26" i="1"/>
  <c r="G38" i="1"/>
  <c r="G6" i="1"/>
  <c r="G30" i="1"/>
  <c r="M18" i="1"/>
  <c r="G13" i="1"/>
  <c r="M22" i="1"/>
  <c r="O22" i="1" s="1"/>
  <c r="G37" i="1"/>
  <c r="M10" i="1"/>
  <c r="O10" i="1" s="1"/>
  <c r="G8" i="1"/>
  <c r="M30" i="1"/>
  <c r="O30" i="1" s="1"/>
  <c r="M7" i="1"/>
  <c r="M14" i="1"/>
  <c r="G36" i="1"/>
  <c r="G27" i="1"/>
  <c r="G25" i="1"/>
  <c r="M17" i="1"/>
  <c r="O17" i="1" s="1"/>
  <c r="M38" i="1"/>
  <c r="G5" i="1"/>
  <c r="M5" i="1"/>
  <c r="G39" i="1"/>
  <c r="G22" i="1"/>
  <c r="M8" i="1"/>
  <c r="M11" i="1"/>
  <c r="G32" i="1"/>
  <c r="M16" i="1"/>
  <c r="O16" i="1" s="1"/>
  <c r="M35" i="1"/>
  <c r="O35" i="1" s="1"/>
  <c r="G11" i="1"/>
  <c r="I11" i="1" s="1"/>
  <c r="G15" i="1"/>
  <c r="M31" i="1"/>
  <c r="G33" i="1"/>
  <c r="G20" i="1"/>
  <c r="G19" i="1"/>
  <c r="G31" i="1"/>
  <c r="I31" i="1" s="1"/>
  <c r="M29" i="1"/>
  <c r="M32" i="1"/>
  <c r="G34" i="1"/>
  <c r="G10" i="1"/>
  <c r="G18" i="1"/>
  <c r="G9" i="1"/>
  <c r="M39" i="1"/>
  <c r="M27" i="1"/>
  <c r="M40" i="1"/>
  <c r="O40" i="1" s="1"/>
  <c r="M34" i="1"/>
  <c r="G7" i="1"/>
  <c r="I7" i="1" s="1"/>
  <c r="M15" i="1"/>
  <c r="G35" i="1"/>
  <c r="M9" i="1"/>
  <c r="O9" i="1" s="1"/>
  <c r="M26" i="1"/>
  <c r="O26" i="1" s="1"/>
  <c r="M28" i="1"/>
  <c r="M12" i="1"/>
  <c r="O12" i="1" s="1"/>
  <c r="M25" i="1"/>
  <c r="O25" i="1" s="1"/>
  <c r="G17" i="1"/>
  <c r="M21" i="1"/>
  <c r="O21" i="1" s="1"/>
  <c r="G14" i="1"/>
  <c r="M33" i="1"/>
  <c r="M36" i="1"/>
  <c r="M13" i="1"/>
  <c r="O13" i="1" s="1"/>
  <c r="M37" i="1"/>
  <c r="M24" i="1"/>
  <c r="I26" i="1" l="1"/>
  <c r="O14" i="1"/>
  <c r="O18" i="1"/>
  <c r="O6" i="1"/>
  <c r="I25" i="1"/>
  <c r="I37" i="1"/>
  <c r="O20" i="1"/>
  <c r="O29" i="1"/>
  <c r="O34" i="1"/>
  <c r="O5" i="1"/>
  <c r="O27" i="1"/>
  <c r="I19" i="1"/>
  <c r="O31" i="1"/>
  <c r="I6" i="4"/>
  <c r="O33" i="1"/>
  <c r="O28" i="1"/>
  <c r="I33" i="1"/>
  <c r="O39" i="1"/>
  <c r="O24" i="1"/>
  <c r="O32" i="1"/>
  <c r="O37" i="1"/>
  <c r="O8" i="1"/>
  <c r="O36" i="1"/>
  <c r="O11" i="1"/>
  <c r="O38" i="1"/>
  <c r="O15" i="1"/>
  <c r="I39" i="1"/>
  <c r="O7" i="1"/>
  <c r="O23" i="1"/>
  <c r="I28" i="1"/>
  <c r="I5" i="1"/>
  <c r="I21" i="1"/>
  <c r="I34" i="1"/>
  <c r="I36" i="1"/>
  <c r="I23" i="1"/>
  <c r="I16" i="1"/>
  <c r="I17" i="1"/>
  <c r="I12" i="1"/>
  <c r="I10" i="1"/>
  <c r="U12" i="1"/>
  <c r="Y12" i="1" s="1"/>
  <c r="I20" i="1"/>
  <c r="I13" i="1"/>
  <c r="I30" i="1"/>
  <c r="I32" i="1"/>
  <c r="I8" i="1"/>
  <c r="I29" i="1"/>
  <c r="I24" i="1"/>
  <c r="I27" i="1"/>
  <c r="I9" i="1"/>
  <c r="I18" i="1"/>
  <c r="I40" i="1"/>
  <c r="I15" i="1"/>
  <c r="I14" i="1"/>
  <c r="I38" i="1"/>
  <c r="I35" i="1"/>
  <c r="I6" i="1"/>
  <c r="I22" i="1"/>
  <c r="T24" i="1"/>
  <c r="X24" i="1" s="1"/>
  <c r="T10" i="1"/>
  <c r="X10" i="1" s="1"/>
  <c r="I22" i="4" s="1"/>
  <c r="T16" i="1"/>
  <c r="X16" i="1" s="1"/>
  <c r="T35" i="1"/>
  <c r="X35" i="1" s="1"/>
  <c r="T34" i="1"/>
  <c r="X34" i="1" s="1"/>
  <c r="T23" i="1"/>
  <c r="X23" i="1" s="1"/>
  <c r="T28" i="1"/>
  <c r="X28" i="1" s="1"/>
  <c r="I41" i="4" s="1"/>
  <c r="T37" i="1"/>
  <c r="X37" i="1" s="1"/>
  <c r="I42" i="4" s="1"/>
  <c r="T7" i="1"/>
  <c r="X7" i="1" s="1"/>
  <c r="I4" i="4" s="1"/>
  <c r="T20" i="1"/>
  <c r="X20" i="1" s="1"/>
  <c r="I5" i="4" s="1"/>
  <c r="I23" i="4" l="1"/>
  <c r="I24" i="4"/>
  <c r="I40" i="4"/>
  <c r="U14" i="1"/>
  <c r="Y14" i="1" s="1"/>
  <c r="U8" i="1"/>
  <c r="Y8" i="1" s="1"/>
  <c r="U21" i="1"/>
  <c r="Y21" i="1" s="1"/>
  <c r="U18" i="1"/>
  <c r="Y18" i="1" s="1"/>
  <c r="U28" i="1"/>
  <c r="Y28" i="1" s="1"/>
  <c r="S28" i="1"/>
  <c r="W28" i="1" s="1"/>
  <c r="U40" i="1"/>
  <c r="Y40" i="1" s="1"/>
  <c r="U33" i="1"/>
  <c r="Y33" i="1" s="1"/>
  <c r="U16" i="1"/>
  <c r="Y16" i="1" s="1"/>
  <c r="U39" i="1"/>
  <c r="Y39" i="1" s="1"/>
  <c r="S36" i="1"/>
  <c r="W36" i="1" s="1"/>
  <c r="U19" i="1"/>
  <c r="Y19" i="1" s="1"/>
  <c r="U23" i="1"/>
  <c r="Y23" i="1" s="1"/>
  <c r="U31" i="1"/>
  <c r="Y31" i="1" s="1"/>
  <c r="U34" i="1"/>
  <c r="Y34" i="1" s="1"/>
  <c r="S6" i="1"/>
  <c r="W6" i="1" s="1"/>
  <c r="U32" i="1"/>
  <c r="Y32" i="1" s="1"/>
  <c r="S40" i="1"/>
  <c r="W40" i="1" s="1"/>
  <c r="U20" i="1"/>
  <c r="Y20" i="1" s="1"/>
  <c r="U15" i="1"/>
  <c r="Y15" i="1" s="1"/>
  <c r="U25" i="1"/>
  <c r="Y25" i="1" s="1"/>
  <c r="S27" i="1"/>
  <c r="W27" i="1" s="1"/>
  <c r="S37" i="1"/>
  <c r="W37" i="1" s="1"/>
  <c r="U9" i="1"/>
  <c r="Y9" i="1" s="1"/>
  <c r="U29" i="1"/>
  <c r="Y29" i="1" s="1"/>
  <c r="U17" i="1"/>
  <c r="Y17" i="1" s="1"/>
  <c r="U35" i="1"/>
  <c r="Y35" i="1" s="1"/>
  <c r="U36" i="1"/>
  <c r="Y36" i="1" s="1"/>
  <c r="U22" i="1"/>
  <c r="Y22" i="1" s="1"/>
  <c r="U13" i="1" l="1"/>
  <c r="Y13" i="1" s="1"/>
  <c r="S33" i="1"/>
  <c r="W33" i="1" s="1"/>
  <c r="S9" i="1"/>
  <c r="W9" i="1" s="1"/>
  <c r="S18" i="1"/>
  <c r="W18" i="1" s="1"/>
  <c r="S17" i="1"/>
  <c r="W17" i="1" s="1"/>
  <c r="S7" i="1"/>
  <c r="W7" i="1" s="1"/>
  <c r="S11" i="1"/>
  <c r="W11" i="1" s="1"/>
  <c r="S32" i="1"/>
  <c r="W32" i="1" s="1"/>
  <c r="S21" i="1"/>
  <c r="W21" i="1" s="1"/>
  <c r="S20" i="1"/>
  <c r="W20" i="1" s="1"/>
  <c r="S12" i="1"/>
  <c r="W12" i="1" s="1"/>
  <c r="S16" i="1"/>
  <c r="W16" i="1" s="1"/>
  <c r="S15" i="1"/>
  <c r="W15" i="1" s="1"/>
  <c r="S39" i="1"/>
  <c r="W39" i="1" s="1"/>
  <c r="S30" i="1"/>
  <c r="W30" i="1" s="1"/>
  <c r="S10" i="1"/>
  <c r="W10" i="1" s="1"/>
  <c r="S35" i="1"/>
  <c r="W35" i="1" s="1"/>
  <c r="U26" i="1"/>
  <c r="Y26" i="1" s="1"/>
  <c r="S22" i="1"/>
  <c r="W22" i="1" s="1"/>
  <c r="S31" i="1"/>
  <c r="W31" i="1" s="1"/>
  <c r="U38" i="1"/>
  <c r="Y38" i="1" s="1"/>
  <c r="S29" i="1"/>
  <c r="W29" i="1" s="1"/>
  <c r="S26" i="1"/>
  <c r="W26" i="1" s="1"/>
  <c r="U30" i="1"/>
  <c r="Y30" i="1" s="1"/>
  <c r="U37" i="1"/>
  <c r="Y37" i="1" s="1"/>
  <c r="U24" i="1"/>
  <c r="Y24" i="1" s="1"/>
  <c r="U11" i="1"/>
  <c r="Y11" i="1" s="1"/>
  <c r="U27" i="1"/>
  <c r="Y27" i="1" s="1"/>
  <c r="S25" i="1"/>
  <c r="W25" i="1" s="1"/>
  <c r="S5" i="1"/>
  <c r="W5" i="1" s="1"/>
  <c r="S24" i="1"/>
  <c r="W24" i="1" s="1"/>
  <c r="U7" i="1"/>
  <c r="Y7" i="1" s="1"/>
  <c r="U5" i="1"/>
  <c r="Y5" i="1" s="1"/>
  <c r="S13" i="1"/>
  <c r="W13" i="1" s="1"/>
  <c r="S23" i="1"/>
  <c r="W23" i="1" s="1"/>
  <c r="S19" i="1"/>
  <c r="W19" i="1" s="1"/>
  <c r="S34" i="1"/>
  <c r="W34" i="1" s="1"/>
  <c r="U6" i="1"/>
  <c r="Y6" i="1" s="1"/>
  <c r="S38" i="1"/>
  <c r="W38" i="1" s="1"/>
  <c r="H42" i="4" s="1"/>
  <c r="U10" i="1"/>
  <c r="Y10" i="1" s="1"/>
  <c r="S8" i="1"/>
  <c r="W8" i="1" s="1"/>
  <c r="S14" i="1"/>
  <c r="W14" i="1" s="1"/>
  <c r="F7" i="2"/>
  <c r="F8" i="2" s="1"/>
  <c r="F9" i="2" s="1"/>
  <c r="F10" i="2" s="1"/>
  <c r="H6" i="4" l="1"/>
  <c r="H5" i="4"/>
  <c r="H4" i="4"/>
  <c r="H40" i="4"/>
  <c r="H41" i="4"/>
  <c r="H23" i="4"/>
  <c r="H22" i="4"/>
  <c r="H24" i="4"/>
</calcChain>
</file>

<file path=xl/sharedStrings.xml><?xml version="1.0" encoding="utf-8"?>
<sst xmlns="http://schemas.openxmlformats.org/spreadsheetml/2006/main" count="6635" uniqueCount="2917">
  <si>
    <t>Electric Usage:</t>
  </si>
  <si>
    <t>Fuel Usage:</t>
  </si>
  <si>
    <t>Non-Coincident Peak Electric Demand:</t>
  </si>
  <si>
    <t>Non-Coincident Peak Fuel Demand:</t>
  </si>
  <si>
    <t>Utility Bills (sums by rate type):</t>
  </si>
  <si>
    <t>PS-E</t>
  </si>
  <si>
    <t>SS-D</t>
  </si>
  <si>
    <t>(calced)</t>
  </si>
  <si>
    <t>BEPS</t>
  </si>
  <si>
    <t>ES-E</t>
  </si>
  <si>
    <t>Space</t>
  </si>
  <si>
    <t>Heat</t>
  </si>
  <si>
    <t>Refrig</t>
  </si>
  <si>
    <t>Heat Pump</t>
  </si>
  <si>
    <t>Domestic</t>
  </si>
  <si>
    <t>Ventilation</t>
  </si>
  <si>
    <t>Pumps</t>
  </si>
  <si>
    <t>Exterior</t>
  </si>
  <si>
    <t>Misc</t>
  </si>
  <si>
    <t>Task</t>
  </si>
  <si>
    <t>Ambient</t>
  </si>
  <si>
    <t>Peak Cooling</t>
  </si>
  <si>
    <t>Multi-hour</t>
  </si>
  <si>
    <t>Zone Outsd</t>
  </si>
  <si>
    <t>Plant Ld</t>
  </si>
  <si>
    <t>Cool Loads</t>
  </si>
  <si>
    <t>Heat Loads</t>
  </si>
  <si>
    <t>Chilled</t>
  </si>
  <si>
    <t>Electric</t>
  </si>
  <si>
    <t>(data from wizard...)</t>
  </si>
  <si>
    <t>Cooling</t>
  </si>
  <si>
    <t>Reject</t>
  </si>
  <si>
    <t>Display</t>
  </si>
  <si>
    <t>Heating</t>
  </si>
  <si>
    <t>Supplement</t>
  </si>
  <si>
    <t>Hot Water</t>
  </si>
  <si>
    <t>Fans</t>
  </si>
  <si>
    <t>&amp; Aux</t>
  </si>
  <si>
    <t>Usage</t>
  </si>
  <si>
    <t>Equip</t>
  </si>
  <si>
    <t>Lights</t>
  </si>
  <si>
    <t>Total</t>
  </si>
  <si>
    <t>Coil Load</t>
  </si>
  <si>
    <t>Elec Demand</t>
  </si>
  <si>
    <t>Thrtlng Rng</t>
  </si>
  <si>
    <t>Not Met</t>
  </si>
  <si>
    <t>Steam</t>
  </si>
  <si>
    <t>Water</t>
  </si>
  <si>
    <t>Natural Gas</t>
  </si>
  <si>
    <t>LPG</t>
  </si>
  <si>
    <t>Fuel Oil</t>
  </si>
  <si>
    <t>Diesel Oil</t>
  </si>
  <si>
    <t>Coal</t>
  </si>
  <si>
    <t>Methanol</t>
  </si>
  <si>
    <t>Other Fuel</t>
  </si>
  <si>
    <t>Sale</t>
  </si>
  <si>
    <t>Date &amp; Time of Run</t>
  </si>
  <si>
    <t>File Name</t>
  </si>
  <si>
    <t>Sqft</t>
  </si>
  <si>
    <t>MWh</t>
  </si>
  <si>
    <t>MBtu</t>
  </si>
  <si>
    <t>kW</t>
  </si>
  <si>
    <t>kBtuh</t>
  </si>
  <si>
    <t>kBtu</t>
  </si>
  <si>
    <t>% hrs</t>
  </si>
  <si>
    <t># hrs</t>
  </si>
  <si>
    <t>$</t>
  </si>
  <si>
    <t>-</t>
  </si>
  <si>
    <t>BT</t>
  </si>
  <si>
    <t>CZ</t>
  </si>
  <si>
    <t>Vintage</t>
  </si>
  <si>
    <t>EPr</t>
  </si>
  <si>
    <t>CZ01</t>
  </si>
  <si>
    <t>v75</t>
  </si>
  <si>
    <t>Combined Name</t>
  </si>
  <si>
    <t>Electrical</t>
  </si>
  <si>
    <t>Gas</t>
  </si>
  <si>
    <t>Sector</t>
  </si>
  <si>
    <t>Era</t>
  </si>
  <si>
    <t>Com</t>
  </si>
  <si>
    <t>old</t>
  </si>
  <si>
    <t>ex</t>
  </si>
  <si>
    <t>EPr-CZ01-ex</t>
  </si>
  <si>
    <t>CZ02</t>
  </si>
  <si>
    <t>EPr-CZ02-ex</t>
  </si>
  <si>
    <t>CZ03</t>
  </si>
  <si>
    <t>EPr-CZ03-ex</t>
  </si>
  <si>
    <t>CZ04</t>
  </si>
  <si>
    <t>EPr-CZ04-ex</t>
  </si>
  <si>
    <t>CZ05</t>
  </si>
  <si>
    <t>EPr-CZ05-ex</t>
  </si>
  <si>
    <t>CZ06</t>
  </si>
  <si>
    <t>EPr-CZ06-ex</t>
  </si>
  <si>
    <t>CZ07</t>
  </si>
  <si>
    <t>EPr-CZ07-ex</t>
  </si>
  <si>
    <t>CZ08</t>
  </si>
  <si>
    <t>EPr-CZ08-ex</t>
  </si>
  <si>
    <t>CZ09</t>
  </si>
  <si>
    <t>EPr-CZ09-ex</t>
  </si>
  <si>
    <t>CZ10</t>
  </si>
  <si>
    <t>EPr-CZ10-ex</t>
  </si>
  <si>
    <t>CZ11</t>
  </si>
  <si>
    <t>EPr-CZ11-ex</t>
  </si>
  <si>
    <t>CZ12</t>
  </si>
  <si>
    <t>EPr-CZ12-ex</t>
  </si>
  <si>
    <t>CZ13</t>
  </si>
  <si>
    <t>EPr-CZ13-ex</t>
  </si>
  <si>
    <t>CZ14</t>
  </si>
  <si>
    <t>EPr-CZ14-ex</t>
  </si>
  <si>
    <t>CZ15</t>
  </si>
  <si>
    <t>EPr-CZ15-ex</t>
  </si>
  <si>
    <t>CZ16</t>
  </si>
  <si>
    <t>EPr-CZ16-ex</t>
  </si>
  <si>
    <t>Era Weight</t>
  </si>
  <si>
    <t>Era Combined Name</t>
  </si>
  <si>
    <t>BldgType</t>
  </si>
  <si>
    <t>BldgLoc</t>
  </si>
  <si>
    <t>NormUnit</t>
  </si>
  <si>
    <t>Cap-Tons</t>
  </si>
  <si>
    <t>Batch Name</t>
  </si>
  <si>
    <t>v85</t>
  </si>
  <si>
    <t>v96</t>
  </si>
  <si>
    <t>v03</t>
  </si>
  <si>
    <t>v07</t>
  </si>
  <si>
    <t>v11</t>
  </si>
  <si>
    <t>v15</t>
  </si>
  <si>
    <t>Case</t>
  </si>
  <si>
    <t>BT-CZ</t>
  </si>
  <si>
    <t>eX Era Name</t>
  </si>
  <si>
    <t>Savings (kWh)</t>
  </si>
  <si>
    <t>Vintage Tonnage</t>
  </si>
  <si>
    <t>Wtd Elec kWh/Ton</t>
  </si>
  <si>
    <t>Wtd Gas Thm/Ton</t>
  </si>
  <si>
    <t>MBTu</t>
  </si>
  <si>
    <t>Savings (Thm)</t>
  </si>
  <si>
    <t>Run</t>
  </si>
  <si>
    <t>Model Paste</t>
  </si>
  <si>
    <t>Climate Zone</t>
  </si>
  <si>
    <t>Average kW</t>
  </si>
  <si>
    <t>Savings (kW)</t>
  </si>
  <si>
    <t>Wtd Elec kW/Ton</t>
  </si>
  <si>
    <t>Thm</t>
  </si>
  <si>
    <t>Ex Era Savings</t>
  </si>
  <si>
    <t>Nominal Tonnage</t>
  </si>
  <si>
    <t>Wtd Elec Saving (kWH)</t>
  </si>
  <si>
    <t>Wtd Elec Saving (kW)</t>
  </si>
  <si>
    <t>Wtd Gas Savings (Thm)</t>
  </si>
  <si>
    <t>Asm</t>
  </si>
  <si>
    <t>Asm-CZ01-ex</t>
  </si>
  <si>
    <t>Asm-CZ02-ex</t>
  </si>
  <si>
    <t>Asm-CZ03-ex</t>
  </si>
  <si>
    <t>Asm-CZ04-ex</t>
  </si>
  <si>
    <t>Asm-CZ05-ex</t>
  </si>
  <si>
    <t>Asm-CZ06-ex</t>
  </si>
  <si>
    <t>Asm-CZ07-ex</t>
  </si>
  <si>
    <t>Asm-CZ08-ex</t>
  </si>
  <si>
    <t>Asm-CZ09-ex</t>
  </si>
  <si>
    <t>Asm-CZ10-ex</t>
  </si>
  <si>
    <t>Asm-CZ11-ex</t>
  </si>
  <si>
    <t>Asm-CZ12-ex</t>
  </si>
  <si>
    <t>Asm-CZ13-ex</t>
  </si>
  <si>
    <t>Asm-CZ14-ex</t>
  </si>
  <si>
    <t>Asm-CZ15-ex</t>
  </si>
  <si>
    <t>Asm-CZ16-ex</t>
  </si>
  <si>
    <t>ECC</t>
  </si>
  <si>
    <t>ECC-CZ01-ex</t>
  </si>
  <si>
    <t>ECC-CZ02-ex</t>
  </si>
  <si>
    <t>ECC-CZ03-ex</t>
  </si>
  <si>
    <t>ECC-CZ04-ex</t>
  </si>
  <si>
    <t>ECC-CZ05-ex</t>
  </si>
  <si>
    <t>ECC-CZ06-ex</t>
  </si>
  <si>
    <t>ECC-CZ07-ex</t>
  </si>
  <si>
    <t>ECC-CZ08-ex</t>
  </si>
  <si>
    <t>ECC-CZ09-ex</t>
  </si>
  <si>
    <t>ECC-CZ10-ex</t>
  </si>
  <si>
    <t>ECC-CZ11-ex</t>
  </si>
  <si>
    <t>ECC-CZ12-ex</t>
  </si>
  <si>
    <t>ECC-CZ13-ex</t>
  </si>
  <si>
    <t>ECC-CZ14-ex</t>
  </si>
  <si>
    <t>ECC-CZ15-ex</t>
  </si>
  <si>
    <t>ECC-CZ16-ex</t>
  </si>
  <si>
    <t>ERC</t>
  </si>
  <si>
    <t>ERC-CZ01-ex</t>
  </si>
  <si>
    <t>ERC-CZ02-ex</t>
  </si>
  <si>
    <t>ERC-CZ03-ex</t>
  </si>
  <si>
    <t>ERC-CZ04-ex</t>
  </si>
  <si>
    <t>ERC-CZ05-ex</t>
  </si>
  <si>
    <t>ERC-CZ06-ex</t>
  </si>
  <si>
    <t>ERC-CZ07-ex</t>
  </si>
  <si>
    <t>ERC-CZ08-ex</t>
  </si>
  <si>
    <t>ERC-CZ09-ex</t>
  </si>
  <si>
    <t>ERC-CZ10-ex</t>
  </si>
  <si>
    <t>ERC-CZ11-ex</t>
  </si>
  <si>
    <t>ERC-CZ12-ex</t>
  </si>
  <si>
    <t>ERC-CZ13-ex</t>
  </si>
  <si>
    <t>ERC-CZ14-ex</t>
  </si>
  <si>
    <t>ERC-CZ15-ex</t>
  </si>
  <si>
    <t>ERC-CZ16-ex</t>
  </si>
  <si>
    <t>ESe</t>
  </si>
  <si>
    <t>ESe-CZ01-ex</t>
  </si>
  <si>
    <t>ESe-CZ02-ex</t>
  </si>
  <si>
    <t>ESe-CZ03-ex</t>
  </si>
  <si>
    <t>ESe-CZ04-ex</t>
  </si>
  <si>
    <t>ESe-CZ05-ex</t>
  </si>
  <si>
    <t>ESe-CZ06-ex</t>
  </si>
  <si>
    <t>ESe-CZ07-ex</t>
  </si>
  <si>
    <t>ESe-CZ08-ex</t>
  </si>
  <si>
    <t>ESe-CZ09-ex</t>
  </si>
  <si>
    <t>ESe-CZ10-ex</t>
  </si>
  <si>
    <t>ESe-CZ11-ex</t>
  </si>
  <si>
    <t>ESe-CZ12-ex</t>
  </si>
  <si>
    <t>ESe-CZ13-ex</t>
  </si>
  <si>
    <t>ESe-CZ14-ex</t>
  </si>
  <si>
    <t>ESe-CZ15-ex</t>
  </si>
  <si>
    <t>ESe-CZ16-ex</t>
  </si>
  <si>
    <t>EUD</t>
  </si>
  <si>
    <t>EUD-CZ01-ex</t>
  </si>
  <si>
    <t>EUD-CZ02-ex</t>
  </si>
  <si>
    <t>EUD-CZ03-ex</t>
  </si>
  <si>
    <t>EUD-CZ04-ex</t>
  </si>
  <si>
    <t>EUD-CZ05-ex</t>
  </si>
  <si>
    <t>EUD-CZ06-ex</t>
  </si>
  <si>
    <t>EUD-CZ07-ex</t>
  </si>
  <si>
    <t>EUD-CZ08-ex</t>
  </si>
  <si>
    <t>EUD-CZ09-ex</t>
  </si>
  <si>
    <t>EUD-CZ10-ex</t>
  </si>
  <si>
    <t>EUD-CZ11-ex</t>
  </si>
  <si>
    <t>EUD-CZ12-ex</t>
  </si>
  <si>
    <t>EUD-CZ13-ex</t>
  </si>
  <si>
    <t>EUD-CZ14-ex</t>
  </si>
  <si>
    <t>EUD-CZ15-ex</t>
  </si>
  <si>
    <t>EUD-CZ16-ex</t>
  </si>
  <si>
    <t>EUn</t>
  </si>
  <si>
    <t>EUn-CZ01-ex</t>
  </si>
  <si>
    <t>EUn-CZ02-ex</t>
  </si>
  <si>
    <t>EUn-CZ03-ex</t>
  </si>
  <si>
    <t>EUn-CZ04-ex</t>
  </si>
  <si>
    <t>EUn-CZ05-ex</t>
  </si>
  <si>
    <t>EUn-CZ06-ex</t>
  </si>
  <si>
    <t>EUn-CZ07-ex</t>
  </si>
  <si>
    <t>EUn-CZ08-ex</t>
  </si>
  <si>
    <t>EUn-CZ09-ex</t>
  </si>
  <si>
    <t>EUn-CZ10-ex</t>
  </si>
  <si>
    <t>EUn-CZ11-ex</t>
  </si>
  <si>
    <t>EUn-CZ12-ex</t>
  </si>
  <si>
    <t>EUn-CZ13-ex</t>
  </si>
  <si>
    <t>EUn-CZ14-ex</t>
  </si>
  <si>
    <t>EUn-CZ15-ex</t>
  </si>
  <si>
    <t>EUn-CZ16-ex</t>
  </si>
  <si>
    <t>Gro</t>
  </si>
  <si>
    <t>Gro-CZ01-ex</t>
  </si>
  <si>
    <t>Gro-CZ02-ex</t>
  </si>
  <si>
    <t>Gro-CZ03-ex</t>
  </si>
  <si>
    <t>Gro-CZ04-ex</t>
  </si>
  <si>
    <t>Gro-CZ05-ex</t>
  </si>
  <si>
    <t>Gro-CZ06-ex</t>
  </si>
  <si>
    <t>Gro-CZ07-ex</t>
  </si>
  <si>
    <t>Gro-CZ08-ex</t>
  </si>
  <si>
    <t>Gro-CZ09-ex</t>
  </si>
  <si>
    <t>Gro-CZ10-ex</t>
  </si>
  <si>
    <t>Gro-CZ11-ex</t>
  </si>
  <si>
    <t>Gro-CZ12-ex</t>
  </si>
  <si>
    <t>Gro-CZ13-ex</t>
  </si>
  <si>
    <t>Gro-CZ14-ex</t>
  </si>
  <si>
    <t>Gro-CZ15-ex</t>
  </si>
  <si>
    <t>Gro-CZ16-ex</t>
  </si>
  <si>
    <t>HGR</t>
  </si>
  <si>
    <t>HGR-CZ01-ex</t>
  </si>
  <si>
    <t>HGR-CZ02-ex</t>
  </si>
  <si>
    <t>HGR-CZ03-ex</t>
  </si>
  <si>
    <t>HGR-CZ04-ex</t>
  </si>
  <si>
    <t>HGR-CZ05-ex</t>
  </si>
  <si>
    <t>HGR-CZ06-ex</t>
  </si>
  <si>
    <t>HGR-CZ07-ex</t>
  </si>
  <si>
    <t>HGR-CZ08-ex</t>
  </si>
  <si>
    <t>HGR-CZ09-ex</t>
  </si>
  <si>
    <t>HGR-CZ10-ex</t>
  </si>
  <si>
    <t>HGR-CZ11-ex</t>
  </si>
  <si>
    <t>HGR-CZ12-ex</t>
  </si>
  <si>
    <t>HGR-CZ13-ex</t>
  </si>
  <si>
    <t>HGR-CZ14-ex</t>
  </si>
  <si>
    <t>HGR-CZ15-ex</t>
  </si>
  <si>
    <t>HGR-CZ16-ex</t>
  </si>
  <si>
    <t>Hsp</t>
  </si>
  <si>
    <t>Hsp-CZ01-ex</t>
  </si>
  <si>
    <t>Hsp-CZ02-ex</t>
  </si>
  <si>
    <t>Hsp-CZ03-ex</t>
  </si>
  <si>
    <t>Hsp-CZ04-ex</t>
  </si>
  <si>
    <t>Hsp-CZ05-ex</t>
  </si>
  <si>
    <t>Hsp-CZ06-ex</t>
  </si>
  <si>
    <t>Hsp-CZ07-ex</t>
  </si>
  <si>
    <t>Hsp-CZ08-ex</t>
  </si>
  <si>
    <t>Hsp-CZ09-ex</t>
  </si>
  <si>
    <t>Hsp-CZ10-ex</t>
  </si>
  <si>
    <t>Hsp-CZ11-ex</t>
  </si>
  <si>
    <t>Hsp-CZ12-ex</t>
  </si>
  <si>
    <t>Hsp-CZ13-ex</t>
  </si>
  <si>
    <t>Hsp-CZ14-ex</t>
  </si>
  <si>
    <t>Hsp-CZ15-ex</t>
  </si>
  <si>
    <t>Hsp-CZ16-ex</t>
  </si>
  <si>
    <t>Htl</t>
  </si>
  <si>
    <t>Htl-CZ01-ex</t>
  </si>
  <si>
    <t>Htl-CZ02-ex</t>
  </si>
  <si>
    <t>Htl-CZ03-ex</t>
  </si>
  <si>
    <t>Htl-CZ04-ex</t>
  </si>
  <si>
    <t>Htl-CZ05-ex</t>
  </si>
  <si>
    <t>Htl-CZ06-ex</t>
  </si>
  <si>
    <t>Htl-CZ07-ex</t>
  </si>
  <si>
    <t>Htl-CZ08-ex</t>
  </si>
  <si>
    <t>Htl-CZ09-ex</t>
  </si>
  <si>
    <t>Htl-CZ10-ex</t>
  </si>
  <si>
    <t>Htl-CZ11-ex</t>
  </si>
  <si>
    <t>Htl-CZ12-ex</t>
  </si>
  <si>
    <t>Htl-CZ13-ex</t>
  </si>
  <si>
    <t>Htl-CZ14-ex</t>
  </si>
  <si>
    <t>Htl-CZ15-ex</t>
  </si>
  <si>
    <t>Htl-CZ16-ex</t>
  </si>
  <si>
    <t>Ind</t>
  </si>
  <si>
    <t>MBT</t>
  </si>
  <si>
    <t>MBT-CZ01-ex</t>
  </si>
  <si>
    <t>MBT-CZ02-ex</t>
  </si>
  <si>
    <t>MBT-CZ03-ex</t>
  </si>
  <si>
    <t>MBT-CZ04-ex</t>
  </si>
  <si>
    <t>MBT-CZ05-ex</t>
  </si>
  <si>
    <t>MBT-CZ06-ex</t>
  </si>
  <si>
    <t>MBT-CZ07-ex</t>
  </si>
  <si>
    <t>MBT-CZ08-ex</t>
  </si>
  <si>
    <t>MBT-CZ09-ex</t>
  </si>
  <si>
    <t>MBT-CZ10-ex</t>
  </si>
  <si>
    <t>MBT-CZ11-ex</t>
  </si>
  <si>
    <t>MBT-CZ12-ex</t>
  </si>
  <si>
    <t>MBT-CZ13-ex</t>
  </si>
  <si>
    <t>MBT-CZ14-ex</t>
  </si>
  <si>
    <t>MBT-CZ15-ex</t>
  </si>
  <si>
    <t>MBT-CZ16-ex</t>
  </si>
  <si>
    <t>MLI</t>
  </si>
  <si>
    <t>MLI-CZ01-ex</t>
  </si>
  <si>
    <t>MLI-CZ02-ex</t>
  </si>
  <si>
    <t>MLI-CZ03-ex</t>
  </si>
  <si>
    <t>MLI-CZ04-ex</t>
  </si>
  <si>
    <t>MLI-CZ05-ex</t>
  </si>
  <si>
    <t>MLI-CZ06-ex</t>
  </si>
  <si>
    <t>MLI-CZ07-ex</t>
  </si>
  <si>
    <t>MLI-CZ08-ex</t>
  </si>
  <si>
    <t>MLI-CZ09-ex</t>
  </si>
  <si>
    <t>MLI-CZ10-ex</t>
  </si>
  <si>
    <t>MLI-CZ11-ex</t>
  </si>
  <si>
    <t>MLI-CZ12-ex</t>
  </si>
  <si>
    <t>MLI-CZ13-ex</t>
  </si>
  <si>
    <t>MLI-CZ14-ex</t>
  </si>
  <si>
    <t>MLI-CZ15-ex</t>
  </si>
  <si>
    <t>MLI-CZ16-ex</t>
  </si>
  <si>
    <t>Mtl</t>
  </si>
  <si>
    <t>Mtl-CZ01-ex</t>
  </si>
  <si>
    <t>Mtl-CZ02-ex</t>
  </si>
  <si>
    <t>Mtl-CZ03-ex</t>
  </si>
  <si>
    <t>Mtl-CZ04-ex</t>
  </si>
  <si>
    <t>Mtl-CZ05-ex</t>
  </si>
  <si>
    <t>Mtl-CZ06-ex</t>
  </si>
  <si>
    <t>Mtl-CZ07-ex</t>
  </si>
  <si>
    <t>Mtl-CZ08-ex</t>
  </si>
  <si>
    <t>Mtl-CZ09-ex</t>
  </si>
  <si>
    <t>Mtl-CZ10-ex</t>
  </si>
  <si>
    <t>Mtl-CZ11-ex</t>
  </si>
  <si>
    <t>Mtl-CZ12-ex</t>
  </si>
  <si>
    <t>Mtl-CZ13-ex</t>
  </si>
  <si>
    <t>Mtl-CZ14-ex</t>
  </si>
  <si>
    <t>Mtl-CZ15-ex</t>
  </si>
  <si>
    <t>Mtl-CZ16-ex</t>
  </si>
  <si>
    <t>Nrs</t>
  </si>
  <si>
    <t>Nrs-CZ01-ex</t>
  </si>
  <si>
    <t>Nrs-CZ02-ex</t>
  </si>
  <si>
    <t>Nrs-CZ03-ex</t>
  </si>
  <si>
    <t>Nrs-CZ04-ex</t>
  </si>
  <si>
    <t>Nrs-CZ05-ex</t>
  </si>
  <si>
    <t>Nrs-CZ06-ex</t>
  </si>
  <si>
    <t>Nrs-CZ07-ex</t>
  </si>
  <si>
    <t>Nrs-CZ08-ex</t>
  </si>
  <si>
    <t>Nrs-CZ09-ex</t>
  </si>
  <si>
    <t>Nrs-CZ10-ex</t>
  </si>
  <si>
    <t>Nrs-CZ11-ex</t>
  </si>
  <si>
    <t>Nrs-CZ12-ex</t>
  </si>
  <si>
    <t>Nrs-CZ13-ex</t>
  </si>
  <si>
    <t>Nrs-CZ14-ex</t>
  </si>
  <si>
    <t>Nrs-CZ15-ex</t>
  </si>
  <si>
    <t>Nrs-CZ16-ex</t>
  </si>
  <si>
    <t>OfL</t>
  </si>
  <si>
    <t>OfL-CZ01-ex</t>
  </si>
  <si>
    <t>OfL-CZ02-ex</t>
  </si>
  <si>
    <t>OfL-CZ03-ex</t>
  </si>
  <si>
    <t>OfL-CZ04-ex</t>
  </si>
  <si>
    <t>OfL-CZ05-ex</t>
  </si>
  <si>
    <t>OfL-CZ06-ex</t>
  </si>
  <si>
    <t>OfL-CZ07-ex</t>
  </si>
  <si>
    <t>OfL-CZ08-ex</t>
  </si>
  <si>
    <t>OfL-CZ09-ex</t>
  </si>
  <si>
    <t>OfL-CZ10-ex</t>
  </si>
  <si>
    <t>OfL-CZ11-ex</t>
  </si>
  <si>
    <t>OfL-CZ12-ex</t>
  </si>
  <si>
    <t>OfL-CZ13-ex</t>
  </si>
  <si>
    <t>OfL-CZ14-ex</t>
  </si>
  <si>
    <t>OfL-CZ15-ex</t>
  </si>
  <si>
    <t>OfL-CZ16-ex</t>
  </si>
  <si>
    <t>OfS</t>
  </si>
  <si>
    <t>OfS-CZ01-ex</t>
  </si>
  <si>
    <t>OfS-CZ02-ex</t>
  </si>
  <si>
    <t>OfS-CZ03-ex</t>
  </si>
  <si>
    <t>OfS-CZ04-ex</t>
  </si>
  <si>
    <t>OfS-CZ05-ex</t>
  </si>
  <si>
    <t>OfS-CZ06-ex</t>
  </si>
  <si>
    <t>OfS-CZ07-ex</t>
  </si>
  <si>
    <t>OfS-CZ08-ex</t>
  </si>
  <si>
    <t>OfS-CZ09-ex</t>
  </si>
  <si>
    <t>OfS-CZ10-ex</t>
  </si>
  <si>
    <t>OfS-CZ11-ex</t>
  </si>
  <si>
    <t>OfS-CZ12-ex</t>
  </si>
  <si>
    <t>OfS-CZ13-ex</t>
  </si>
  <si>
    <t>OfS-CZ14-ex</t>
  </si>
  <si>
    <t>OfS-CZ15-ex</t>
  </si>
  <si>
    <t>OfS-CZ16-ex</t>
  </si>
  <si>
    <t>RFF</t>
  </si>
  <si>
    <t>RFF-CZ01-ex</t>
  </si>
  <si>
    <t>RFF-CZ02-ex</t>
  </si>
  <si>
    <t>RFF-CZ03-ex</t>
  </si>
  <si>
    <t>RFF-CZ04-ex</t>
  </si>
  <si>
    <t>RFF-CZ05-ex</t>
  </si>
  <si>
    <t>RFF-CZ06-ex</t>
  </si>
  <si>
    <t>RFF-CZ07-ex</t>
  </si>
  <si>
    <t>RFF-CZ08-ex</t>
  </si>
  <si>
    <t>RFF-CZ09-ex</t>
  </si>
  <si>
    <t>RFF-CZ10-ex</t>
  </si>
  <si>
    <t>RFF-CZ11-ex</t>
  </si>
  <si>
    <t>RFF-CZ12-ex</t>
  </si>
  <si>
    <t>RFF-CZ13-ex</t>
  </si>
  <si>
    <t>RFF-CZ14-ex</t>
  </si>
  <si>
    <t>RFF-CZ15-ex</t>
  </si>
  <si>
    <t>RFF-CZ16-ex</t>
  </si>
  <si>
    <t>RSD</t>
  </si>
  <si>
    <t>RSD-CZ01-ex</t>
  </si>
  <si>
    <t>RSD-CZ02-ex</t>
  </si>
  <si>
    <t>RSD-CZ03-ex</t>
  </si>
  <si>
    <t>RSD-CZ04-ex</t>
  </si>
  <si>
    <t>RSD-CZ05-ex</t>
  </si>
  <si>
    <t>RSD-CZ06-ex</t>
  </si>
  <si>
    <t>RSD-CZ07-ex</t>
  </si>
  <si>
    <t>RSD-CZ08-ex</t>
  </si>
  <si>
    <t>RSD-CZ09-ex</t>
  </si>
  <si>
    <t>RSD-CZ10-ex</t>
  </si>
  <si>
    <t>RSD-CZ11-ex</t>
  </si>
  <si>
    <t>RSD-CZ12-ex</t>
  </si>
  <si>
    <t>RSD-CZ13-ex</t>
  </si>
  <si>
    <t>RSD-CZ14-ex</t>
  </si>
  <si>
    <t>RSD-CZ15-ex</t>
  </si>
  <si>
    <t>RSD-CZ16-ex</t>
  </si>
  <si>
    <t>Rt3</t>
  </si>
  <si>
    <t>Rt3-CZ01-ex</t>
  </si>
  <si>
    <t>Rt3-CZ02-ex</t>
  </si>
  <si>
    <t>Rt3-CZ03-ex</t>
  </si>
  <si>
    <t>Rt3-CZ04-ex</t>
  </si>
  <si>
    <t>Rt3-CZ05-ex</t>
  </si>
  <si>
    <t>Rt3-CZ06-ex</t>
  </si>
  <si>
    <t>Rt3-CZ07-ex</t>
  </si>
  <si>
    <t>Rt3-CZ08-ex</t>
  </si>
  <si>
    <t>Rt3-CZ09-ex</t>
  </si>
  <si>
    <t>Rt3-CZ10-ex</t>
  </si>
  <si>
    <t>Rt3-CZ11-ex</t>
  </si>
  <si>
    <t>Rt3-CZ12-ex</t>
  </si>
  <si>
    <t>Rt3-CZ13-ex</t>
  </si>
  <si>
    <t>Rt3-CZ14-ex</t>
  </si>
  <si>
    <t>Rt3-CZ15-ex</t>
  </si>
  <si>
    <t>Rt3-CZ16-ex</t>
  </si>
  <si>
    <t>RtL</t>
  </si>
  <si>
    <t>RtL-CZ01-ex</t>
  </si>
  <si>
    <t>RtL-CZ02-ex</t>
  </si>
  <si>
    <t>RtL-CZ03-ex</t>
  </si>
  <si>
    <t>RtL-CZ04-ex</t>
  </si>
  <si>
    <t>RtL-CZ05-ex</t>
  </si>
  <si>
    <t>RtL-CZ06-ex</t>
  </si>
  <si>
    <t>RtL-CZ07-ex</t>
  </si>
  <si>
    <t>RtL-CZ08-ex</t>
  </si>
  <si>
    <t>RtL-CZ09-ex</t>
  </si>
  <si>
    <t>RtL-CZ10-ex</t>
  </si>
  <si>
    <t>RtL-CZ11-ex</t>
  </si>
  <si>
    <t>RtL-CZ12-ex</t>
  </si>
  <si>
    <t>RtL-CZ13-ex</t>
  </si>
  <si>
    <t>RtL-CZ14-ex</t>
  </si>
  <si>
    <t>RtL-CZ15-ex</t>
  </si>
  <si>
    <t>RtL-CZ16-ex</t>
  </si>
  <si>
    <t>RtS</t>
  </si>
  <si>
    <t>RtS-CZ01-ex</t>
  </si>
  <si>
    <t>RtS-CZ02-ex</t>
  </si>
  <si>
    <t>RtS-CZ03-ex</t>
  </si>
  <si>
    <t>RtS-CZ04-ex</t>
  </si>
  <si>
    <t>RtS-CZ05-ex</t>
  </si>
  <si>
    <t>RtS-CZ06-ex</t>
  </si>
  <si>
    <t>RtS-CZ07-ex</t>
  </si>
  <si>
    <t>RtS-CZ08-ex</t>
  </si>
  <si>
    <t>RtS-CZ09-ex</t>
  </si>
  <si>
    <t>RtS-CZ10-ex</t>
  </si>
  <si>
    <t>RtS-CZ11-ex</t>
  </si>
  <si>
    <t>RtS-CZ12-ex</t>
  </si>
  <si>
    <t>RtS-CZ13-ex</t>
  </si>
  <si>
    <t>RtS-CZ14-ex</t>
  </si>
  <si>
    <t>RtS-CZ15-ex</t>
  </si>
  <si>
    <t>RtS-CZ16-ex</t>
  </si>
  <si>
    <t>SCn</t>
  </si>
  <si>
    <t>SCn-CZ01-ex</t>
  </si>
  <si>
    <t>SCn-CZ02-ex</t>
  </si>
  <si>
    <t>SCn-CZ03-ex</t>
  </si>
  <si>
    <t>SCn-CZ04-ex</t>
  </si>
  <si>
    <t>SCn-CZ05-ex</t>
  </si>
  <si>
    <t>SCn-CZ06-ex</t>
  </si>
  <si>
    <t>SCn-CZ07-ex</t>
  </si>
  <si>
    <t>SCn-CZ08-ex</t>
  </si>
  <si>
    <t>SCn-CZ09-ex</t>
  </si>
  <si>
    <t>SCn-CZ10-ex</t>
  </si>
  <si>
    <t>SCn-CZ11-ex</t>
  </si>
  <si>
    <t>SCn-CZ12-ex</t>
  </si>
  <si>
    <t>SCn-CZ13-ex</t>
  </si>
  <si>
    <t>SCn-CZ14-ex</t>
  </si>
  <si>
    <t>SCn-CZ15-ex</t>
  </si>
  <si>
    <t>SCn-CZ16-ex</t>
  </si>
  <si>
    <t>SUn</t>
  </si>
  <si>
    <t>SUn-CZ01-ex</t>
  </si>
  <si>
    <t>SUn-CZ02-ex</t>
  </si>
  <si>
    <t>SUn-CZ03-ex</t>
  </si>
  <si>
    <t>SUn-CZ04-ex</t>
  </si>
  <si>
    <t>SUn-CZ05-ex</t>
  </si>
  <si>
    <t>SUn-CZ06-ex</t>
  </si>
  <si>
    <t>SUn-CZ07-ex</t>
  </si>
  <si>
    <t>SUn-CZ08-ex</t>
  </si>
  <si>
    <t>SUn-CZ09-ex</t>
  </si>
  <si>
    <t>SUn-CZ10-ex</t>
  </si>
  <si>
    <t>SUn-CZ11-ex</t>
  </si>
  <si>
    <t>SUn-CZ12-ex</t>
  </si>
  <si>
    <t>SUn-CZ13-ex</t>
  </si>
  <si>
    <t>SUn-CZ14-ex</t>
  </si>
  <si>
    <t>SUn-CZ15-ex</t>
  </si>
  <si>
    <t>SUn-CZ16-ex</t>
  </si>
  <si>
    <t>WRf</t>
  </si>
  <si>
    <t>WRf-CZ01-ex</t>
  </si>
  <si>
    <t>WRf-CZ02-ex</t>
  </si>
  <si>
    <t>WRf-CZ03-ex</t>
  </si>
  <si>
    <t>WRf-CZ04-ex</t>
  </si>
  <si>
    <t>WRf-CZ05-ex</t>
  </si>
  <si>
    <t>WRf-CZ06-ex</t>
  </si>
  <si>
    <t>WRf-CZ07-ex</t>
  </si>
  <si>
    <t>WRf-CZ08-ex</t>
  </si>
  <si>
    <t>WRf-CZ09-ex</t>
  </si>
  <si>
    <t>WRf-CZ10-ex</t>
  </si>
  <si>
    <t>WRf-CZ11-ex</t>
  </si>
  <si>
    <t>WRf-CZ12-ex</t>
  </si>
  <si>
    <t>WRf-CZ13-ex</t>
  </si>
  <si>
    <t>WRf-CZ14-ex</t>
  </si>
  <si>
    <t>WRf-CZ15-ex</t>
  </si>
  <si>
    <t>WRf-CZ16-ex</t>
  </si>
  <si>
    <t>v1975</t>
  </si>
  <si>
    <t>v1985</t>
  </si>
  <si>
    <t>v1996</t>
  </si>
  <si>
    <t>v2003</t>
  </si>
  <si>
    <t>v2007</t>
  </si>
  <si>
    <t>v2011</t>
  </si>
  <si>
    <t>v2015</t>
  </si>
  <si>
    <t>System Type</t>
  </si>
  <si>
    <t>System Tech ID</t>
  </si>
  <si>
    <t>Asm-w01v03-PkgAC-240to760.inp</t>
  </si>
  <si>
    <t>Asm-w01v07-PkgAC-240to760.inp</t>
  </si>
  <si>
    <t>Asm-w01v11-PkgAC-240to760.inp</t>
  </si>
  <si>
    <t>Asm-w01v15-PkgAC-240to760.inp</t>
  </si>
  <si>
    <t>Asm-w02v03-PkgAC-240to760.inp</t>
  </si>
  <si>
    <t>Asm-w02v07-PkgAC-240to760.inp</t>
  </si>
  <si>
    <t>Asm-w02v11-PkgAC-240to760.inp</t>
  </si>
  <si>
    <t>Asm-w02v15-PkgAC-240to760.inp</t>
  </si>
  <si>
    <t>Asm-w03v03-PkgAC-240to760.inp</t>
  </si>
  <si>
    <t>Asm-w03v07-PkgAC-240to760.inp</t>
  </si>
  <si>
    <t>Asm-w03v11-PkgAC-240to760.inp</t>
  </si>
  <si>
    <t>Asm-w03v15-PkgAC-240to760.inp</t>
  </si>
  <si>
    <t>Asm-w04v03-PkgAC-240to760.inp</t>
  </si>
  <si>
    <t>Asm-w04v07-PkgAC-240to760.inp</t>
  </si>
  <si>
    <t>Asm-w04v11-PkgAC-240to760.inp</t>
  </si>
  <si>
    <t>Asm-w04v15-PkgAC-240to760.inp</t>
  </si>
  <si>
    <t>Asm-w05v03-PkgAC-240to760.inp</t>
  </si>
  <si>
    <t>Asm-w05v07-PkgAC-240to760.inp</t>
  </si>
  <si>
    <t>Asm-w05v11-PkgAC-240to760.inp</t>
  </si>
  <si>
    <t>Asm-w05v15-PkgAC-240to760.inp</t>
  </si>
  <si>
    <t>Asm-w06v03-PkgAC-240to760.inp</t>
  </si>
  <si>
    <t>Asm-w06v07-PkgAC-240to760.inp</t>
  </si>
  <si>
    <t>Asm-w06v11-PkgAC-240to760.inp</t>
  </si>
  <si>
    <t>Asm-w06v15-PkgAC-240to760.inp</t>
  </si>
  <si>
    <t>Asm-w07v03-PkgAC-240to760.inp</t>
  </si>
  <si>
    <t>Asm-w07v07-PkgAC-240to760.inp</t>
  </si>
  <si>
    <t>Asm-w07v11-PkgAC-240to760.inp</t>
  </si>
  <si>
    <t>Asm-w07v15-PkgAC-240to760.inp</t>
  </si>
  <si>
    <t>Asm-w08v03-PkgAC-240to760.inp</t>
  </si>
  <si>
    <t>Asm-w08v07-PkgAC-240to760.inp</t>
  </si>
  <si>
    <t>Asm-w08v11-PkgAC-240to760.inp</t>
  </si>
  <si>
    <t>Asm-w08v15-PkgAC-240to760.inp</t>
  </si>
  <si>
    <t>Asm-w09v03-PkgAC-240to760.inp</t>
  </si>
  <si>
    <t>Asm-w09v07-PkgAC-240to760.inp</t>
  </si>
  <si>
    <t>Asm-w09v11-PkgAC-240to760.inp</t>
  </si>
  <si>
    <t>Asm-w09v15-PkgAC-240to760.inp</t>
  </si>
  <si>
    <t>Asm-w10v03-PkgAC-240to760.inp</t>
  </si>
  <si>
    <t>Asm-w10v07-PkgAC-240to760.inp</t>
  </si>
  <si>
    <t>Asm-w10v11-PkgAC-240to760.inp</t>
  </si>
  <si>
    <t>Asm-w10v15-PkgAC-240to760.inp</t>
  </si>
  <si>
    <t>Asm-w11v03-PkgAC-240to760.inp</t>
  </si>
  <si>
    <t>Asm-w11v07-PkgAC-240to760.inp</t>
  </si>
  <si>
    <t>Asm-w11v11-PkgAC-240to760.inp</t>
  </si>
  <si>
    <t>Asm-w11v15-PkgAC-240to760.inp</t>
  </si>
  <si>
    <t>Asm-w12v03-PkgAC-240to760.inp</t>
  </si>
  <si>
    <t>Asm-w12v07-PkgAC-240to760.inp</t>
  </si>
  <si>
    <t>Asm-w12v11-PkgAC-240to760.inp</t>
  </si>
  <si>
    <t>Asm-w12v15-PkgAC-240to760.inp</t>
  </si>
  <si>
    <t>Asm-w13v03-PkgAC-240to760.inp</t>
  </si>
  <si>
    <t>Asm-w13v07-PkgAC-240to760.inp</t>
  </si>
  <si>
    <t>Asm-w13v11-PkgAC-240to760.inp</t>
  </si>
  <si>
    <t>Asm-w13v15-PkgAC-240to760.inp</t>
  </si>
  <si>
    <t>Asm-w14v03-PkgAC-240to760.inp</t>
  </si>
  <si>
    <t>Asm-w14v07-PkgAC-240to760.inp</t>
  </si>
  <si>
    <t>Asm-w14v11-PkgAC-240to760.inp</t>
  </si>
  <si>
    <t>Asm-w14v15-PkgAC-240to760.inp</t>
  </si>
  <si>
    <t>Asm-w15v03-PkgAC-240to760.inp</t>
  </si>
  <si>
    <t>Asm-w15v07-PkgAC-240to760.inp</t>
  </si>
  <si>
    <t>Asm-w15v11-PkgAC-240to760.inp</t>
  </si>
  <si>
    <t>Asm-w15v15-PkgAC-240to760.inp</t>
  </si>
  <si>
    <t>Asm-w16v03-PkgAC-240to760.inp</t>
  </si>
  <si>
    <t>Asm-w16v07-PkgAC-240to760.inp</t>
  </si>
  <si>
    <t>Asm-w16v11-PkgAC-240to760.inp</t>
  </si>
  <si>
    <t>Asm-w16v15-PkgAC-240to760.inp</t>
  </si>
  <si>
    <t>ECC-w01v03-PkgAC-240to760.inp</t>
  </si>
  <si>
    <t>ECC-w01v07-PkgAC-240to760.inp</t>
  </si>
  <si>
    <t>ECC-w01v11-PkgAC-240to760.inp</t>
  </si>
  <si>
    <t>ECC-w01v15-PkgAC-240to760.inp</t>
  </si>
  <si>
    <t>ECC-w02v03-PkgAC-240to760.inp</t>
  </si>
  <si>
    <t>ECC-w02v07-PkgAC-240to760.inp</t>
  </si>
  <si>
    <t>ECC-w02v11-PkgAC-240to760.inp</t>
  </si>
  <si>
    <t>ECC-w02v15-PkgAC-240to760.inp</t>
  </si>
  <si>
    <t>ECC-w03v03-PkgAC-240to760.inp</t>
  </si>
  <si>
    <t>ECC-w03v07-PkgAC-240to760.inp</t>
  </si>
  <si>
    <t>ECC-w03v11-PkgAC-240to760.inp</t>
  </si>
  <si>
    <t>ECC-w03v15-PkgAC-240to760.inp</t>
  </si>
  <si>
    <t>ECC-w04v03-PkgAC-240to760.inp</t>
  </si>
  <si>
    <t>ECC-w04v07-PkgAC-240to760.inp</t>
  </si>
  <si>
    <t>ECC-w04v11-PkgAC-240to760.inp</t>
  </si>
  <si>
    <t>ECC-w04v15-PkgAC-240to760.inp</t>
  </si>
  <si>
    <t>ECC-w05v03-PkgAC-240to760.inp</t>
  </si>
  <si>
    <t>ECC-w05v07-PkgAC-240to760.inp</t>
  </si>
  <si>
    <t>ECC-w05v11-PkgAC-240to760.inp</t>
  </si>
  <si>
    <t>ECC-w05v15-PkgAC-240to760.inp</t>
  </si>
  <si>
    <t>ECC-w06v03-PkgAC-240to760.inp</t>
  </si>
  <si>
    <t>ECC-w06v07-PkgAC-240to760.inp</t>
  </si>
  <si>
    <t>ECC-w06v11-PkgAC-240to760.inp</t>
  </si>
  <si>
    <t>ECC-w06v15-PkgAC-240to760.inp</t>
  </si>
  <si>
    <t>ECC-w07v03-PkgAC-240to760.inp</t>
  </si>
  <si>
    <t>ECC-w07v07-PkgAC-240to760.inp</t>
  </si>
  <si>
    <t>ECC-w07v11-PkgAC-240to760.inp</t>
  </si>
  <si>
    <t>ECC-w07v15-PkgAC-240to760.inp</t>
  </si>
  <si>
    <t>ECC-w08v03-PkgAC-240to760.inp</t>
  </si>
  <si>
    <t>ECC-w08v07-PkgAC-240to760.inp</t>
  </si>
  <si>
    <t>ECC-w08v11-PkgAC-240to760.inp</t>
  </si>
  <si>
    <t>ECC-w08v15-PkgAC-240to760.inp</t>
  </si>
  <si>
    <t>ECC-w09v03-PkgAC-240to760.inp</t>
  </si>
  <si>
    <t>ECC-w09v07-PkgAC-240to760.inp</t>
  </si>
  <si>
    <t>ECC-w09v11-PkgAC-240to760.inp</t>
  </si>
  <si>
    <t>ECC-w09v15-PkgAC-240to760.inp</t>
  </si>
  <si>
    <t>ECC-w10v03-PkgAC-240to760.inp</t>
  </si>
  <si>
    <t>ECC-w10v07-PkgAC-240to760.inp</t>
  </si>
  <si>
    <t>ECC-w10v11-PkgAC-240to760.inp</t>
  </si>
  <si>
    <t>ECC-w10v15-PkgAC-240to760.inp</t>
  </si>
  <si>
    <t>ECC-w11v03-PkgAC-240to760.inp</t>
  </si>
  <si>
    <t>ECC-w11v07-PkgAC-240to760.inp</t>
  </si>
  <si>
    <t>ECC-w11v11-PkgAC-240to760.inp</t>
  </si>
  <si>
    <t>ECC-w11v15-PkgAC-240to760.inp</t>
  </si>
  <si>
    <t>ECC-w12v03-PkgAC-240to760.inp</t>
  </si>
  <si>
    <t>ECC-w12v07-PkgAC-240to760.inp</t>
  </si>
  <si>
    <t>ECC-w12v11-PkgAC-240to760.inp</t>
  </si>
  <si>
    <t>ECC-w12v15-PkgAC-240to760.inp</t>
  </si>
  <si>
    <t>ECC-w13v03-PkgAC-240to760.inp</t>
  </si>
  <si>
    <t>ECC-w13v07-PkgAC-240to760.inp</t>
  </si>
  <si>
    <t>ECC-w13v11-PkgAC-240to760.inp</t>
  </si>
  <si>
    <t>ECC-w13v15-PkgAC-240to760.inp</t>
  </si>
  <si>
    <t>ECC-w14v03-PkgAC-240to760.inp</t>
  </si>
  <si>
    <t>ECC-w14v07-PkgAC-240to760.inp</t>
  </si>
  <si>
    <t>ECC-w14v11-PkgAC-240to760.inp</t>
  </si>
  <si>
    <t>ECC-w14v15-PkgAC-240to760.inp</t>
  </si>
  <si>
    <t>ECC-w15v03-PkgAC-240to760.inp</t>
  </si>
  <si>
    <t>ECC-w15v07-PkgAC-240to760.inp</t>
  </si>
  <si>
    <t>ECC-w15v11-PkgAC-240to760.inp</t>
  </si>
  <si>
    <t>ECC-w15v15-PkgAC-240to760.inp</t>
  </si>
  <si>
    <t>ECC-w16v03-PkgAC-240to760.inp</t>
  </si>
  <si>
    <t>ECC-w16v07-PkgAC-240to760.inp</t>
  </si>
  <si>
    <t>ECC-w16v11-PkgAC-240to760.inp</t>
  </si>
  <si>
    <t>ECC-w16v15-PkgAC-240to760.inp</t>
  </si>
  <si>
    <t>EPr-w01v03-PkgAC-240to760.inp</t>
  </si>
  <si>
    <t>EPr-w01v07-PkgAC-240to760.inp</t>
  </si>
  <si>
    <t>EPr-w01v11-PkgAC-240to760.inp</t>
  </si>
  <si>
    <t>EPr-w01v15-PkgAC-240to760.inp</t>
  </si>
  <si>
    <t>EPr-w02v03-PkgAC-240to760.inp</t>
  </si>
  <si>
    <t>EPr-w02v07-PkgAC-240to760.inp</t>
  </si>
  <si>
    <t>EPr-w02v11-PkgAC-240to760.inp</t>
  </si>
  <si>
    <t>EPr-w02v15-PkgAC-240to760.inp</t>
  </si>
  <si>
    <t>EPr-w03v03-PkgAC-240to760.inp</t>
  </si>
  <si>
    <t>EPr-w03v07-PkgAC-240to760.inp</t>
  </si>
  <si>
    <t>EPr-w03v11-PkgAC-240to760.inp</t>
  </si>
  <si>
    <t>EPr-w03v15-PkgAC-240to760.inp</t>
  </si>
  <si>
    <t>EPr-w04v03-PkgAC-240to760.inp</t>
  </si>
  <si>
    <t>EPr-w04v07-PkgAC-240to760.inp</t>
  </si>
  <si>
    <t>EPr-w04v11-PkgAC-240to760.inp</t>
  </si>
  <si>
    <t>EPr-w04v15-PkgAC-240to760.inp</t>
  </si>
  <si>
    <t>EPr-w05v03-PkgAC-240to760.inp</t>
  </si>
  <si>
    <t>EPr-w05v07-PkgAC-240to760.inp</t>
  </si>
  <si>
    <t>EPr-w05v11-PkgAC-240to760.inp</t>
  </si>
  <si>
    <t>EPr-w05v15-PkgAC-240to760.inp</t>
  </si>
  <si>
    <t>EPr-w06v03-PkgAC-240to760.inp</t>
  </si>
  <si>
    <t>EPr-w06v07-PkgAC-240to760.inp</t>
  </si>
  <si>
    <t>EPr-w06v11-PkgAC-240to760.inp</t>
  </si>
  <si>
    <t>EPr-w06v15-PkgAC-240to760.inp</t>
  </si>
  <si>
    <t>EPr-w07v03-PkgAC-240to760.inp</t>
  </si>
  <si>
    <t>EPr-w07v07-PkgAC-240to760.inp</t>
  </si>
  <si>
    <t>EPr-w07v11-PkgAC-240to760.inp</t>
  </si>
  <si>
    <t>EPr-w07v15-PkgAC-240to760.inp</t>
  </si>
  <si>
    <t>EPr-w08v03-PkgAC-240to760.inp</t>
  </si>
  <si>
    <t>EPr-w08v07-PkgAC-240to760.inp</t>
  </si>
  <si>
    <t>EPr-w08v11-PkgAC-240to760.inp</t>
  </si>
  <si>
    <t>EPr-w08v15-PkgAC-240to760.inp</t>
  </si>
  <si>
    <t>EPr-w09v03-PkgAC-240to760.inp</t>
  </si>
  <si>
    <t>EPr-w09v07-PkgAC-240to760.inp</t>
  </si>
  <si>
    <t>EPr-w09v11-PkgAC-240to760.inp</t>
  </si>
  <si>
    <t>EPr-w09v15-PkgAC-240to760.inp</t>
  </si>
  <si>
    <t>EPr-w10v03-PkgAC-240to760.inp</t>
  </si>
  <si>
    <t>EPr-w10v07-PkgAC-240to760.inp</t>
  </si>
  <si>
    <t>EPr-w10v11-PkgAC-240to760.inp</t>
  </si>
  <si>
    <t>EPr-w10v15-PkgAC-240to760.inp</t>
  </si>
  <si>
    <t>EPr-w11v03-PkgAC-240to760.inp</t>
  </si>
  <si>
    <t>EPr-w11v07-PkgAC-240to760.inp</t>
  </si>
  <si>
    <t>EPr-w11v11-PkgAC-240to760.inp</t>
  </si>
  <si>
    <t>EPr-w11v15-PkgAC-240to760.inp</t>
  </si>
  <si>
    <t>EPr-w12v03-PkgAC-240to760.inp</t>
  </si>
  <si>
    <t>EPr-w12v07-PkgAC-240to760.inp</t>
  </si>
  <si>
    <t>EPr-w12v11-PkgAC-240to760.inp</t>
  </si>
  <si>
    <t>EPr-w12v15-PkgAC-240to760.inp</t>
  </si>
  <si>
    <t>EPr-w13v03-PkgAC-240to760.inp</t>
  </si>
  <si>
    <t>EPr-w13v07-PkgAC-240to760.inp</t>
  </si>
  <si>
    <t>EPr-w13v11-PkgAC-240to760.inp</t>
  </si>
  <si>
    <t>EPr-w13v15-PkgAC-240to760.inp</t>
  </si>
  <si>
    <t>EPr-w14v03-PkgAC-240to760.inp</t>
  </si>
  <si>
    <t>EPr-w14v07-PkgAC-240to760.inp</t>
  </si>
  <si>
    <t>EPr-w14v11-PkgAC-240to760.inp</t>
  </si>
  <si>
    <t>EPr-w14v15-PkgAC-240to760.inp</t>
  </si>
  <si>
    <t>EPr-w15v03-PkgAC-240to760.inp</t>
  </si>
  <si>
    <t>EPr-w15v07-PkgAC-240to760.inp</t>
  </si>
  <si>
    <t>EPr-w15v11-PkgAC-240to760.inp</t>
  </si>
  <si>
    <t>EPr-w15v15-PkgAC-240to760.inp</t>
  </si>
  <si>
    <t>EPr-w16v03-PkgAC-240to760.inp</t>
  </si>
  <si>
    <t>EPr-w16v07-PkgAC-240to760.inp</t>
  </si>
  <si>
    <t>EPr-w16v11-PkgAC-240to760.inp</t>
  </si>
  <si>
    <t>EPr-w16v15-PkgAC-240to760.inp</t>
  </si>
  <si>
    <t>ERC-w01v03-PkgAC-240to760.inp</t>
  </si>
  <si>
    <t>ERC-w01v07-PkgAC-240to760.inp</t>
  </si>
  <si>
    <t>ERC-w01v11-PkgAC-240to760.inp</t>
  </si>
  <si>
    <t>ERC-w01v15-PkgAC-240to760.inp</t>
  </si>
  <si>
    <t>ERC-w02v03-PkgAC-240to760.inp</t>
  </si>
  <si>
    <t>ERC-w02v07-PkgAC-240to760.inp</t>
  </si>
  <si>
    <t>ERC-w02v11-PkgAC-240to760.inp</t>
  </si>
  <si>
    <t>ERC-w02v15-PkgAC-240to760.inp</t>
  </si>
  <si>
    <t>ERC-w03v03-PkgAC-240to760.inp</t>
  </si>
  <si>
    <t>ERC-w03v07-PkgAC-240to760.inp</t>
  </si>
  <si>
    <t>ERC-w03v11-PkgAC-240to760.inp</t>
  </si>
  <si>
    <t>ERC-w03v15-PkgAC-240to760.inp</t>
  </si>
  <si>
    <t>ERC-w04v03-PkgAC-240to760.inp</t>
  </si>
  <si>
    <t>ERC-w04v07-PkgAC-240to760.inp</t>
  </si>
  <si>
    <t>ERC-w04v11-PkgAC-240to760.inp</t>
  </si>
  <si>
    <t>ERC-w04v15-PkgAC-240to760.inp</t>
  </si>
  <si>
    <t>ERC-w05v03-PkgAC-240to760.inp</t>
  </si>
  <si>
    <t>ERC-w05v07-PkgAC-240to760.inp</t>
  </si>
  <si>
    <t>ERC-w05v11-PkgAC-240to760.inp</t>
  </si>
  <si>
    <t>ERC-w05v15-PkgAC-240to760.inp</t>
  </si>
  <si>
    <t>ERC-w06v03-PkgAC-240to760.inp</t>
  </si>
  <si>
    <t>ERC-w06v07-PkgAC-240to760.inp</t>
  </si>
  <si>
    <t>ERC-w06v11-PkgAC-240to760.inp</t>
  </si>
  <si>
    <t>ERC-w06v15-PkgAC-240to760.inp</t>
  </si>
  <si>
    <t>ERC-w07v03-PkgAC-240to760.inp</t>
  </si>
  <si>
    <t>ERC-w07v07-PkgAC-240to760.inp</t>
  </si>
  <si>
    <t>ERC-w07v11-PkgAC-240to760.inp</t>
  </si>
  <si>
    <t>ERC-w07v15-PkgAC-240to760.inp</t>
  </si>
  <si>
    <t>ERC-w08v03-PkgAC-240to760.inp</t>
  </si>
  <si>
    <t>ERC-w08v07-PkgAC-240to760.inp</t>
  </si>
  <si>
    <t>ERC-w08v11-PkgAC-240to760.inp</t>
  </si>
  <si>
    <t>ERC-w08v15-PkgAC-240to760.inp</t>
  </si>
  <si>
    <t>ERC-w09v03-PkgAC-240to760.inp</t>
  </si>
  <si>
    <t>ERC-w09v07-PkgAC-240to760.inp</t>
  </si>
  <si>
    <t>ERC-w09v11-PkgAC-240to760.inp</t>
  </si>
  <si>
    <t>ERC-w09v15-PkgAC-240to760.inp</t>
  </si>
  <si>
    <t>ERC-w10v03-PkgAC-240to760.inp</t>
  </si>
  <si>
    <t>ERC-w10v07-PkgAC-240to760.inp</t>
  </si>
  <si>
    <t>ERC-w10v11-PkgAC-240to760.inp</t>
  </si>
  <si>
    <t>ERC-w10v15-PkgAC-240to760.inp</t>
  </si>
  <si>
    <t>ERC-w11v03-PkgAC-240to760.inp</t>
  </si>
  <si>
    <t>ERC-w11v07-PkgAC-240to760.inp</t>
  </si>
  <si>
    <t>ERC-w11v11-PkgAC-240to760.inp</t>
  </si>
  <si>
    <t>ERC-w11v15-PkgAC-240to760.inp</t>
  </si>
  <si>
    <t>ERC-w12v03-PkgAC-240to760.inp</t>
  </si>
  <si>
    <t>ERC-w12v07-PkgAC-240to760.inp</t>
  </si>
  <si>
    <t>ERC-w12v11-PkgAC-240to760.inp</t>
  </si>
  <si>
    <t>ERC-w12v15-PkgAC-240to760.inp</t>
  </si>
  <si>
    <t>ERC-w13v03-PkgAC-240to760.inp</t>
  </si>
  <si>
    <t>ERC-w13v07-PkgAC-240to760.inp</t>
  </si>
  <si>
    <t>ERC-w13v11-PkgAC-240to760.inp</t>
  </si>
  <si>
    <t>ERC-w13v15-PkgAC-240to760.inp</t>
  </si>
  <si>
    <t>ERC-w14v03-PkgAC-240to760.inp</t>
  </si>
  <si>
    <t>ERC-w14v07-PkgAC-240to760.inp</t>
  </si>
  <si>
    <t>ERC-w14v11-PkgAC-240to760.inp</t>
  </si>
  <si>
    <t>ERC-w14v15-PkgAC-240to760.inp</t>
  </si>
  <si>
    <t>ERC-w15v03-PkgAC-240to760.inp</t>
  </si>
  <si>
    <t>ERC-w15v07-PkgAC-240to760.inp</t>
  </si>
  <si>
    <t>ERC-w15v11-PkgAC-240to760.inp</t>
  </si>
  <si>
    <t>ERC-w15v15-PkgAC-240to760.inp</t>
  </si>
  <si>
    <t>ERC-w16v03-PkgAC-240to760.inp</t>
  </si>
  <si>
    <t>ERC-w16v07-PkgAC-240to760.inp</t>
  </si>
  <si>
    <t>ERC-w16v11-PkgAC-240to760.inp</t>
  </si>
  <si>
    <t>ERC-w16v15-PkgAC-240to760.inp</t>
  </si>
  <si>
    <t>ESe-w01v03-PkgAC-240to760.inp</t>
  </si>
  <si>
    <t>ESe-w01v07-PkgAC-240to760.inp</t>
  </si>
  <si>
    <t>ESe-w01v11-PkgAC-240to760.inp</t>
  </si>
  <si>
    <t>ESe-w01v15-PkgAC-240to760.inp</t>
  </si>
  <si>
    <t>ESe-w02v03-PkgAC-240to760.inp</t>
  </si>
  <si>
    <t>ESe-w02v07-PkgAC-240to760.inp</t>
  </si>
  <si>
    <t>ESe-w02v11-PkgAC-240to760.inp</t>
  </si>
  <si>
    <t>ESe-w02v15-PkgAC-240to760.inp</t>
  </si>
  <si>
    <t>ESe-w03v03-PkgAC-240to760.inp</t>
  </si>
  <si>
    <t>ESe-w03v07-PkgAC-240to760.inp</t>
  </si>
  <si>
    <t>ESe-w03v11-PkgAC-240to760.inp</t>
  </si>
  <si>
    <t>ESe-w03v15-PkgAC-240to760.inp</t>
  </si>
  <si>
    <t>ESe-w04v03-PkgAC-240to760.inp</t>
  </si>
  <si>
    <t>ESe-w04v07-PkgAC-240to760.inp</t>
  </si>
  <si>
    <t>ESe-w04v11-PkgAC-240to760.inp</t>
  </si>
  <si>
    <t>ESe-w04v15-PkgAC-240to760.inp</t>
  </si>
  <si>
    <t>ESe-w05v03-PkgAC-240to760.inp</t>
  </si>
  <si>
    <t>ESe-w05v07-PkgAC-240to760.inp</t>
  </si>
  <si>
    <t>ESe-w05v11-PkgAC-240to760.inp</t>
  </si>
  <si>
    <t>ESe-w05v15-PkgAC-240to760.inp</t>
  </si>
  <si>
    <t>ESe-w06v03-PkgAC-240to760.inp</t>
  </si>
  <si>
    <t>ESe-w06v07-PkgAC-240to760.inp</t>
  </si>
  <si>
    <t>ESe-w06v11-PkgAC-240to760.inp</t>
  </si>
  <si>
    <t>ESe-w06v15-PkgAC-240to760.inp</t>
  </si>
  <si>
    <t>ESe-w07v03-PkgAC-240to760.inp</t>
  </si>
  <si>
    <t>ESe-w07v07-PkgAC-240to760.inp</t>
  </si>
  <si>
    <t>ESe-w07v11-PkgAC-240to760.inp</t>
  </si>
  <si>
    <t>ESe-w07v15-PkgAC-240to760.inp</t>
  </si>
  <si>
    <t>ESe-w08v03-PkgAC-240to760.inp</t>
  </si>
  <si>
    <t>ESe-w08v07-PkgAC-240to760.inp</t>
  </si>
  <si>
    <t>ESe-w08v11-PkgAC-240to760.inp</t>
  </si>
  <si>
    <t>ESe-w08v15-PkgAC-240to760.inp</t>
  </si>
  <si>
    <t>ESe-w09v03-PkgAC-240to760.inp</t>
  </si>
  <si>
    <t>ESe-w09v07-PkgAC-240to760.inp</t>
  </si>
  <si>
    <t>ESe-w09v11-PkgAC-240to760.inp</t>
  </si>
  <si>
    <t>ESe-w09v15-PkgAC-240to760.inp</t>
  </si>
  <si>
    <t>ESe-w10v03-PkgAC-240to760.inp</t>
  </si>
  <si>
    <t>ESe-w10v07-PkgAC-240to760.inp</t>
  </si>
  <si>
    <t>ESe-w10v11-PkgAC-240to760.inp</t>
  </si>
  <si>
    <t>ESe-w10v15-PkgAC-240to760.inp</t>
  </si>
  <si>
    <t>ESe-w11v03-PkgAC-240to760.inp</t>
  </si>
  <si>
    <t>ESe-w11v07-PkgAC-240to760.inp</t>
  </si>
  <si>
    <t>ESe-w11v11-PkgAC-240to760.inp</t>
  </si>
  <si>
    <t>ESe-w11v15-PkgAC-240to760.inp</t>
  </si>
  <si>
    <t>ESe-w12v03-PkgAC-240to760.inp</t>
  </si>
  <si>
    <t>ESe-w12v07-PkgAC-240to760.inp</t>
  </si>
  <si>
    <t>ESe-w12v11-PkgAC-240to760.inp</t>
  </si>
  <si>
    <t>ESe-w12v15-PkgAC-240to760.inp</t>
  </si>
  <si>
    <t>ESe-w13v03-PkgAC-240to760.inp</t>
  </si>
  <si>
    <t>ESe-w13v07-PkgAC-240to760.inp</t>
  </si>
  <si>
    <t>ESe-w13v11-PkgAC-240to760.inp</t>
  </si>
  <si>
    <t>ESe-w13v15-PkgAC-240to760.inp</t>
  </si>
  <si>
    <t>ESe-w14v03-PkgAC-240to760.inp</t>
  </si>
  <si>
    <t>ESe-w14v07-PkgAC-240to760.inp</t>
  </si>
  <si>
    <t>ESe-w14v11-PkgAC-240to760.inp</t>
  </si>
  <si>
    <t>ESe-w14v15-PkgAC-240to760.inp</t>
  </si>
  <si>
    <t>ESe-w15v03-PkgAC-240to760.inp</t>
  </si>
  <si>
    <t>ESe-w15v07-PkgAC-240to760.inp</t>
  </si>
  <si>
    <t>ESe-w15v11-PkgAC-240to760.inp</t>
  </si>
  <si>
    <t>ESe-w15v15-PkgAC-240to760.inp</t>
  </si>
  <si>
    <t>ESe-w16v03-PkgAC-240to760.inp</t>
  </si>
  <si>
    <t>ESe-w16v07-PkgAC-240to760.inp</t>
  </si>
  <si>
    <t>ESe-w16v11-PkgAC-240to760.inp</t>
  </si>
  <si>
    <t>ESe-w16v15-PkgAC-240to760.inp</t>
  </si>
  <si>
    <t>EUn-w01v03-PkgAC-240to760.inp</t>
  </si>
  <si>
    <t>EUn-w01v07-PkgAC-240to760.inp</t>
  </si>
  <si>
    <t>EUn-w01v11-PkgAC-240to760.inp</t>
  </si>
  <si>
    <t>EUn-w01v15-PkgAC-240to760.inp</t>
  </si>
  <si>
    <t>EUn-w02v03-PkgAC-240to760.inp</t>
  </si>
  <si>
    <t>EUn-w02v07-PkgAC-240to760.inp</t>
  </si>
  <si>
    <t>EUn-w02v11-PkgAC-240to760.inp</t>
  </si>
  <si>
    <t>EUn-w02v15-PkgAC-240to760.inp</t>
  </si>
  <si>
    <t>EUn-w03v03-PkgAC-240to760.inp</t>
  </si>
  <si>
    <t>EUn-w03v07-PkgAC-240to760.inp</t>
  </si>
  <si>
    <t>EUn-w03v11-PkgAC-240to760.inp</t>
  </si>
  <si>
    <t>EUn-w03v15-PkgAC-240to760.inp</t>
  </si>
  <si>
    <t>EUn-w04v03-PkgAC-240to760.inp</t>
  </si>
  <si>
    <t>EUn-w04v07-PkgAC-240to760.inp</t>
  </si>
  <si>
    <t>EUn-w04v11-PkgAC-240to760.inp</t>
  </si>
  <si>
    <t>EUn-w04v15-PkgAC-240to760.inp</t>
  </si>
  <si>
    <t>EUn-w05v03-PkgAC-240to760.inp</t>
  </si>
  <si>
    <t>EUn-w05v07-PkgAC-240to760.inp</t>
  </si>
  <si>
    <t>EUn-w05v11-PkgAC-240to760.inp</t>
  </si>
  <si>
    <t>EUn-w05v15-PkgAC-240to760.inp</t>
  </si>
  <si>
    <t>EUn-w06v03-PkgAC-240to760.inp</t>
  </si>
  <si>
    <t>EUn-w06v07-PkgAC-240to760.inp</t>
  </si>
  <si>
    <t>EUn-w06v11-PkgAC-240to760.inp</t>
  </si>
  <si>
    <t>EUn-w06v15-PkgAC-240to760.inp</t>
  </si>
  <si>
    <t>EUn-w07v03-PkgAC-240to760.inp</t>
  </si>
  <si>
    <t>EUn-w07v07-PkgAC-240to760.inp</t>
  </si>
  <si>
    <t>EUn-w07v11-PkgAC-240to760.inp</t>
  </si>
  <si>
    <t>EUn-w07v15-PkgAC-240to760.inp</t>
  </si>
  <si>
    <t>EUn-w08v03-PkgAC-240to760.inp</t>
  </si>
  <si>
    <t>EUn-w08v07-PkgAC-240to760.inp</t>
  </si>
  <si>
    <t>EUn-w08v11-PkgAC-240to760.inp</t>
  </si>
  <si>
    <t>EUn-w08v15-PkgAC-240to760.inp</t>
  </si>
  <si>
    <t>EUn-w09v03-PkgAC-240to760.inp</t>
  </si>
  <si>
    <t>EUn-w09v07-PkgAC-240to760.inp</t>
  </si>
  <si>
    <t>EUn-w09v11-PkgAC-240to760.inp</t>
  </si>
  <si>
    <t>EUn-w09v15-PkgAC-240to760.inp</t>
  </si>
  <si>
    <t>EUn-w10v03-PkgAC-240to760.inp</t>
  </si>
  <si>
    <t>EUn-w10v07-PkgAC-240to760.inp</t>
  </si>
  <si>
    <t>EUn-w10v11-PkgAC-240to760.inp</t>
  </si>
  <si>
    <t>EUn-w10v15-PkgAC-240to760.inp</t>
  </si>
  <si>
    <t>EUn-w11v03-PkgAC-240to760.inp</t>
  </si>
  <si>
    <t>EUn-w11v07-PkgAC-240to760.inp</t>
  </si>
  <si>
    <t>EUn-w11v11-PkgAC-240to760.inp</t>
  </si>
  <si>
    <t>EUn-w11v15-PkgAC-240to760.inp</t>
  </si>
  <si>
    <t>EUn-w12v03-PkgAC-240to760.inp</t>
  </si>
  <si>
    <t>EUn-w12v07-PkgAC-240to760.inp</t>
  </si>
  <si>
    <t>EUn-w12v11-PkgAC-240to760.inp</t>
  </si>
  <si>
    <t>EUn-w12v15-PkgAC-240to760.inp</t>
  </si>
  <si>
    <t>EUn-w13v03-PkgAC-240to760.inp</t>
  </si>
  <si>
    <t>EUn-w13v07-PkgAC-240to760.inp</t>
  </si>
  <si>
    <t>EUn-w13v11-PkgAC-240to760.inp</t>
  </si>
  <si>
    <t>EUn-w13v15-PkgAC-240to760.inp</t>
  </si>
  <si>
    <t>EUn-w14v03-PkgAC-240to760.inp</t>
  </si>
  <si>
    <t>EUn-w14v07-PkgAC-240to760.inp</t>
  </si>
  <si>
    <t>EUn-w14v11-PkgAC-240to760.inp</t>
  </si>
  <si>
    <t>EUn-w14v15-PkgAC-240to760.inp</t>
  </si>
  <si>
    <t>EUn-w15v03-PkgAC-240to760.inp</t>
  </si>
  <si>
    <t>EUn-w15v07-PkgAC-240to760.inp</t>
  </si>
  <si>
    <t>EUn-w15v11-PkgAC-240to760.inp</t>
  </si>
  <si>
    <t>EUn-w15v15-PkgAC-240to760.inp</t>
  </si>
  <si>
    <t>EUn-w16v03-PkgAC-240to760.inp</t>
  </si>
  <si>
    <t>EUn-w16v07-PkgAC-240to760.inp</t>
  </si>
  <si>
    <t>EUn-w16v11-PkgAC-240to760.inp</t>
  </si>
  <si>
    <t>EUn-w16v15-PkgAC-240to760.inp</t>
  </si>
  <si>
    <t>Gro-w01v03-PkgAC-240to760.inp</t>
  </si>
  <si>
    <t>Gro-w01v07-PkgAC-240to760.inp</t>
  </si>
  <si>
    <t>Gro-w01v11-PkgAC-240to760.inp</t>
  </si>
  <si>
    <t>Gro-w01v15-PkgAC-240to760.inp</t>
  </si>
  <si>
    <t>Gro-w02v03-PkgAC-240to760.inp</t>
  </si>
  <si>
    <t>Gro-w02v07-PkgAC-240to760.inp</t>
  </si>
  <si>
    <t>Gro-w02v11-PkgAC-240to760.inp</t>
  </si>
  <si>
    <t>Gro-w02v15-PkgAC-240to760.inp</t>
  </si>
  <si>
    <t>Gro-w03v03-PkgAC-240to760.inp</t>
  </si>
  <si>
    <t>Gro-w03v07-PkgAC-240to760.inp</t>
  </si>
  <si>
    <t>Gro-w03v11-PkgAC-240to760.inp</t>
  </si>
  <si>
    <t>Gro-w03v15-PkgAC-240to760.inp</t>
  </si>
  <si>
    <t>Gro-w04v03-PkgAC-240to760.inp</t>
  </si>
  <si>
    <t>Gro-w04v07-PkgAC-240to760.inp</t>
  </si>
  <si>
    <t>Gro-w04v11-PkgAC-240to760.inp</t>
  </si>
  <si>
    <t>Gro-w04v15-PkgAC-240to760.inp</t>
  </si>
  <si>
    <t>Gro-w05v03-PkgAC-240to760.inp</t>
  </si>
  <si>
    <t>Gro-w05v07-PkgAC-240to760.inp</t>
  </si>
  <si>
    <t>Gro-w05v11-PkgAC-240to760.inp</t>
  </si>
  <si>
    <t>Gro-w05v15-PkgAC-240to760.inp</t>
  </si>
  <si>
    <t>Gro-w06v03-PkgAC-240to760.inp</t>
  </si>
  <si>
    <t>Gro-w06v07-PkgAC-240to760.inp</t>
  </si>
  <si>
    <t>Gro-w06v11-PkgAC-240to760.inp</t>
  </si>
  <si>
    <t>Gro-w06v15-PkgAC-240to760.inp</t>
  </si>
  <si>
    <t>Gro-w07v03-PkgAC-240to760.inp</t>
  </si>
  <si>
    <t>Gro-w07v07-PkgAC-240to760.inp</t>
  </si>
  <si>
    <t>Gro-w07v11-PkgAC-240to760.inp</t>
  </si>
  <si>
    <t>Gro-w07v15-PkgAC-240to760.inp</t>
  </si>
  <si>
    <t>Gro-w08v03-PkgAC-240to760.inp</t>
  </si>
  <si>
    <t>Gro-w08v07-PkgAC-240to760.inp</t>
  </si>
  <si>
    <t>Gro-w08v11-PkgAC-240to760.inp</t>
  </si>
  <si>
    <t>Gro-w08v15-PkgAC-240to760.inp</t>
  </si>
  <si>
    <t>Gro-w09v03-PkgAC-240to760.inp</t>
  </si>
  <si>
    <t>Gro-w09v07-PkgAC-240to760.inp</t>
  </si>
  <si>
    <t>Gro-w09v11-PkgAC-240to760.inp</t>
  </si>
  <si>
    <t>Gro-w09v15-PkgAC-240to760.inp</t>
  </si>
  <si>
    <t>Gro-w10v03-PkgAC-240to760.inp</t>
  </si>
  <si>
    <t>Gro-w10v07-PkgAC-240to760.inp</t>
  </si>
  <si>
    <t>Gro-w10v11-PkgAC-240to760.inp</t>
  </si>
  <si>
    <t>Gro-w10v15-PkgAC-240to760.inp</t>
  </si>
  <si>
    <t>Gro-w11v03-PkgAC-240to760.inp</t>
  </si>
  <si>
    <t>Gro-w11v07-PkgAC-240to760.inp</t>
  </si>
  <si>
    <t>Gro-w11v11-PkgAC-240to760.inp</t>
  </si>
  <si>
    <t>Gro-w11v15-PkgAC-240to760.inp</t>
  </si>
  <si>
    <t>Gro-w12v03-PkgAC-240to760.inp</t>
  </si>
  <si>
    <t>Gro-w12v07-PkgAC-240to760.inp</t>
  </si>
  <si>
    <t>Gro-w12v11-PkgAC-240to760.inp</t>
  </si>
  <si>
    <t>Gro-w12v15-PkgAC-240to760.inp</t>
  </si>
  <si>
    <t>Gro-w13v03-PkgAC-240to760.inp</t>
  </si>
  <si>
    <t>Gro-w13v07-PkgAC-240to760.inp</t>
  </si>
  <si>
    <t>Gro-w13v11-PkgAC-240to760.inp</t>
  </si>
  <si>
    <t>Gro-w13v15-PkgAC-240to760.inp</t>
  </si>
  <si>
    <t>Gro-w14v03-PkgAC-240to760.inp</t>
  </si>
  <si>
    <t>Gro-w14v07-PkgAC-240to760.inp</t>
  </si>
  <si>
    <t>Gro-w14v11-PkgAC-240to760.inp</t>
  </si>
  <si>
    <t>Gro-w14v15-PkgAC-240to760.inp</t>
  </si>
  <si>
    <t>Gro-w15v03-PkgAC-240to760.inp</t>
  </si>
  <si>
    <t>Gro-w15v07-PkgAC-240to760.inp</t>
  </si>
  <si>
    <t>Gro-w15v11-PkgAC-240to760.inp</t>
  </si>
  <si>
    <t>Gro-w15v15-PkgAC-240to760.inp</t>
  </si>
  <si>
    <t>Gro-w16v03-PkgAC-240to760.inp</t>
  </si>
  <si>
    <t>Gro-w16v07-PkgAC-240to760.inp</t>
  </si>
  <si>
    <t>Gro-w16v11-PkgAC-240to760.inp</t>
  </si>
  <si>
    <t>Gro-w16v15-PkgAC-240to760.inp</t>
  </si>
  <si>
    <t>Hsp-w01v03-PkgAC-240to760.inp</t>
  </si>
  <si>
    <t>Hsp-w01v07-PkgAC-240to760.inp</t>
  </si>
  <si>
    <t>Hsp-w01v11-PkgAC-240to760.inp</t>
  </si>
  <si>
    <t>Hsp-w01v15-PkgAC-240to760.inp</t>
  </si>
  <si>
    <t>Hsp-w02v03-PkgAC-240to760.inp</t>
  </si>
  <si>
    <t>Hsp-w02v07-PkgAC-240to760.inp</t>
  </si>
  <si>
    <t>Hsp-w02v11-PkgAC-240to760.inp</t>
  </si>
  <si>
    <t>Hsp-w02v15-PkgAC-240to760.inp</t>
  </si>
  <si>
    <t>Hsp-w03v03-PkgAC-240to760.inp</t>
  </si>
  <si>
    <t>Hsp-w03v07-PkgAC-240to760.inp</t>
  </si>
  <si>
    <t>Hsp-w03v11-PkgAC-240to760.inp</t>
  </si>
  <si>
    <t>Hsp-w03v15-PkgAC-240to760.inp</t>
  </si>
  <si>
    <t>Hsp-w04v03-PkgAC-240to760.inp</t>
  </si>
  <si>
    <t>Hsp-w04v07-PkgAC-240to760.inp</t>
  </si>
  <si>
    <t>Hsp-w04v11-PkgAC-240to760.inp</t>
  </si>
  <si>
    <t>Hsp-w04v15-PkgAC-240to760.inp</t>
  </si>
  <si>
    <t>Hsp-w05v03-PkgAC-240to760.inp</t>
  </si>
  <si>
    <t>Hsp-w05v07-PkgAC-240to760.inp</t>
  </si>
  <si>
    <t>Hsp-w05v11-PkgAC-240to760.inp</t>
  </si>
  <si>
    <t>Hsp-w05v15-PkgAC-240to760.inp</t>
  </si>
  <si>
    <t>Hsp-w06v03-PkgAC-240to760.inp</t>
  </si>
  <si>
    <t>Hsp-w06v07-PkgAC-240to760.inp</t>
  </si>
  <si>
    <t>Hsp-w06v11-PkgAC-240to760.inp</t>
  </si>
  <si>
    <t>Hsp-w06v15-PkgAC-240to760.inp</t>
  </si>
  <si>
    <t>Hsp-w07v03-PkgAC-240to760.inp</t>
  </si>
  <si>
    <t>Hsp-w07v07-PkgAC-240to760.inp</t>
  </si>
  <si>
    <t>Hsp-w07v11-PkgAC-240to760.inp</t>
  </si>
  <si>
    <t>Hsp-w07v15-PkgAC-240to760.inp</t>
  </si>
  <si>
    <t>Hsp-w08v03-PkgAC-240to760.inp</t>
  </si>
  <si>
    <t>Hsp-w08v07-PkgAC-240to760.inp</t>
  </si>
  <si>
    <t>Hsp-w08v11-PkgAC-240to760.inp</t>
  </si>
  <si>
    <t>Hsp-w08v15-PkgAC-240to760.inp</t>
  </si>
  <si>
    <t>Hsp-w09v03-PkgAC-240to760.inp</t>
  </si>
  <si>
    <t>Hsp-w09v07-PkgAC-240to760.inp</t>
  </si>
  <si>
    <t>Hsp-w09v11-PkgAC-240to760.inp</t>
  </si>
  <si>
    <t>Hsp-w09v15-PkgAC-240to760.inp</t>
  </si>
  <si>
    <t>Hsp-w10v03-PkgAC-240to760.inp</t>
  </si>
  <si>
    <t>Hsp-w10v07-PkgAC-240to760.inp</t>
  </si>
  <si>
    <t>Hsp-w10v11-PkgAC-240to760.inp</t>
  </si>
  <si>
    <t>Hsp-w10v15-PkgAC-240to760.inp</t>
  </si>
  <si>
    <t>Hsp-w11v03-PkgAC-240to760.inp</t>
  </si>
  <si>
    <t>Hsp-w11v07-PkgAC-240to760.inp</t>
  </si>
  <si>
    <t>Hsp-w11v11-PkgAC-240to760.inp</t>
  </si>
  <si>
    <t>Hsp-w11v15-PkgAC-240to760.inp</t>
  </si>
  <si>
    <t>Hsp-w12v03-PkgAC-240to760.inp</t>
  </si>
  <si>
    <t>Hsp-w12v07-PkgAC-240to760.inp</t>
  </si>
  <si>
    <t>Hsp-w12v11-PkgAC-240to760.inp</t>
  </si>
  <si>
    <t>Hsp-w12v15-PkgAC-240to760.inp</t>
  </si>
  <si>
    <t>Hsp-w13v03-PkgAC-240to760.inp</t>
  </si>
  <si>
    <t>Hsp-w13v07-PkgAC-240to760.inp</t>
  </si>
  <si>
    <t>Hsp-w13v11-PkgAC-240to760.inp</t>
  </si>
  <si>
    <t>Hsp-w13v15-PkgAC-240to760.inp</t>
  </si>
  <si>
    <t>Hsp-w14v03-PkgAC-240to760.inp</t>
  </si>
  <si>
    <t>Hsp-w14v07-PkgAC-240to760.inp</t>
  </si>
  <si>
    <t>Hsp-w14v11-PkgAC-240to760.inp</t>
  </si>
  <si>
    <t>Hsp-w14v15-PkgAC-240to760.inp</t>
  </si>
  <si>
    <t>Hsp-w15v03-PkgAC-240to760.inp</t>
  </si>
  <si>
    <t>Hsp-w15v07-PkgAC-240to760.inp</t>
  </si>
  <si>
    <t>Hsp-w15v11-PkgAC-240to760.inp</t>
  </si>
  <si>
    <t>Hsp-w15v15-PkgAC-240to760.inp</t>
  </si>
  <si>
    <t>Hsp-w16v03-PkgAC-240to760.inp</t>
  </si>
  <si>
    <t>Hsp-w16v07-PkgAC-240to760.inp</t>
  </si>
  <si>
    <t>Hsp-w16v11-PkgAC-240to760.inp</t>
  </si>
  <si>
    <t>Hsp-w16v15-PkgAC-240to760.inp</t>
  </si>
  <si>
    <t>Htl-w01v03-PkgAC-240to760.inp</t>
  </si>
  <si>
    <t>Htl-w01v07-PkgAC-240to760.inp</t>
  </si>
  <si>
    <t>Htl-w01v11-PkgAC-240to760.inp</t>
  </si>
  <si>
    <t>Htl-w01v15-PkgAC-240to760.inp</t>
  </si>
  <si>
    <t>Htl-w02v03-PkgAC-240to760.inp</t>
  </si>
  <si>
    <t>Htl-w02v07-PkgAC-240to760.inp</t>
  </si>
  <si>
    <t>Htl-w02v11-PkgAC-240to760.inp</t>
  </si>
  <si>
    <t>Htl-w02v15-PkgAC-240to760.inp</t>
  </si>
  <si>
    <t>Htl-w03v03-PkgAC-240to760.inp</t>
  </si>
  <si>
    <t>Htl-w03v07-PkgAC-240to760.inp</t>
  </si>
  <si>
    <t>Htl-w03v11-PkgAC-240to760.inp</t>
  </si>
  <si>
    <t>Htl-w03v15-PkgAC-240to760.inp</t>
  </si>
  <si>
    <t>Htl-w04v03-PkgAC-240to760.inp</t>
  </si>
  <si>
    <t>Htl-w04v07-PkgAC-240to760.inp</t>
  </si>
  <si>
    <t>Htl-w04v11-PkgAC-240to760.inp</t>
  </si>
  <si>
    <t>Htl-w04v15-PkgAC-240to760.inp</t>
  </si>
  <si>
    <t>Htl-w05v03-PkgAC-240to760.inp</t>
  </si>
  <si>
    <t>Htl-w05v07-PkgAC-240to760.inp</t>
  </si>
  <si>
    <t>Htl-w05v11-PkgAC-240to760.inp</t>
  </si>
  <si>
    <t>Htl-w05v15-PkgAC-240to760.inp</t>
  </si>
  <si>
    <t>Htl-w06v03-PkgAC-240to760.inp</t>
  </si>
  <si>
    <t>Htl-w06v07-PkgAC-240to760.inp</t>
  </si>
  <si>
    <t>Htl-w06v11-PkgAC-240to760.inp</t>
  </si>
  <si>
    <t>Htl-w06v15-PkgAC-240to760.inp</t>
  </si>
  <si>
    <t>Htl-w07v03-PkgAC-240to760.inp</t>
  </si>
  <si>
    <t>Htl-w07v07-PkgAC-240to760.inp</t>
  </si>
  <si>
    <t>Htl-w07v11-PkgAC-240to760.inp</t>
  </si>
  <si>
    <t>Htl-w07v15-PkgAC-240to760.inp</t>
  </si>
  <si>
    <t>Htl-w08v03-PkgAC-240to760.inp</t>
  </si>
  <si>
    <t>Htl-w08v07-PkgAC-240to760.inp</t>
  </si>
  <si>
    <t>Htl-w08v11-PkgAC-240to760.inp</t>
  </si>
  <si>
    <t>Htl-w08v15-PkgAC-240to760.inp</t>
  </si>
  <si>
    <t>Htl-w09v03-PkgAC-240to760.inp</t>
  </si>
  <si>
    <t>Htl-w09v07-PkgAC-240to760.inp</t>
  </si>
  <si>
    <t>Htl-w09v11-PkgAC-240to760.inp</t>
  </si>
  <si>
    <t>Htl-w09v15-PkgAC-240to760.inp</t>
  </si>
  <si>
    <t>Htl-w10v03-PkgAC-240to760.inp</t>
  </si>
  <si>
    <t>Htl-w10v07-PkgAC-240to760.inp</t>
  </si>
  <si>
    <t>Htl-w10v11-PkgAC-240to760.inp</t>
  </si>
  <si>
    <t>Htl-w10v15-PkgAC-240to760.inp</t>
  </si>
  <si>
    <t>Htl-w11v03-PkgAC-240to760.inp</t>
  </si>
  <si>
    <t>Htl-w11v07-PkgAC-240to760.inp</t>
  </si>
  <si>
    <t>Htl-w11v11-PkgAC-240to760.inp</t>
  </si>
  <si>
    <t>Htl-w11v15-PkgAC-240to760.inp</t>
  </si>
  <si>
    <t>Htl-w12v03-PkgAC-240to760.inp</t>
  </si>
  <si>
    <t>Htl-w12v07-PkgAC-240to760.inp</t>
  </si>
  <si>
    <t>Htl-w12v11-PkgAC-240to760.inp</t>
  </si>
  <si>
    <t>Htl-w12v15-PkgAC-240to760.inp</t>
  </si>
  <si>
    <t>Htl-w13v03-PkgAC-240to760.inp</t>
  </si>
  <si>
    <t>Htl-w13v07-PkgAC-240to760.inp</t>
  </si>
  <si>
    <t>Htl-w13v11-PkgAC-240to760.inp</t>
  </si>
  <si>
    <t>Htl-w13v15-PkgAC-240to760.inp</t>
  </si>
  <si>
    <t>Htl-w14v03-PkgAC-240to760.inp</t>
  </si>
  <si>
    <t>Htl-w14v07-PkgAC-240to760.inp</t>
  </si>
  <si>
    <t>Htl-w14v11-PkgAC-240to760.inp</t>
  </si>
  <si>
    <t>Htl-w14v15-PkgAC-240to760.inp</t>
  </si>
  <si>
    <t>Htl-w15v03-PkgAC-240to760.inp</t>
  </si>
  <si>
    <t>Htl-w15v07-PkgAC-240to760.inp</t>
  </si>
  <si>
    <t>Htl-w15v11-PkgAC-240to760.inp</t>
  </si>
  <si>
    <t>Htl-w15v15-PkgAC-240to760.inp</t>
  </si>
  <si>
    <t>Htl-w16v03-PkgAC-240to760.inp</t>
  </si>
  <si>
    <t>Htl-w16v07-PkgAC-240to760.inp</t>
  </si>
  <si>
    <t>Htl-w16v11-PkgAC-240to760.inp</t>
  </si>
  <si>
    <t>Htl-w16v15-PkgAC-240to760.inp</t>
  </si>
  <si>
    <t>MBT-w01v03-PkgAC-240to760.inp</t>
  </si>
  <si>
    <t>MBT-w01v07-PkgAC-240to760.inp</t>
  </si>
  <si>
    <t>MBT-w01v11-PkgAC-240to760.inp</t>
  </si>
  <si>
    <t>MBT-w01v15-PkgAC-240to760.inp</t>
  </si>
  <si>
    <t>MBT-w02v03-PkgAC-240to760.inp</t>
  </si>
  <si>
    <t>MBT-w02v07-PkgAC-240to760.inp</t>
  </si>
  <si>
    <t>MBT-w02v11-PkgAC-240to760.inp</t>
  </si>
  <si>
    <t>MBT-w02v15-PkgAC-240to760.inp</t>
  </si>
  <si>
    <t>MBT-w03v03-PkgAC-240to760.inp</t>
  </si>
  <si>
    <t>MBT-w03v07-PkgAC-240to760.inp</t>
  </si>
  <si>
    <t>MBT-w03v11-PkgAC-240to760.inp</t>
  </si>
  <si>
    <t>MBT-w03v15-PkgAC-240to760.inp</t>
  </si>
  <si>
    <t>MBT-w04v03-PkgAC-240to760.inp</t>
  </si>
  <si>
    <t>MBT-w04v07-PkgAC-240to760.inp</t>
  </si>
  <si>
    <t>MBT-w04v11-PkgAC-240to760.inp</t>
  </si>
  <si>
    <t>MBT-w04v15-PkgAC-240to760.inp</t>
  </si>
  <si>
    <t>MBT-w05v03-PkgAC-240to760.inp</t>
  </si>
  <si>
    <t>MBT-w05v07-PkgAC-240to760.inp</t>
  </si>
  <si>
    <t>MBT-w05v11-PkgAC-240to760.inp</t>
  </si>
  <si>
    <t>MBT-w05v15-PkgAC-240to760.inp</t>
  </si>
  <si>
    <t>MBT-w06v03-PkgAC-240to760.inp</t>
  </si>
  <si>
    <t>MBT-w06v07-PkgAC-240to760.inp</t>
  </si>
  <si>
    <t>MBT-w06v11-PkgAC-240to760.inp</t>
  </si>
  <si>
    <t>MBT-w06v15-PkgAC-240to760.inp</t>
  </si>
  <si>
    <t>MBT-w07v03-PkgAC-240to760.inp</t>
  </si>
  <si>
    <t>MBT-w07v07-PkgAC-240to760.inp</t>
  </si>
  <si>
    <t>MBT-w07v11-PkgAC-240to760.inp</t>
  </si>
  <si>
    <t>MBT-w07v15-PkgAC-240to760.inp</t>
  </si>
  <si>
    <t>MBT-w08v03-PkgAC-240to760.inp</t>
  </si>
  <si>
    <t>MBT-w08v07-PkgAC-240to760.inp</t>
  </si>
  <si>
    <t>MBT-w08v11-PkgAC-240to760.inp</t>
  </si>
  <si>
    <t>MBT-w08v15-PkgAC-240to760.inp</t>
  </si>
  <si>
    <t>MBT-w09v03-PkgAC-240to760.inp</t>
  </si>
  <si>
    <t>MBT-w09v07-PkgAC-240to760.inp</t>
  </si>
  <si>
    <t>MBT-w09v11-PkgAC-240to760.inp</t>
  </si>
  <si>
    <t>MBT-w09v15-PkgAC-240to760.inp</t>
  </si>
  <si>
    <t>MBT-w10v03-PkgAC-240to760.inp</t>
  </si>
  <si>
    <t>MBT-w10v07-PkgAC-240to760.inp</t>
  </si>
  <si>
    <t>MBT-w10v11-PkgAC-240to760.inp</t>
  </si>
  <si>
    <t>MBT-w10v15-PkgAC-240to760.inp</t>
  </si>
  <si>
    <t>MBT-w11v03-PkgAC-240to760.inp</t>
  </si>
  <si>
    <t>MBT-w11v07-PkgAC-240to760.inp</t>
  </si>
  <si>
    <t>MBT-w11v11-PkgAC-240to760.inp</t>
  </si>
  <si>
    <t>MBT-w11v15-PkgAC-240to760.inp</t>
  </si>
  <si>
    <t>MBT-w12v03-PkgAC-240to760.inp</t>
  </si>
  <si>
    <t>MBT-w12v07-PkgAC-240to760.inp</t>
  </si>
  <si>
    <t>MBT-w12v11-PkgAC-240to760.inp</t>
  </si>
  <si>
    <t>MBT-w12v15-PkgAC-240to760.inp</t>
  </si>
  <si>
    <t>MBT-w13v03-PkgAC-240to760.inp</t>
  </si>
  <si>
    <t>MBT-w13v07-PkgAC-240to760.inp</t>
  </si>
  <si>
    <t>MBT-w13v11-PkgAC-240to760.inp</t>
  </si>
  <si>
    <t>MBT-w13v15-PkgAC-240to760.inp</t>
  </si>
  <si>
    <t>MBT-w14v03-PkgAC-240to760.inp</t>
  </si>
  <si>
    <t>MBT-w14v07-PkgAC-240to760.inp</t>
  </si>
  <si>
    <t>MBT-w14v11-PkgAC-240to760.inp</t>
  </si>
  <si>
    <t>MBT-w14v15-PkgAC-240to760.inp</t>
  </si>
  <si>
    <t>MBT-w15v03-PkgAC-240to760.inp</t>
  </si>
  <si>
    <t>MBT-w15v07-PkgAC-240to760.inp</t>
  </si>
  <si>
    <t>MBT-w15v11-PkgAC-240to760.inp</t>
  </si>
  <si>
    <t>MBT-w15v15-PkgAC-240to760.inp</t>
  </si>
  <si>
    <t>MBT-w16v03-PkgAC-240to760.inp</t>
  </si>
  <si>
    <t>MBT-w16v07-PkgAC-240to760.inp</t>
  </si>
  <si>
    <t>MBT-w16v11-PkgAC-240to760.inp</t>
  </si>
  <si>
    <t>MBT-w16v15-PkgAC-240to760.inp</t>
  </si>
  <si>
    <t>MLI-w01v03-PkgAC-240to760.inp</t>
  </si>
  <si>
    <t>MLI-w01v07-PkgAC-240to760.inp</t>
  </si>
  <si>
    <t>MLI-w01v11-PkgAC-240to760.inp</t>
  </si>
  <si>
    <t>MLI-w01v15-PkgAC-240to760.inp</t>
  </si>
  <si>
    <t>MLI-w02v03-PkgAC-240to760.inp</t>
  </si>
  <si>
    <t>MLI-w02v07-PkgAC-240to760.inp</t>
  </si>
  <si>
    <t>MLI-w02v11-PkgAC-240to760.inp</t>
  </si>
  <si>
    <t>MLI-w02v15-PkgAC-240to760.inp</t>
  </si>
  <si>
    <t>MLI-w03v03-PkgAC-240to760.inp</t>
  </si>
  <si>
    <t>MLI-w03v07-PkgAC-240to760.inp</t>
  </si>
  <si>
    <t>MLI-w03v11-PkgAC-240to760.inp</t>
  </si>
  <si>
    <t>MLI-w03v15-PkgAC-240to760.inp</t>
  </si>
  <si>
    <t>MLI-w04v03-PkgAC-240to760.inp</t>
  </si>
  <si>
    <t>MLI-w04v07-PkgAC-240to760.inp</t>
  </si>
  <si>
    <t>MLI-w04v11-PkgAC-240to760.inp</t>
  </si>
  <si>
    <t>MLI-w04v15-PkgAC-240to760.inp</t>
  </si>
  <si>
    <t>MLI-w05v03-PkgAC-240to760.inp</t>
  </si>
  <si>
    <t>MLI-w05v07-PkgAC-240to760.inp</t>
  </si>
  <si>
    <t>MLI-w05v11-PkgAC-240to760.inp</t>
  </si>
  <si>
    <t>MLI-w05v15-PkgAC-240to760.inp</t>
  </si>
  <si>
    <t>MLI-w06v03-PkgAC-240to760.inp</t>
  </si>
  <si>
    <t>MLI-w06v07-PkgAC-240to760.inp</t>
  </si>
  <si>
    <t>MLI-w06v11-PkgAC-240to760.inp</t>
  </si>
  <si>
    <t>MLI-w06v15-PkgAC-240to760.inp</t>
  </si>
  <si>
    <t>MLI-w07v03-PkgAC-240to760.inp</t>
  </si>
  <si>
    <t>MLI-w07v07-PkgAC-240to760.inp</t>
  </si>
  <si>
    <t>MLI-w07v11-PkgAC-240to760.inp</t>
  </si>
  <si>
    <t>MLI-w07v15-PkgAC-240to760.inp</t>
  </si>
  <si>
    <t>MLI-w08v03-PkgAC-240to760.inp</t>
  </si>
  <si>
    <t>MLI-w08v07-PkgAC-240to760.inp</t>
  </si>
  <si>
    <t>MLI-w08v11-PkgAC-240to760.inp</t>
  </si>
  <si>
    <t>MLI-w08v15-PkgAC-240to760.inp</t>
  </si>
  <si>
    <t>MLI-w09v03-PkgAC-240to760.inp</t>
  </si>
  <si>
    <t>MLI-w09v07-PkgAC-240to760.inp</t>
  </si>
  <si>
    <t>MLI-w09v11-PkgAC-240to760.inp</t>
  </si>
  <si>
    <t>MLI-w09v15-PkgAC-240to760.inp</t>
  </si>
  <si>
    <t>MLI-w10v03-PkgAC-240to760.inp</t>
  </si>
  <si>
    <t>MLI-w10v07-PkgAC-240to760.inp</t>
  </si>
  <si>
    <t>MLI-w10v11-PkgAC-240to760.inp</t>
  </si>
  <si>
    <t>MLI-w10v15-PkgAC-240to760.inp</t>
  </si>
  <si>
    <t>MLI-w11v03-PkgAC-240to760.inp</t>
  </si>
  <si>
    <t>MLI-w11v07-PkgAC-240to760.inp</t>
  </si>
  <si>
    <t>MLI-w11v11-PkgAC-240to760.inp</t>
  </si>
  <si>
    <t>MLI-w11v15-PkgAC-240to760.inp</t>
  </si>
  <si>
    <t>MLI-w12v03-PkgAC-240to760.inp</t>
  </si>
  <si>
    <t>MLI-w12v07-PkgAC-240to760.inp</t>
  </si>
  <si>
    <t>MLI-w12v11-PkgAC-240to760.inp</t>
  </si>
  <si>
    <t>MLI-w12v15-PkgAC-240to760.inp</t>
  </si>
  <si>
    <t>MLI-w13v03-PkgAC-240to760.inp</t>
  </si>
  <si>
    <t>MLI-w13v07-PkgAC-240to760.inp</t>
  </si>
  <si>
    <t>MLI-w13v11-PkgAC-240to760.inp</t>
  </si>
  <si>
    <t>MLI-w13v15-PkgAC-240to760.inp</t>
  </si>
  <si>
    <t>MLI-w14v03-PkgAC-240to760.inp</t>
  </si>
  <si>
    <t>MLI-w14v07-PkgAC-240to760.inp</t>
  </si>
  <si>
    <t>MLI-w14v11-PkgAC-240to760.inp</t>
  </si>
  <si>
    <t>MLI-w14v15-PkgAC-240to760.inp</t>
  </si>
  <si>
    <t>MLI-w15v03-PkgAC-240to760.inp</t>
  </si>
  <si>
    <t>MLI-w15v07-PkgAC-240to760.inp</t>
  </si>
  <si>
    <t>MLI-w15v11-PkgAC-240to760.inp</t>
  </si>
  <si>
    <t>MLI-w15v15-PkgAC-240to760.inp</t>
  </si>
  <si>
    <t>MLI-w16v03-PkgAC-240to760.inp</t>
  </si>
  <si>
    <t>MLI-w16v07-PkgAC-240to760.inp</t>
  </si>
  <si>
    <t>MLI-w16v11-PkgAC-240to760.inp</t>
  </si>
  <si>
    <t>MLI-w16v15-PkgAC-240to760.inp</t>
  </si>
  <si>
    <t>Mtl-w01v03-PkgAC-240to760.inp</t>
  </si>
  <si>
    <t>Mtl-w01v07-PkgAC-240to760.inp</t>
  </si>
  <si>
    <t>Mtl-w01v11-PkgAC-240to760.inp</t>
  </si>
  <si>
    <t>Mtl-w01v15-PkgAC-240to760.inp</t>
  </si>
  <si>
    <t>Mtl-w02v03-PkgAC-240to760.inp</t>
  </si>
  <si>
    <t>Mtl-w02v07-PkgAC-240to760.inp</t>
  </si>
  <si>
    <t>Mtl-w02v11-PkgAC-240to760.inp</t>
  </si>
  <si>
    <t>Mtl-w02v15-PkgAC-240to760.inp</t>
  </si>
  <si>
    <t>Mtl-w03v03-PkgAC-240to760.inp</t>
  </si>
  <si>
    <t>Mtl-w03v07-PkgAC-240to760.inp</t>
  </si>
  <si>
    <t>Mtl-w03v11-PkgAC-240to760.inp</t>
  </si>
  <si>
    <t>Mtl-w03v15-PkgAC-240to760.inp</t>
  </si>
  <si>
    <t>Mtl-w04v03-PkgAC-240to760.inp</t>
  </si>
  <si>
    <t>Mtl-w04v07-PkgAC-240to760.inp</t>
  </si>
  <si>
    <t>Mtl-w04v11-PkgAC-240to760.inp</t>
  </si>
  <si>
    <t>Mtl-w04v15-PkgAC-240to760.inp</t>
  </si>
  <si>
    <t>Mtl-w05v03-PkgAC-240to760.inp</t>
  </si>
  <si>
    <t>Mtl-w05v07-PkgAC-240to760.inp</t>
  </si>
  <si>
    <t>Mtl-w05v11-PkgAC-240to760.inp</t>
  </si>
  <si>
    <t>Mtl-w05v15-PkgAC-240to760.inp</t>
  </si>
  <si>
    <t>Mtl-w06v03-PkgAC-240to760.inp</t>
  </si>
  <si>
    <t>Mtl-w06v07-PkgAC-240to760.inp</t>
  </si>
  <si>
    <t>Mtl-w06v11-PkgAC-240to760.inp</t>
  </si>
  <si>
    <t>Mtl-w06v15-PkgAC-240to760.inp</t>
  </si>
  <si>
    <t>Mtl-w07v03-PkgAC-240to760.inp</t>
  </si>
  <si>
    <t>Mtl-w07v07-PkgAC-240to760.inp</t>
  </si>
  <si>
    <t>Mtl-w07v11-PkgAC-240to760.inp</t>
  </si>
  <si>
    <t>Mtl-w07v15-PkgAC-240to760.inp</t>
  </si>
  <si>
    <t>Mtl-w08v03-PkgAC-240to760.inp</t>
  </si>
  <si>
    <t>Mtl-w08v07-PkgAC-240to760.inp</t>
  </si>
  <si>
    <t>Mtl-w08v11-PkgAC-240to760.inp</t>
  </si>
  <si>
    <t>Mtl-w08v15-PkgAC-240to760.inp</t>
  </si>
  <si>
    <t>Mtl-w09v03-PkgAC-240to760.inp</t>
  </si>
  <si>
    <t>Mtl-w09v07-PkgAC-240to760.inp</t>
  </si>
  <si>
    <t>Mtl-w09v11-PkgAC-240to760.inp</t>
  </si>
  <si>
    <t>Mtl-w09v15-PkgAC-240to760.inp</t>
  </si>
  <si>
    <t>Mtl-w10v03-PkgAC-240to760.inp</t>
  </si>
  <si>
    <t>Mtl-w10v07-PkgAC-240to760.inp</t>
  </si>
  <si>
    <t>Mtl-w10v11-PkgAC-240to760.inp</t>
  </si>
  <si>
    <t>Mtl-w10v15-PkgAC-240to760.inp</t>
  </si>
  <si>
    <t>Mtl-w11v03-PkgAC-240to760.inp</t>
  </si>
  <si>
    <t>Mtl-w11v07-PkgAC-240to760.inp</t>
  </si>
  <si>
    <t>Mtl-w11v11-PkgAC-240to760.inp</t>
  </si>
  <si>
    <t>Mtl-w11v15-PkgAC-240to760.inp</t>
  </si>
  <si>
    <t>Mtl-w12v03-PkgAC-240to760.inp</t>
  </si>
  <si>
    <t>Mtl-w12v07-PkgAC-240to760.inp</t>
  </si>
  <si>
    <t>Mtl-w12v11-PkgAC-240to760.inp</t>
  </si>
  <si>
    <t>Mtl-w12v15-PkgAC-240to760.inp</t>
  </si>
  <si>
    <t>Mtl-w13v03-PkgAC-240to760.inp</t>
  </si>
  <si>
    <t>Mtl-w13v07-PkgAC-240to760.inp</t>
  </si>
  <si>
    <t>Mtl-w13v11-PkgAC-240to760.inp</t>
  </si>
  <si>
    <t>Mtl-w13v15-PkgAC-240to760.inp</t>
  </si>
  <si>
    <t>Mtl-w14v03-PkgAC-240to760.inp</t>
  </si>
  <si>
    <t>Mtl-w14v07-PkgAC-240to760.inp</t>
  </si>
  <si>
    <t>Mtl-w14v11-PkgAC-240to760.inp</t>
  </si>
  <si>
    <t>Mtl-w14v15-PkgAC-240to760.inp</t>
  </si>
  <si>
    <t>Mtl-w15v03-PkgAC-240to760.inp</t>
  </si>
  <si>
    <t>Mtl-w15v07-PkgAC-240to760.inp</t>
  </si>
  <si>
    <t>Mtl-w15v11-PkgAC-240to760.inp</t>
  </si>
  <si>
    <t>Mtl-w15v15-PkgAC-240to760.inp</t>
  </si>
  <si>
    <t>Mtl-w16v03-PkgAC-240to760.inp</t>
  </si>
  <si>
    <t>Mtl-w16v07-PkgAC-240to760.inp</t>
  </si>
  <si>
    <t>Mtl-w16v11-PkgAC-240to760.inp</t>
  </si>
  <si>
    <t>Mtl-w16v15-PkgAC-240to760.inp</t>
  </si>
  <si>
    <t>Nrs-w01v03-PkgAC-240to760.inp</t>
  </si>
  <si>
    <t>Nrs-w01v07-PkgAC-240to760.inp</t>
  </si>
  <si>
    <t>Nrs-w01v11-PkgAC-240to760.inp</t>
  </si>
  <si>
    <t>Nrs-w01v15-PkgAC-240to760.inp</t>
  </si>
  <si>
    <t>Nrs-w02v03-PkgAC-240to760.inp</t>
  </si>
  <si>
    <t>Nrs-w02v07-PkgAC-240to760.inp</t>
  </si>
  <si>
    <t>Nrs-w02v11-PkgAC-240to760.inp</t>
  </si>
  <si>
    <t>Nrs-w02v15-PkgAC-240to760.inp</t>
  </si>
  <si>
    <t>Nrs-w03v03-PkgAC-240to760.inp</t>
  </si>
  <si>
    <t>Nrs-w03v07-PkgAC-240to760.inp</t>
  </si>
  <si>
    <t>Nrs-w03v11-PkgAC-240to760.inp</t>
  </si>
  <si>
    <t>Nrs-w03v15-PkgAC-240to760.inp</t>
  </si>
  <si>
    <t>Nrs-w04v03-PkgAC-240to760.inp</t>
  </si>
  <si>
    <t>Nrs-w04v07-PkgAC-240to760.inp</t>
  </si>
  <si>
    <t>Nrs-w04v11-PkgAC-240to760.inp</t>
  </si>
  <si>
    <t>Nrs-w04v15-PkgAC-240to760.inp</t>
  </si>
  <si>
    <t>Nrs-w05v03-PkgAC-240to760.inp</t>
  </si>
  <si>
    <t>Nrs-w05v07-PkgAC-240to760.inp</t>
  </si>
  <si>
    <t>Nrs-w05v11-PkgAC-240to760.inp</t>
  </si>
  <si>
    <t>Nrs-w05v15-PkgAC-240to760.inp</t>
  </si>
  <si>
    <t>Nrs-w06v03-PkgAC-240to760.inp</t>
  </si>
  <si>
    <t>Nrs-w06v07-PkgAC-240to760.inp</t>
  </si>
  <si>
    <t>Nrs-w06v11-PkgAC-240to760.inp</t>
  </si>
  <si>
    <t>Nrs-w06v15-PkgAC-240to760.inp</t>
  </si>
  <si>
    <t>Nrs-w07v03-PkgAC-240to760.inp</t>
  </si>
  <si>
    <t>Nrs-w07v07-PkgAC-240to760.inp</t>
  </si>
  <si>
    <t>Nrs-w07v11-PkgAC-240to760.inp</t>
  </si>
  <si>
    <t>Nrs-w07v15-PkgAC-240to760.inp</t>
  </si>
  <si>
    <t>Nrs-w08v03-PkgAC-240to760.inp</t>
  </si>
  <si>
    <t>Nrs-w08v07-PkgAC-240to760.inp</t>
  </si>
  <si>
    <t>Nrs-w08v11-PkgAC-240to760.inp</t>
  </si>
  <si>
    <t>Nrs-w08v15-PkgAC-240to760.inp</t>
  </si>
  <si>
    <t>Nrs-w09v03-PkgAC-240to760.inp</t>
  </si>
  <si>
    <t>Nrs-w09v07-PkgAC-240to760.inp</t>
  </si>
  <si>
    <t>Nrs-w09v11-PkgAC-240to760.inp</t>
  </si>
  <si>
    <t>Nrs-w09v15-PkgAC-240to760.inp</t>
  </si>
  <si>
    <t>Nrs-w10v03-PkgAC-240to760.inp</t>
  </si>
  <si>
    <t>Nrs-w10v07-PkgAC-240to760.inp</t>
  </si>
  <si>
    <t>Nrs-w10v11-PkgAC-240to760.inp</t>
  </si>
  <si>
    <t>Nrs-w10v15-PkgAC-240to760.inp</t>
  </si>
  <si>
    <t>Nrs-w11v03-PkgAC-240to760.inp</t>
  </si>
  <si>
    <t>Nrs-w11v07-PkgAC-240to760.inp</t>
  </si>
  <si>
    <t>Nrs-w11v11-PkgAC-240to760.inp</t>
  </si>
  <si>
    <t>Nrs-w11v15-PkgAC-240to760.inp</t>
  </si>
  <si>
    <t>Nrs-w12v03-PkgAC-240to760.inp</t>
  </si>
  <si>
    <t>Nrs-w12v07-PkgAC-240to760.inp</t>
  </si>
  <si>
    <t>Nrs-w12v11-PkgAC-240to760.inp</t>
  </si>
  <si>
    <t>Nrs-w12v15-PkgAC-240to760.inp</t>
  </si>
  <si>
    <t>Nrs-w13v03-PkgAC-240to760.inp</t>
  </si>
  <si>
    <t>Nrs-w13v07-PkgAC-240to760.inp</t>
  </si>
  <si>
    <t>Nrs-w13v11-PkgAC-240to760.inp</t>
  </si>
  <si>
    <t>Nrs-w13v15-PkgAC-240to760.inp</t>
  </si>
  <si>
    <t>Nrs-w14v03-PkgAC-240to760.inp</t>
  </si>
  <si>
    <t>Nrs-w14v07-PkgAC-240to760.inp</t>
  </si>
  <si>
    <t>Nrs-w14v11-PkgAC-240to760.inp</t>
  </si>
  <si>
    <t>Nrs-w14v15-PkgAC-240to760.inp</t>
  </si>
  <si>
    <t>Nrs-w15v03-PkgAC-240to760.inp</t>
  </si>
  <si>
    <t>Nrs-w15v07-PkgAC-240to760.inp</t>
  </si>
  <si>
    <t>Nrs-w15v11-PkgAC-240to760.inp</t>
  </si>
  <si>
    <t>Nrs-w15v15-PkgAC-240to760.inp</t>
  </si>
  <si>
    <t>Nrs-w16v03-PkgAC-240to760.inp</t>
  </si>
  <si>
    <t>Nrs-w16v07-PkgAC-240to760.inp</t>
  </si>
  <si>
    <t>Nrs-w16v11-PkgAC-240to760.inp</t>
  </si>
  <si>
    <t>Nrs-w16v15-PkgAC-240to760.inp</t>
  </si>
  <si>
    <t>OfL-w01v03-PkgAC-240to760.inp</t>
  </si>
  <si>
    <t>OfL-w01v07-PkgAC-240to760.inp</t>
  </si>
  <si>
    <t>OfL-w01v11-PkgAC-240to760.inp</t>
  </si>
  <si>
    <t>OfL-w01v15-PkgAC-240to760.inp</t>
  </si>
  <si>
    <t>OfL-w02v03-PkgAC-240to760.inp</t>
  </si>
  <si>
    <t>OfL-w02v07-PkgAC-240to760.inp</t>
  </si>
  <si>
    <t>OfL-w02v11-PkgAC-240to760.inp</t>
  </si>
  <si>
    <t>OfL-w02v15-PkgAC-240to760.inp</t>
  </si>
  <si>
    <t>OfL-w03v03-PkgAC-240to760.inp</t>
  </si>
  <si>
    <t>OfL-w03v07-PkgAC-240to760.inp</t>
  </si>
  <si>
    <t>OfL-w03v11-PkgAC-240to760.inp</t>
  </si>
  <si>
    <t>OfL-w03v15-PkgAC-240to760.inp</t>
  </si>
  <si>
    <t>OfL-w04v03-PkgAC-240to760.inp</t>
  </si>
  <si>
    <t>OfL-w04v07-PkgAC-240to760.inp</t>
  </si>
  <si>
    <t>OfL-w04v11-PkgAC-240to760.inp</t>
  </si>
  <si>
    <t>OfL-w04v15-PkgAC-240to760.inp</t>
  </si>
  <si>
    <t>OfL-w05v03-PkgAC-240to760.inp</t>
  </si>
  <si>
    <t>OfL-w05v07-PkgAC-240to760.inp</t>
  </si>
  <si>
    <t>OfL-w05v11-PkgAC-240to760.inp</t>
  </si>
  <si>
    <t>OfL-w05v15-PkgAC-240to760.inp</t>
  </si>
  <si>
    <t>OfL-w06v03-PkgAC-240to760.inp</t>
  </si>
  <si>
    <t>OfL-w06v07-PkgAC-240to760.inp</t>
  </si>
  <si>
    <t>OfL-w06v11-PkgAC-240to760.inp</t>
  </si>
  <si>
    <t>OfL-w06v15-PkgAC-240to760.inp</t>
  </si>
  <si>
    <t>OfL-w07v03-PkgAC-240to760.inp</t>
  </si>
  <si>
    <t>OfL-w07v07-PkgAC-240to760.inp</t>
  </si>
  <si>
    <t>OfL-w07v11-PkgAC-240to760.inp</t>
  </si>
  <si>
    <t>OfL-w07v15-PkgAC-240to760.inp</t>
  </si>
  <si>
    <t>OfL-w08v03-PkgAC-240to760.inp</t>
  </si>
  <si>
    <t>OfL-w08v07-PkgAC-240to760.inp</t>
  </si>
  <si>
    <t>OfL-w08v11-PkgAC-240to760.inp</t>
  </si>
  <si>
    <t>OfL-w08v15-PkgAC-240to760.inp</t>
  </si>
  <si>
    <t>OfL-w09v03-PkgAC-240to760.inp</t>
  </si>
  <si>
    <t>OfL-w09v07-PkgAC-240to760.inp</t>
  </si>
  <si>
    <t>OfL-w09v11-PkgAC-240to760.inp</t>
  </si>
  <si>
    <t>OfL-w09v15-PkgAC-240to760.inp</t>
  </si>
  <si>
    <t>OfL-w10v03-PkgAC-240to760.inp</t>
  </si>
  <si>
    <t>OfL-w10v07-PkgAC-240to760.inp</t>
  </si>
  <si>
    <t>OfL-w10v11-PkgAC-240to760.inp</t>
  </si>
  <si>
    <t>OfL-w10v15-PkgAC-240to760.inp</t>
  </si>
  <si>
    <t>OfL-w11v03-PkgAC-240to760.inp</t>
  </si>
  <si>
    <t>OfL-w11v07-PkgAC-240to760.inp</t>
  </si>
  <si>
    <t>OfL-w11v11-PkgAC-240to760.inp</t>
  </si>
  <si>
    <t>OfL-w11v15-PkgAC-240to760.inp</t>
  </si>
  <si>
    <t>OfL-w12v03-PkgAC-240to760.inp</t>
  </si>
  <si>
    <t>OfL-w12v07-PkgAC-240to760.inp</t>
  </si>
  <si>
    <t>OfL-w12v11-PkgAC-240to760.inp</t>
  </si>
  <si>
    <t>OfL-w12v15-PkgAC-240to760.inp</t>
  </si>
  <si>
    <t>OfL-w13v03-PkgAC-240to760.inp</t>
  </si>
  <si>
    <t>OfL-w13v07-PkgAC-240to760.inp</t>
  </si>
  <si>
    <t>OfL-w13v11-PkgAC-240to760.inp</t>
  </si>
  <si>
    <t>OfL-w13v15-PkgAC-240to760.inp</t>
  </si>
  <si>
    <t>OfL-w14v03-PkgAC-240to760.inp</t>
  </si>
  <si>
    <t>OfL-w14v07-PkgAC-240to760.inp</t>
  </si>
  <si>
    <t>OfL-w14v11-PkgAC-240to760.inp</t>
  </si>
  <si>
    <t>OfL-w14v15-PkgAC-240to760.inp</t>
  </si>
  <si>
    <t>OfL-w15v03-PkgAC-240to760.inp</t>
  </si>
  <si>
    <t>OfL-w15v07-PkgAC-240to760.inp</t>
  </si>
  <si>
    <t>OfL-w15v11-PkgAC-240to760.inp</t>
  </si>
  <si>
    <t>OfL-w15v15-PkgAC-240to760.inp</t>
  </si>
  <si>
    <t>OfL-w16v03-PkgAC-240to760.inp</t>
  </si>
  <si>
    <t>OfL-w16v07-PkgAC-240to760.inp</t>
  </si>
  <si>
    <t>OfL-w16v11-PkgAC-240to760.inp</t>
  </si>
  <si>
    <t>OfL-w16v15-PkgAC-240to760.inp</t>
  </si>
  <si>
    <t>OfS-w01v03-PkgAC-240to760.inp</t>
  </si>
  <si>
    <t>OfS-w01v07-PkgAC-240to760.inp</t>
  </si>
  <si>
    <t>OfS-w01v11-PkgAC-240to760.inp</t>
  </si>
  <si>
    <t>OfS-w01v15-PkgAC-240to760.inp</t>
  </si>
  <si>
    <t>OfS-w02v03-PkgAC-240to760.inp</t>
  </si>
  <si>
    <t>OfS-w02v07-PkgAC-240to760.inp</t>
  </si>
  <si>
    <t>OfS-w02v11-PkgAC-240to760.inp</t>
  </si>
  <si>
    <t>OfS-w02v15-PkgAC-240to760.inp</t>
  </si>
  <si>
    <t>OfS-w03v03-PkgAC-240to760.inp</t>
  </si>
  <si>
    <t>OfS-w03v07-PkgAC-240to760.inp</t>
  </si>
  <si>
    <t>OfS-w03v11-PkgAC-240to760.inp</t>
  </si>
  <si>
    <t>OfS-w03v15-PkgAC-240to760.inp</t>
  </si>
  <si>
    <t>OfS-w04v03-PkgAC-240to760.inp</t>
  </si>
  <si>
    <t>OfS-w04v07-PkgAC-240to760.inp</t>
  </si>
  <si>
    <t>OfS-w04v11-PkgAC-240to760.inp</t>
  </si>
  <si>
    <t>OfS-w04v15-PkgAC-240to760.inp</t>
  </si>
  <si>
    <t>OfS-w05v03-PkgAC-240to760.inp</t>
  </si>
  <si>
    <t>OfS-w05v07-PkgAC-240to760.inp</t>
  </si>
  <si>
    <t>OfS-w05v11-PkgAC-240to760.inp</t>
  </si>
  <si>
    <t>OfS-w05v15-PkgAC-240to760.inp</t>
  </si>
  <si>
    <t>OfS-w06v03-PkgAC-240to760.inp</t>
  </si>
  <si>
    <t>OfS-w06v07-PkgAC-240to760.inp</t>
  </si>
  <si>
    <t>OfS-w06v11-PkgAC-240to760.inp</t>
  </si>
  <si>
    <t>OfS-w06v15-PkgAC-240to760.inp</t>
  </si>
  <si>
    <t>OfS-w07v03-PkgAC-240to760.inp</t>
  </si>
  <si>
    <t>OfS-w07v07-PkgAC-240to760.inp</t>
  </si>
  <si>
    <t>OfS-w07v11-PkgAC-240to760.inp</t>
  </si>
  <si>
    <t>OfS-w07v15-PkgAC-240to760.inp</t>
  </si>
  <si>
    <t>OfS-w08v03-PkgAC-240to760.inp</t>
  </si>
  <si>
    <t>OfS-w08v07-PkgAC-240to760.inp</t>
  </si>
  <si>
    <t>OfS-w08v11-PkgAC-240to760.inp</t>
  </si>
  <si>
    <t>OfS-w08v15-PkgAC-240to760.inp</t>
  </si>
  <si>
    <t>OfS-w09v03-PkgAC-240to760.inp</t>
  </si>
  <si>
    <t>OfS-w09v07-PkgAC-240to760.inp</t>
  </si>
  <si>
    <t>OfS-w09v11-PkgAC-240to760.inp</t>
  </si>
  <si>
    <t>OfS-w09v15-PkgAC-240to760.inp</t>
  </si>
  <si>
    <t>OfS-w10v03-PkgAC-240to760.inp</t>
  </si>
  <si>
    <t>OfS-w10v07-PkgAC-240to760.inp</t>
  </si>
  <si>
    <t>OfS-w10v11-PkgAC-240to760.inp</t>
  </si>
  <si>
    <t>OfS-w10v15-PkgAC-240to760.inp</t>
  </si>
  <si>
    <t>OfS-w11v03-PkgAC-240to760.inp</t>
  </si>
  <si>
    <t>OfS-w11v07-PkgAC-240to760.inp</t>
  </si>
  <si>
    <t>OfS-w11v11-PkgAC-240to760.inp</t>
  </si>
  <si>
    <t>OfS-w11v15-PkgAC-240to760.inp</t>
  </si>
  <si>
    <t>OfS-w12v03-PkgAC-240to760.inp</t>
  </si>
  <si>
    <t>OfS-w12v07-PkgAC-240to760.inp</t>
  </si>
  <si>
    <t>OfS-w12v11-PkgAC-240to760.inp</t>
  </si>
  <si>
    <t>OfS-w12v15-PkgAC-240to760.inp</t>
  </si>
  <si>
    <t>OfS-w13v03-PkgAC-240to760.inp</t>
  </si>
  <si>
    <t>OfS-w13v07-PkgAC-240to760.inp</t>
  </si>
  <si>
    <t>OfS-w13v11-PkgAC-240to760.inp</t>
  </si>
  <si>
    <t>OfS-w13v15-PkgAC-240to760.inp</t>
  </si>
  <si>
    <t>OfS-w14v03-PkgAC-240to760.inp</t>
  </si>
  <si>
    <t>OfS-w14v07-PkgAC-240to760.inp</t>
  </si>
  <si>
    <t>OfS-w14v11-PkgAC-240to760.inp</t>
  </si>
  <si>
    <t>OfS-w14v15-PkgAC-240to760.inp</t>
  </si>
  <si>
    <t>OfS-w15v03-PkgAC-240to760.inp</t>
  </si>
  <si>
    <t>OfS-w15v07-PkgAC-240to760.inp</t>
  </si>
  <si>
    <t>OfS-w15v11-PkgAC-240to760.inp</t>
  </si>
  <si>
    <t>OfS-w15v15-PkgAC-240to760.inp</t>
  </si>
  <si>
    <t>OfS-w16v03-PkgAC-240to760.inp</t>
  </si>
  <si>
    <t>OfS-w16v07-PkgAC-240to760.inp</t>
  </si>
  <si>
    <t>OfS-w16v11-PkgAC-240to760.inp</t>
  </si>
  <si>
    <t>OfS-w16v15-PkgAC-240to760.inp</t>
  </si>
  <si>
    <t>RFF-w01v03-PkgAC-240to760.inp</t>
  </si>
  <si>
    <t>RFF-w01v07-PkgAC-240to760.inp</t>
  </si>
  <si>
    <t>RFF-w01v11-PkgAC-240to760.inp</t>
  </si>
  <si>
    <t>RFF-w01v15-PkgAC-240to760.inp</t>
  </si>
  <si>
    <t>RFF-w02v03-PkgAC-240to760.inp</t>
  </si>
  <si>
    <t>RFF-w02v07-PkgAC-240to760.inp</t>
  </si>
  <si>
    <t>RFF-w02v11-PkgAC-240to760.inp</t>
  </si>
  <si>
    <t>RFF-w02v15-PkgAC-240to760.inp</t>
  </si>
  <si>
    <t>RFF-w03v03-PkgAC-240to760.inp</t>
  </si>
  <si>
    <t>RFF-w03v07-PkgAC-240to760.inp</t>
  </si>
  <si>
    <t>RFF-w03v11-PkgAC-240to760.inp</t>
  </si>
  <si>
    <t>RFF-w03v15-PkgAC-240to760.inp</t>
  </si>
  <si>
    <t>RFF-w04v03-PkgAC-240to760.inp</t>
  </si>
  <si>
    <t>RFF-w04v07-PkgAC-240to760.inp</t>
  </si>
  <si>
    <t>RFF-w04v11-PkgAC-240to760.inp</t>
  </si>
  <si>
    <t>RFF-w04v15-PkgAC-240to760.inp</t>
  </si>
  <si>
    <t>RFF-w05v03-PkgAC-240to760.inp</t>
  </si>
  <si>
    <t>RFF-w05v07-PkgAC-240to760.inp</t>
  </si>
  <si>
    <t>RFF-w05v11-PkgAC-240to760.inp</t>
  </si>
  <si>
    <t>RFF-w05v15-PkgAC-240to760.inp</t>
  </si>
  <si>
    <t>RFF-w06v03-PkgAC-240to760.inp</t>
  </si>
  <si>
    <t>RFF-w06v07-PkgAC-240to760.inp</t>
  </si>
  <si>
    <t>RFF-w06v11-PkgAC-240to760.inp</t>
  </si>
  <si>
    <t>RFF-w06v15-PkgAC-240to760.inp</t>
  </si>
  <si>
    <t>RFF-w07v03-PkgAC-240to760.inp</t>
  </si>
  <si>
    <t>RFF-w07v07-PkgAC-240to760.inp</t>
  </si>
  <si>
    <t>RFF-w07v11-PkgAC-240to760.inp</t>
  </si>
  <si>
    <t>RFF-w07v15-PkgAC-240to760.inp</t>
  </si>
  <si>
    <t>RFF-w08v03-PkgAC-240to760.inp</t>
  </si>
  <si>
    <t>RFF-w08v07-PkgAC-240to760.inp</t>
  </si>
  <si>
    <t>RFF-w08v11-PkgAC-240to760.inp</t>
  </si>
  <si>
    <t>RFF-w08v15-PkgAC-240to760.inp</t>
  </si>
  <si>
    <t>RFF-w09v03-PkgAC-240to760.inp</t>
  </si>
  <si>
    <t>RFF-w09v07-PkgAC-240to760.inp</t>
  </si>
  <si>
    <t>RFF-w09v11-PkgAC-240to760.inp</t>
  </si>
  <si>
    <t>RFF-w09v15-PkgAC-240to760.inp</t>
  </si>
  <si>
    <t>RFF-w10v03-PkgAC-240to760.inp</t>
  </si>
  <si>
    <t>RFF-w10v07-PkgAC-240to760.inp</t>
  </si>
  <si>
    <t>RFF-w10v11-PkgAC-240to760.inp</t>
  </si>
  <si>
    <t>RFF-w10v15-PkgAC-240to760.inp</t>
  </si>
  <si>
    <t>RFF-w11v03-PkgAC-240to760.inp</t>
  </si>
  <si>
    <t>RFF-w11v07-PkgAC-240to760.inp</t>
  </si>
  <si>
    <t>RFF-w11v11-PkgAC-240to760.inp</t>
  </si>
  <si>
    <t>RFF-w11v15-PkgAC-240to760.inp</t>
  </si>
  <si>
    <t>RFF-w12v03-PkgAC-240to760.inp</t>
  </si>
  <si>
    <t>RFF-w12v07-PkgAC-240to760.inp</t>
  </si>
  <si>
    <t>RFF-w12v11-PkgAC-240to760.inp</t>
  </si>
  <si>
    <t>RFF-w12v15-PkgAC-240to760.inp</t>
  </si>
  <si>
    <t>RFF-w13v03-PkgAC-240to760.inp</t>
  </si>
  <si>
    <t>RFF-w13v07-PkgAC-240to760.inp</t>
  </si>
  <si>
    <t>RFF-w13v11-PkgAC-240to760.inp</t>
  </si>
  <si>
    <t>RFF-w13v15-PkgAC-240to760.inp</t>
  </si>
  <si>
    <t>RFF-w14v03-PkgAC-240to760.inp</t>
  </si>
  <si>
    <t>RFF-w14v07-PkgAC-240to760.inp</t>
  </si>
  <si>
    <t>RFF-w14v11-PkgAC-240to760.inp</t>
  </si>
  <si>
    <t>RFF-w14v15-PkgAC-240to760.inp</t>
  </si>
  <si>
    <t>RFF-w15v03-PkgAC-240to760.inp</t>
  </si>
  <si>
    <t>RFF-w15v07-PkgAC-240to760.inp</t>
  </si>
  <si>
    <t>RFF-w15v11-PkgAC-240to760.inp</t>
  </si>
  <si>
    <t>RFF-w15v15-PkgAC-240to760.inp</t>
  </si>
  <si>
    <t>RFF-w16v03-PkgAC-240to760.inp</t>
  </si>
  <si>
    <t>RFF-w16v07-PkgAC-240to760.inp</t>
  </si>
  <si>
    <t>RFF-w16v11-PkgAC-240to760.inp</t>
  </si>
  <si>
    <t>RFF-w16v15-PkgAC-240to760.inp</t>
  </si>
  <si>
    <t>RSD-w01v03-PkgAC-240to760.inp</t>
  </si>
  <si>
    <t>RSD-w01v07-PkgAC-240to760.inp</t>
  </si>
  <si>
    <t>RSD-w01v11-PkgAC-240to760.inp</t>
  </si>
  <si>
    <t>RSD-w01v15-PkgAC-240to760.inp</t>
  </si>
  <si>
    <t>RSD-w02v03-PkgAC-240to760.inp</t>
  </si>
  <si>
    <t>RSD-w02v07-PkgAC-240to760.inp</t>
  </si>
  <si>
    <t>RSD-w02v11-PkgAC-240to760.inp</t>
  </si>
  <si>
    <t>RSD-w02v15-PkgAC-240to760.inp</t>
  </si>
  <si>
    <t>RSD-w03v03-PkgAC-240to760.inp</t>
  </si>
  <si>
    <t>RSD-w03v07-PkgAC-240to760.inp</t>
  </si>
  <si>
    <t>RSD-w03v11-PkgAC-240to760.inp</t>
  </si>
  <si>
    <t>RSD-w03v15-PkgAC-240to760.inp</t>
  </si>
  <si>
    <t>RSD-w04v03-PkgAC-240to760.inp</t>
  </si>
  <si>
    <t>RSD-w04v07-PkgAC-240to760.inp</t>
  </si>
  <si>
    <t>RSD-w04v11-PkgAC-240to760.inp</t>
  </si>
  <si>
    <t>RSD-w04v15-PkgAC-240to760.inp</t>
  </si>
  <si>
    <t>RSD-w05v03-PkgAC-240to760.inp</t>
  </si>
  <si>
    <t>RSD-w05v07-PkgAC-240to760.inp</t>
  </si>
  <si>
    <t>RSD-w05v11-PkgAC-240to760.inp</t>
  </si>
  <si>
    <t>RSD-w05v15-PkgAC-240to760.inp</t>
  </si>
  <si>
    <t>RSD-w06v03-PkgAC-240to760.inp</t>
  </si>
  <si>
    <t>RSD-w06v07-PkgAC-240to760.inp</t>
  </si>
  <si>
    <t>RSD-w06v11-PkgAC-240to760.inp</t>
  </si>
  <si>
    <t>RSD-w06v15-PkgAC-240to760.inp</t>
  </si>
  <si>
    <t>RSD-w07v03-PkgAC-240to760.inp</t>
  </si>
  <si>
    <t>RSD-w07v07-PkgAC-240to760.inp</t>
  </si>
  <si>
    <t>RSD-w07v11-PkgAC-240to760.inp</t>
  </si>
  <si>
    <t>RSD-w07v15-PkgAC-240to760.inp</t>
  </si>
  <si>
    <t>RSD-w08v03-PkgAC-240to760.inp</t>
  </si>
  <si>
    <t>RSD-w08v07-PkgAC-240to760.inp</t>
  </si>
  <si>
    <t>RSD-w08v11-PkgAC-240to760.inp</t>
  </si>
  <si>
    <t>RSD-w08v15-PkgAC-240to760.inp</t>
  </si>
  <si>
    <t>RSD-w09v03-PkgAC-240to760.inp</t>
  </si>
  <si>
    <t>RSD-w09v07-PkgAC-240to760.inp</t>
  </si>
  <si>
    <t>RSD-w09v11-PkgAC-240to760.inp</t>
  </si>
  <si>
    <t>RSD-w09v15-PkgAC-240to760.inp</t>
  </si>
  <si>
    <t>RSD-w10v03-PkgAC-240to760.inp</t>
  </si>
  <si>
    <t>RSD-w10v07-PkgAC-240to760.inp</t>
  </si>
  <si>
    <t>RSD-w10v11-PkgAC-240to760.inp</t>
  </si>
  <si>
    <t>RSD-w10v15-PkgAC-240to760.inp</t>
  </si>
  <si>
    <t>RSD-w11v03-PkgAC-240to760.inp</t>
  </si>
  <si>
    <t>RSD-w11v07-PkgAC-240to760.inp</t>
  </si>
  <si>
    <t>RSD-w11v11-PkgAC-240to760.inp</t>
  </si>
  <si>
    <t>RSD-w11v15-PkgAC-240to760.inp</t>
  </si>
  <si>
    <t>RSD-w12v03-PkgAC-240to760.inp</t>
  </si>
  <si>
    <t>RSD-w12v07-PkgAC-240to760.inp</t>
  </si>
  <si>
    <t>RSD-w12v11-PkgAC-240to760.inp</t>
  </si>
  <si>
    <t>RSD-w12v15-PkgAC-240to760.inp</t>
  </si>
  <si>
    <t>RSD-w13v03-PkgAC-240to760.inp</t>
  </si>
  <si>
    <t>RSD-w13v07-PkgAC-240to760.inp</t>
  </si>
  <si>
    <t>RSD-w13v11-PkgAC-240to760.inp</t>
  </si>
  <si>
    <t>RSD-w13v15-PkgAC-240to760.inp</t>
  </si>
  <si>
    <t>RSD-w14v03-PkgAC-240to760.inp</t>
  </si>
  <si>
    <t>RSD-w14v07-PkgAC-240to760.inp</t>
  </si>
  <si>
    <t>RSD-w14v11-PkgAC-240to760.inp</t>
  </si>
  <si>
    <t>RSD-w14v15-PkgAC-240to760.inp</t>
  </si>
  <si>
    <t>RSD-w15v03-PkgAC-240to760.inp</t>
  </si>
  <si>
    <t>RSD-w15v07-PkgAC-240to760.inp</t>
  </si>
  <si>
    <t>RSD-w15v11-PkgAC-240to760.inp</t>
  </si>
  <si>
    <t>RSD-w15v15-PkgAC-240to760.inp</t>
  </si>
  <si>
    <t>RSD-w16v03-PkgAC-240to760.inp</t>
  </si>
  <si>
    <t>RSD-w16v07-PkgAC-240to760.inp</t>
  </si>
  <si>
    <t>RSD-w16v11-PkgAC-240to760.inp</t>
  </si>
  <si>
    <t>RSD-w16v15-PkgAC-240to760.inp</t>
  </si>
  <si>
    <t>Rt3-w01v03-PkgAC-240to760.inp</t>
  </si>
  <si>
    <t>Rt3-w01v07-PkgAC-240to760.inp</t>
  </si>
  <si>
    <t>Rt3-w01v11-PkgAC-240to760.inp</t>
  </si>
  <si>
    <t>Rt3-w01v15-PkgAC-240to760.inp</t>
  </si>
  <si>
    <t>Rt3-w02v03-PkgAC-240to760.inp</t>
  </si>
  <si>
    <t>Rt3-w02v07-PkgAC-240to760.inp</t>
  </si>
  <si>
    <t>Rt3-w02v11-PkgAC-240to760.inp</t>
  </si>
  <si>
    <t>Rt3-w02v15-PkgAC-240to760.inp</t>
  </si>
  <si>
    <t>Rt3-w03v03-PkgAC-240to760.inp</t>
  </si>
  <si>
    <t>Rt3-w03v07-PkgAC-240to760.inp</t>
  </si>
  <si>
    <t>Rt3-w03v11-PkgAC-240to760.inp</t>
  </si>
  <si>
    <t>Rt3-w03v15-PkgAC-240to760.inp</t>
  </si>
  <si>
    <t>Rt3-w04v03-PkgAC-240to760.inp</t>
  </si>
  <si>
    <t>Rt3-w04v07-PkgAC-240to760.inp</t>
  </si>
  <si>
    <t>Rt3-w04v11-PkgAC-240to760.inp</t>
  </si>
  <si>
    <t>Rt3-w04v15-PkgAC-240to760.inp</t>
  </si>
  <si>
    <t>Rt3-w05v03-PkgAC-240to760.inp</t>
  </si>
  <si>
    <t>Rt3-w05v07-PkgAC-240to760.inp</t>
  </si>
  <si>
    <t>Rt3-w05v11-PkgAC-240to760.inp</t>
  </si>
  <si>
    <t>Rt3-w05v15-PkgAC-240to760.inp</t>
  </si>
  <si>
    <t>Rt3-w06v03-PkgAC-240to760.inp</t>
  </si>
  <si>
    <t>Rt3-w06v07-PkgAC-240to760.inp</t>
  </si>
  <si>
    <t>Rt3-w06v11-PkgAC-240to760.inp</t>
  </si>
  <si>
    <t>Rt3-w06v15-PkgAC-240to760.inp</t>
  </si>
  <si>
    <t>Rt3-w07v03-PkgAC-240to760.inp</t>
  </si>
  <si>
    <t>Rt3-w07v07-PkgAC-240to760.inp</t>
  </si>
  <si>
    <t>Rt3-w07v11-PkgAC-240to760.inp</t>
  </si>
  <si>
    <t>Rt3-w07v15-PkgAC-240to760.inp</t>
  </si>
  <si>
    <t>Rt3-w08v03-PkgAC-240to760.inp</t>
  </si>
  <si>
    <t>Rt3-w08v07-PkgAC-240to760.inp</t>
  </si>
  <si>
    <t>Rt3-w08v11-PkgAC-240to760.inp</t>
  </si>
  <si>
    <t>Rt3-w08v15-PkgAC-240to760.inp</t>
  </si>
  <si>
    <t>Rt3-w09v03-PkgAC-240to760.inp</t>
  </si>
  <si>
    <t>Rt3-w09v07-PkgAC-240to760.inp</t>
  </si>
  <si>
    <t>Rt3-w09v11-PkgAC-240to760.inp</t>
  </si>
  <si>
    <t>Rt3-w09v15-PkgAC-240to760.inp</t>
  </si>
  <si>
    <t>Rt3-w10v03-PkgAC-240to760.inp</t>
  </si>
  <si>
    <t>Rt3-w10v07-PkgAC-240to760.inp</t>
  </si>
  <si>
    <t>Rt3-w10v11-PkgAC-240to760.inp</t>
  </si>
  <si>
    <t>Rt3-w10v15-PkgAC-240to760.inp</t>
  </si>
  <si>
    <t>Rt3-w11v03-PkgAC-240to760.inp</t>
  </si>
  <si>
    <t>Rt3-w11v07-PkgAC-240to760.inp</t>
  </si>
  <si>
    <t>Rt3-w11v11-PkgAC-240to760.inp</t>
  </si>
  <si>
    <t>Rt3-w11v15-PkgAC-240to760.inp</t>
  </si>
  <si>
    <t>Rt3-w12v03-PkgAC-240to760.inp</t>
  </si>
  <si>
    <t>Rt3-w12v07-PkgAC-240to760.inp</t>
  </si>
  <si>
    <t>Rt3-w12v11-PkgAC-240to760.inp</t>
  </si>
  <si>
    <t>Rt3-w12v15-PkgAC-240to760.inp</t>
  </si>
  <si>
    <t>Rt3-w13v03-PkgAC-240to760.inp</t>
  </si>
  <si>
    <t>Rt3-w13v07-PkgAC-240to760.inp</t>
  </si>
  <si>
    <t>Rt3-w13v11-PkgAC-240to760.inp</t>
  </si>
  <si>
    <t>Rt3-w13v15-PkgAC-240to760.inp</t>
  </si>
  <si>
    <t>Rt3-w14v03-PkgAC-240to760.inp</t>
  </si>
  <si>
    <t>Rt3-w14v07-PkgAC-240to760.inp</t>
  </si>
  <si>
    <t>Rt3-w14v11-PkgAC-240to760.inp</t>
  </si>
  <si>
    <t>Rt3-w14v15-PkgAC-240to760.inp</t>
  </si>
  <si>
    <t>Rt3-w15v03-PkgAC-240to760.inp</t>
  </si>
  <si>
    <t>Rt3-w15v07-PkgAC-240to760.inp</t>
  </si>
  <si>
    <t>Rt3-w15v11-PkgAC-240to760.inp</t>
  </si>
  <si>
    <t>Rt3-w15v15-PkgAC-240to760.inp</t>
  </si>
  <si>
    <t>Rt3-w16v03-PkgAC-240to760.inp</t>
  </si>
  <si>
    <t>Rt3-w16v07-PkgAC-240to760.inp</t>
  </si>
  <si>
    <t>Rt3-w16v11-PkgAC-240to760.inp</t>
  </si>
  <si>
    <t>Rt3-w16v15-PkgAC-240to760.inp</t>
  </si>
  <si>
    <t>RtL-w01v03-PkgAC-240to760.inp</t>
  </si>
  <si>
    <t>RtL-w01v07-PkgAC-240to760.inp</t>
  </si>
  <si>
    <t>RtL-w01v11-PkgAC-240to760.inp</t>
  </si>
  <si>
    <t>RtL-w01v15-PkgAC-240to760.inp</t>
  </si>
  <si>
    <t>RtL-w02v03-PkgAC-240to760.inp</t>
  </si>
  <si>
    <t>RtL-w02v07-PkgAC-240to760.inp</t>
  </si>
  <si>
    <t>RtL-w02v11-PkgAC-240to760.inp</t>
  </si>
  <si>
    <t>RtL-w02v15-PkgAC-240to760.inp</t>
  </si>
  <si>
    <t>RtL-w03v03-PkgAC-240to760.inp</t>
  </si>
  <si>
    <t>RtL-w03v07-PkgAC-240to760.inp</t>
  </si>
  <si>
    <t>RtL-w03v11-PkgAC-240to760.inp</t>
  </si>
  <si>
    <t>RtL-w03v15-PkgAC-240to760.inp</t>
  </si>
  <si>
    <t>RtL-w04v03-PkgAC-240to760.inp</t>
  </si>
  <si>
    <t>RtL-w04v07-PkgAC-240to760.inp</t>
  </si>
  <si>
    <t>RtL-w04v11-PkgAC-240to760.inp</t>
  </si>
  <si>
    <t>RtL-w04v15-PkgAC-240to760.inp</t>
  </si>
  <si>
    <t>RtL-w05v03-PkgAC-240to760.inp</t>
  </si>
  <si>
    <t>RtL-w05v07-PkgAC-240to760.inp</t>
  </si>
  <si>
    <t>RtL-w05v11-PkgAC-240to760.inp</t>
  </si>
  <si>
    <t>RtL-w05v15-PkgAC-240to760.inp</t>
  </si>
  <si>
    <t>RtL-w06v03-PkgAC-240to760.inp</t>
  </si>
  <si>
    <t>RtL-w06v07-PkgAC-240to760.inp</t>
  </si>
  <si>
    <t>RtL-w06v11-PkgAC-240to760.inp</t>
  </si>
  <si>
    <t>RtL-w06v15-PkgAC-240to760.inp</t>
  </si>
  <si>
    <t>RtL-w07v03-PkgAC-240to760.inp</t>
  </si>
  <si>
    <t>RtL-w07v07-PkgAC-240to760.inp</t>
  </si>
  <si>
    <t>RtL-w07v11-PkgAC-240to760.inp</t>
  </si>
  <si>
    <t>RtL-w07v15-PkgAC-240to760.inp</t>
  </si>
  <si>
    <t>RtL-w08v03-PkgAC-240to760.inp</t>
  </si>
  <si>
    <t>RtL-w08v07-PkgAC-240to760.inp</t>
  </si>
  <si>
    <t>RtL-w08v11-PkgAC-240to760.inp</t>
  </si>
  <si>
    <t>RtL-w08v15-PkgAC-240to760.inp</t>
  </si>
  <si>
    <t>RtL-w09v03-PkgAC-240to760.inp</t>
  </si>
  <si>
    <t>RtL-w09v07-PkgAC-240to760.inp</t>
  </si>
  <si>
    <t>RtL-w09v11-PkgAC-240to760.inp</t>
  </si>
  <si>
    <t>RtL-w09v15-PkgAC-240to760.inp</t>
  </si>
  <si>
    <t>RtL-w10v03-PkgAC-240to760.inp</t>
  </si>
  <si>
    <t>RtL-w10v07-PkgAC-240to760.inp</t>
  </si>
  <si>
    <t>RtL-w10v11-PkgAC-240to760.inp</t>
  </si>
  <si>
    <t>RtL-w10v15-PkgAC-240to760.inp</t>
  </si>
  <si>
    <t>RtL-w11v03-PkgAC-240to760.inp</t>
  </si>
  <si>
    <t>RtL-w11v07-PkgAC-240to760.inp</t>
  </si>
  <si>
    <t>RtL-w11v11-PkgAC-240to760.inp</t>
  </si>
  <si>
    <t>RtL-w11v15-PkgAC-240to760.inp</t>
  </si>
  <si>
    <t>RtL-w12v03-PkgAC-240to760.inp</t>
  </si>
  <si>
    <t>RtL-w12v07-PkgAC-240to760.inp</t>
  </si>
  <si>
    <t>RtL-w12v11-PkgAC-240to760.inp</t>
  </si>
  <si>
    <t>RtL-w12v15-PkgAC-240to760.inp</t>
  </si>
  <si>
    <t>RtL-w13v03-PkgAC-240to760.inp</t>
  </si>
  <si>
    <t>RtL-w13v07-PkgAC-240to760.inp</t>
  </si>
  <si>
    <t>RtL-w13v11-PkgAC-240to760.inp</t>
  </si>
  <si>
    <t>RtL-w13v15-PkgAC-240to760.inp</t>
  </si>
  <si>
    <t>RtL-w14v03-PkgAC-240to760.inp</t>
  </si>
  <si>
    <t>RtL-w14v07-PkgAC-240to760.inp</t>
  </si>
  <si>
    <t>RtL-w14v11-PkgAC-240to760.inp</t>
  </si>
  <si>
    <t>RtL-w14v15-PkgAC-240to760.inp</t>
  </si>
  <si>
    <t>RtL-w15v03-PkgAC-240to760.inp</t>
  </si>
  <si>
    <t>RtL-w15v07-PkgAC-240to760.inp</t>
  </si>
  <si>
    <t>RtL-w15v11-PkgAC-240to760.inp</t>
  </si>
  <si>
    <t>RtL-w15v15-PkgAC-240to760.inp</t>
  </si>
  <si>
    <t>RtL-w16v03-PkgAC-240to760.inp</t>
  </si>
  <si>
    <t>RtL-w16v07-PkgAC-240to760.inp</t>
  </si>
  <si>
    <t>RtL-w16v11-PkgAC-240to760.inp</t>
  </si>
  <si>
    <t>RtL-w16v15-PkgAC-240to760.inp</t>
  </si>
  <si>
    <t>RtS-w01v03-PkgAC-240to760.inp</t>
  </si>
  <si>
    <t>RtS-w01v07-PkgAC-240to760.inp</t>
  </si>
  <si>
    <t>RtS-w01v11-PkgAC-240to760.inp</t>
  </si>
  <si>
    <t>RtS-w01v15-PkgAC-240to760.inp</t>
  </si>
  <si>
    <t>RtS-w02v03-PkgAC-240to760.inp</t>
  </si>
  <si>
    <t>RtS-w02v07-PkgAC-240to760.inp</t>
  </si>
  <si>
    <t>RtS-w02v11-PkgAC-240to760.inp</t>
  </si>
  <si>
    <t>RtS-w02v15-PkgAC-240to760.inp</t>
  </si>
  <si>
    <t>RtS-w03v03-PkgAC-240to760.inp</t>
  </si>
  <si>
    <t>RtS-w03v07-PkgAC-240to760.inp</t>
  </si>
  <si>
    <t>RtS-w03v11-PkgAC-240to760.inp</t>
  </si>
  <si>
    <t>RtS-w03v15-PkgAC-240to760.inp</t>
  </si>
  <si>
    <t>RtS-w04v03-PkgAC-240to760.inp</t>
  </si>
  <si>
    <t>RtS-w04v07-PkgAC-240to760.inp</t>
  </si>
  <si>
    <t>RtS-w04v11-PkgAC-240to760.inp</t>
  </si>
  <si>
    <t>RtS-w04v15-PkgAC-240to760.inp</t>
  </si>
  <si>
    <t>RtS-w05v03-PkgAC-240to760.inp</t>
  </si>
  <si>
    <t>RtS-w05v07-PkgAC-240to760.inp</t>
  </si>
  <si>
    <t>RtS-w05v11-PkgAC-240to760.inp</t>
  </si>
  <si>
    <t>RtS-w05v15-PkgAC-240to760.inp</t>
  </si>
  <si>
    <t>RtS-w06v03-PkgAC-240to760.inp</t>
  </si>
  <si>
    <t>RtS-w06v07-PkgAC-240to760.inp</t>
  </si>
  <si>
    <t>RtS-w06v11-PkgAC-240to760.inp</t>
  </si>
  <si>
    <t>RtS-w06v15-PkgAC-240to760.inp</t>
  </si>
  <si>
    <t>RtS-w07v03-PkgAC-240to760.inp</t>
  </si>
  <si>
    <t>RtS-w07v07-PkgAC-240to760.inp</t>
  </si>
  <si>
    <t>RtS-w07v11-PkgAC-240to760.inp</t>
  </si>
  <si>
    <t>RtS-w07v15-PkgAC-240to760.inp</t>
  </si>
  <si>
    <t>RtS-w08v03-PkgAC-240to760.inp</t>
  </si>
  <si>
    <t>RtS-w08v07-PkgAC-240to760.inp</t>
  </si>
  <si>
    <t>RtS-w08v11-PkgAC-240to760.inp</t>
  </si>
  <si>
    <t>RtS-w08v15-PkgAC-240to760.inp</t>
  </si>
  <si>
    <t>RtS-w09v03-PkgAC-240to760.inp</t>
  </si>
  <si>
    <t>RtS-w09v07-PkgAC-240to760.inp</t>
  </si>
  <si>
    <t>RtS-w09v11-PkgAC-240to760.inp</t>
  </si>
  <si>
    <t>RtS-w09v15-PkgAC-240to760.inp</t>
  </si>
  <si>
    <t>RtS-w10v03-PkgAC-240to760.inp</t>
  </si>
  <si>
    <t>RtS-w10v07-PkgAC-240to760.inp</t>
  </si>
  <si>
    <t>RtS-w10v11-PkgAC-240to760.inp</t>
  </si>
  <si>
    <t>RtS-w10v15-PkgAC-240to760.inp</t>
  </si>
  <si>
    <t>RtS-w11v03-PkgAC-240to760.inp</t>
  </si>
  <si>
    <t>RtS-w11v07-PkgAC-240to760.inp</t>
  </si>
  <si>
    <t>RtS-w11v11-PkgAC-240to760.inp</t>
  </si>
  <si>
    <t>RtS-w11v15-PkgAC-240to760.inp</t>
  </si>
  <si>
    <t>RtS-w12v03-PkgAC-240to760.inp</t>
  </si>
  <si>
    <t>RtS-w12v07-PkgAC-240to760.inp</t>
  </si>
  <si>
    <t>RtS-w12v11-PkgAC-240to760.inp</t>
  </si>
  <si>
    <t>RtS-w12v15-PkgAC-240to760.inp</t>
  </si>
  <si>
    <t>RtS-w13v03-PkgAC-240to760.inp</t>
  </si>
  <si>
    <t>RtS-w13v07-PkgAC-240to760.inp</t>
  </si>
  <si>
    <t>RtS-w13v11-PkgAC-240to760.inp</t>
  </si>
  <si>
    <t>RtS-w13v15-PkgAC-240to760.inp</t>
  </si>
  <si>
    <t>RtS-w14v03-PkgAC-240to760.inp</t>
  </si>
  <si>
    <t>RtS-w14v07-PkgAC-240to760.inp</t>
  </si>
  <si>
    <t>RtS-w14v11-PkgAC-240to760.inp</t>
  </si>
  <si>
    <t>RtS-w14v15-PkgAC-240to760.inp</t>
  </si>
  <si>
    <t>RtS-w15v03-PkgAC-240to760.inp</t>
  </si>
  <si>
    <t>RtS-w15v07-PkgAC-240to760.inp</t>
  </si>
  <si>
    <t>RtS-w15v11-PkgAC-240to760.inp</t>
  </si>
  <si>
    <t>RtS-w15v15-PkgAC-240to760.inp</t>
  </si>
  <si>
    <t>RtS-w16v03-PkgAC-240to760.inp</t>
  </si>
  <si>
    <t>RtS-w16v07-PkgAC-240to760.inp</t>
  </si>
  <si>
    <t>RtS-w16v11-PkgAC-240to760.inp</t>
  </si>
  <si>
    <t>RtS-w16v15-PkgAC-240to760.inp</t>
  </si>
  <si>
    <t>SCn-w01v03-PkgAC-240to760.inp</t>
  </si>
  <si>
    <t>SCn-w01v07-PkgAC-240to760.inp</t>
  </si>
  <si>
    <t>SCn-w01v11-PkgAC-240to760.inp</t>
  </si>
  <si>
    <t>SCn-w01v15-PkgAC-240to760.inp</t>
  </si>
  <si>
    <t>SCn-w02v03-PkgAC-240to760.inp</t>
  </si>
  <si>
    <t>SCn-w02v07-PkgAC-240to760.inp</t>
  </si>
  <si>
    <t>SCn-w02v11-PkgAC-240to760.inp</t>
  </si>
  <si>
    <t>SCn-w02v15-PkgAC-240to760.inp</t>
  </si>
  <si>
    <t>SCn-w03v03-PkgAC-240to760.inp</t>
  </si>
  <si>
    <t>SCn-w03v07-PkgAC-240to760.inp</t>
  </si>
  <si>
    <t>SCn-w03v11-PkgAC-240to760.inp</t>
  </si>
  <si>
    <t>SCn-w03v15-PkgAC-240to760.inp</t>
  </si>
  <si>
    <t>SCn-w04v03-PkgAC-240to760.inp</t>
  </si>
  <si>
    <t>SCn-w04v07-PkgAC-240to760.inp</t>
  </si>
  <si>
    <t>SCn-w04v11-PkgAC-240to760.inp</t>
  </si>
  <si>
    <t>SCn-w04v15-PkgAC-240to760.inp</t>
  </si>
  <si>
    <t>SCn-w05v03-PkgAC-240to760.inp</t>
  </si>
  <si>
    <t>SCn-w05v07-PkgAC-240to760.inp</t>
  </si>
  <si>
    <t>SCn-w05v11-PkgAC-240to760.inp</t>
  </si>
  <si>
    <t>SCn-w05v15-PkgAC-240to760.inp</t>
  </si>
  <si>
    <t>SCn-w06v03-PkgAC-240to760.inp</t>
  </si>
  <si>
    <t>SCn-w06v07-PkgAC-240to760.inp</t>
  </si>
  <si>
    <t>SCn-w06v11-PkgAC-240to760.inp</t>
  </si>
  <si>
    <t>SCn-w06v15-PkgAC-240to760.inp</t>
  </si>
  <si>
    <t>SCn-w07v03-PkgAC-240to760.inp</t>
  </si>
  <si>
    <t>SCn-w07v07-PkgAC-240to760.inp</t>
  </si>
  <si>
    <t>SCn-w07v11-PkgAC-240to760.inp</t>
  </si>
  <si>
    <t>SCn-w07v15-PkgAC-240to760.inp</t>
  </si>
  <si>
    <t>SCn-w08v03-PkgAC-240to760.inp</t>
  </si>
  <si>
    <t>SCn-w08v07-PkgAC-240to760.inp</t>
  </si>
  <si>
    <t>SCn-w08v11-PkgAC-240to760.inp</t>
  </si>
  <si>
    <t>SCn-w08v15-PkgAC-240to760.inp</t>
  </si>
  <si>
    <t>SCn-w09v03-PkgAC-240to760.inp</t>
  </si>
  <si>
    <t>SCn-w09v07-PkgAC-240to760.inp</t>
  </si>
  <si>
    <t>SCn-w09v11-PkgAC-240to760.inp</t>
  </si>
  <si>
    <t>SCn-w09v15-PkgAC-240to760.inp</t>
  </si>
  <si>
    <t>SCn-w10v03-PkgAC-240to760.inp</t>
  </si>
  <si>
    <t>SCn-w10v07-PkgAC-240to760.inp</t>
  </si>
  <si>
    <t>SCn-w10v11-PkgAC-240to760.inp</t>
  </si>
  <si>
    <t>SCn-w10v15-PkgAC-240to760.inp</t>
  </si>
  <si>
    <t>SCn-w11v03-PkgAC-240to760.inp</t>
  </si>
  <si>
    <t>SCn-w11v07-PkgAC-240to760.inp</t>
  </si>
  <si>
    <t>SCn-w11v11-PkgAC-240to760.inp</t>
  </si>
  <si>
    <t>SCn-w11v15-PkgAC-240to760.inp</t>
  </si>
  <si>
    <t>SCn-w12v03-PkgAC-240to760.inp</t>
  </si>
  <si>
    <t>SCn-w12v07-PkgAC-240to760.inp</t>
  </si>
  <si>
    <t>SCn-w12v11-PkgAC-240to760.inp</t>
  </si>
  <si>
    <t>SCn-w12v15-PkgAC-240to760.inp</t>
  </si>
  <si>
    <t>SCn-w13v03-PkgAC-240to760.inp</t>
  </si>
  <si>
    <t>SCn-w13v07-PkgAC-240to760.inp</t>
  </si>
  <si>
    <t>SCn-w13v11-PkgAC-240to760.inp</t>
  </si>
  <si>
    <t>SCn-w13v15-PkgAC-240to760.inp</t>
  </si>
  <si>
    <t>SCn-w14v03-PkgAC-240to760.inp</t>
  </si>
  <si>
    <t>SCn-w14v07-PkgAC-240to760.inp</t>
  </si>
  <si>
    <t>SCn-w14v11-PkgAC-240to760.inp</t>
  </si>
  <si>
    <t>SCn-w14v15-PkgAC-240to760.inp</t>
  </si>
  <si>
    <t>SCn-w15v03-PkgAC-240to760.inp</t>
  </si>
  <si>
    <t>SCn-w15v07-PkgAC-240to760.inp</t>
  </si>
  <si>
    <t>SCn-w15v11-PkgAC-240to760.inp</t>
  </si>
  <si>
    <t>SCn-w15v15-PkgAC-240to760.inp</t>
  </si>
  <si>
    <t>SCn-w16v03-PkgAC-240to760.inp</t>
  </si>
  <si>
    <t>SCn-w16v07-PkgAC-240to760.inp</t>
  </si>
  <si>
    <t>SCn-w16v11-PkgAC-240to760.inp</t>
  </si>
  <si>
    <t>SCn-w16v15-PkgAC-240to760.inp</t>
  </si>
  <si>
    <t>WRf-w01v03-PkgAC-240to760.inp</t>
  </si>
  <si>
    <t>WRf-w01v07-PkgAC-240to760.inp</t>
  </si>
  <si>
    <t>WRf-w01v11-PkgAC-240to760.inp</t>
  </si>
  <si>
    <t>WRf-w01v15-PkgAC-240to760.inp</t>
  </si>
  <si>
    <t>WRf-w02v03-PkgAC-240to760.inp</t>
  </si>
  <si>
    <t>WRf-w02v07-PkgAC-240to760.inp</t>
  </si>
  <si>
    <t>WRf-w02v11-PkgAC-240to760.inp</t>
  </si>
  <si>
    <t>WRf-w02v15-PkgAC-240to760.inp</t>
  </si>
  <si>
    <t>WRf-w03v03-PkgAC-240to760.inp</t>
  </si>
  <si>
    <t>WRf-w03v07-PkgAC-240to760.inp</t>
  </si>
  <si>
    <t>WRf-w03v11-PkgAC-240to760.inp</t>
  </si>
  <si>
    <t>WRf-w03v15-PkgAC-240to760.inp</t>
  </si>
  <si>
    <t>WRf-w04v03-PkgAC-240to760.inp</t>
  </si>
  <si>
    <t>WRf-w04v07-PkgAC-240to760.inp</t>
  </si>
  <si>
    <t>WRf-w04v11-PkgAC-240to760.inp</t>
  </si>
  <si>
    <t>WRf-w04v15-PkgAC-240to760.inp</t>
  </si>
  <si>
    <t>WRf-w05v03-PkgAC-240to760.inp</t>
  </si>
  <si>
    <t>WRf-w05v07-PkgAC-240to760.inp</t>
  </si>
  <si>
    <t>WRf-w05v11-PkgAC-240to760.inp</t>
  </si>
  <si>
    <t>WRf-w05v15-PkgAC-240to760.inp</t>
  </si>
  <si>
    <t>WRf-w06v03-PkgAC-240to760.inp</t>
  </si>
  <si>
    <t>WRf-w06v07-PkgAC-240to760.inp</t>
  </si>
  <si>
    <t>WRf-w06v11-PkgAC-240to760.inp</t>
  </si>
  <si>
    <t>WRf-w06v15-PkgAC-240to760.inp</t>
  </si>
  <si>
    <t>WRf-w07v03-PkgAC-240to760.inp</t>
  </si>
  <si>
    <t>WRf-w07v07-PkgAC-240to760.inp</t>
  </si>
  <si>
    <t>WRf-w07v11-PkgAC-240to760.inp</t>
  </si>
  <si>
    <t>WRf-w07v15-PkgAC-240to760.inp</t>
  </si>
  <si>
    <t>WRf-w08v03-PkgAC-240to760.inp</t>
  </si>
  <si>
    <t>WRf-w08v07-PkgAC-240to760.inp</t>
  </si>
  <si>
    <t>WRf-w08v11-PkgAC-240to760.inp</t>
  </si>
  <si>
    <t>WRf-w08v15-PkgAC-240to760.inp</t>
  </si>
  <si>
    <t>WRf-w09v03-PkgAC-240to760.inp</t>
  </si>
  <si>
    <t>WRf-w09v07-PkgAC-240to760.inp</t>
  </si>
  <si>
    <t>WRf-w09v11-PkgAC-240to760.inp</t>
  </si>
  <si>
    <t>WRf-w09v15-PkgAC-240to760.inp</t>
  </si>
  <si>
    <t>WRf-w10v03-PkgAC-240to760.inp</t>
  </si>
  <si>
    <t>WRf-w10v07-PkgAC-240to760.inp</t>
  </si>
  <si>
    <t>WRf-w10v11-PkgAC-240to760.inp</t>
  </si>
  <si>
    <t>WRf-w10v15-PkgAC-240to760.inp</t>
  </si>
  <si>
    <t>WRf-w11v03-PkgAC-240to760.inp</t>
  </si>
  <si>
    <t>WRf-w11v07-PkgAC-240to760.inp</t>
  </si>
  <si>
    <t>WRf-w11v11-PkgAC-240to760.inp</t>
  </si>
  <si>
    <t>WRf-w11v15-PkgAC-240to760.inp</t>
  </si>
  <si>
    <t>WRf-w12v03-PkgAC-240to760.inp</t>
  </si>
  <si>
    <t>WRf-w12v07-PkgAC-240to760.inp</t>
  </si>
  <si>
    <t>WRf-w12v11-PkgAC-240to760.inp</t>
  </si>
  <si>
    <t>WRf-w12v15-PkgAC-240to760.inp</t>
  </si>
  <si>
    <t>WRf-w13v03-PkgAC-240to760.inp</t>
  </si>
  <si>
    <t>WRf-w13v07-PkgAC-240to760.inp</t>
  </si>
  <si>
    <t>WRf-w13v11-PkgAC-240to760.inp</t>
  </si>
  <si>
    <t>WRf-w13v15-PkgAC-240to760.inp</t>
  </si>
  <si>
    <t>WRf-w14v03-PkgAC-240to760.inp</t>
  </si>
  <si>
    <t>WRf-w14v07-PkgAC-240to760.inp</t>
  </si>
  <si>
    <t>WRf-w14v11-PkgAC-240to760.inp</t>
  </si>
  <si>
    <t>WRf-w14v15-PkgAC-240to760.inp</t>
  </si>
  <si>
    <t>WRf-w15v03-PkgAC-240to760.inp</t>
  </si>
  <si>
    <t>WRf-w15v07-PkgAC-240to760.inp</t>
  </si>
  <si>
    <t>WRf-w15v11-PkgAC-240to760.inp</t>
  </si>
  <si>
    <t>WRf-w15v15-PkgAC-240to760.inp</t>
  </si>
  <si>
    <t>WRf-w16v03-PkgAC-240to760.inp</t>
  </si>
  <si>
    <t>WRf-w16v07-PkgAC-240to760.inp</t>
  </si>
  <si>
    <t>WRf-w16v11-PkgAC-240to760.inp</t>
  </si>
  <si>
    <t>WRf-w16v15-PkgAC-240to760.inp</t>
  </si>
  <si>
    <t>PkgAC240-760</t>
  </si>
  <si>
    <t>PkgAC2SpP-240to760</t>
  </si>
  <si>
    <t>Total Savings</t>
  </si>
  <si>
    <t>KW/Ton
Peak Electric Demand Reduction</t>
  </si>
  <si>
    <t>KWh/Ton
Electric Savings</t>
  </si>
  <si>
    <t>Asm-CZ15-v03-PkgAC240to760-Base</t>
  </si>
  <si>
    <t>Asm-CZ15-v03-PkgAC240to760-Meas</t>
  </si>
  <si>
    <t>Asm-CZ15-v07-PkgAC240to760-Base</t>
  </si>
  <si>
    <t>Asm-CZ15-v07-PkgAC240to760-Meas</t>
  </si>
  <si>
    <t>Asm-CZ15-v11-PkgAC240to760-Base</t>
  </si>
  <si>
    <t>Asm-CZ15-v11-PkgAC240to760-Meas</t>
  </si>
  <si>
    <t>Asm-CZ15-v15-PkgAC240to760-Base</t>
  </si>
  <si>
    <t>Asm-CZ15-v15-PkgAC240to760-Meas</t>
  </si>
  <si>
    <t>ECC-CZ15-v03-PkgAC240to760-Base</t>
  </si>
  <si>
    <t>ECC-CZ15-v03-PkgAC240to760-Meas</t>
  </si>
  <si>
    <t>ECC-CZ15-v07-PkgAC240to760-Base</t>
  </si>
  <si>
    <t>ECC-CZ15-v07-PkgAC240to760-Meas</t>
  </si>
  <si>
    <t>ECC-CZ15-v11-PkgAC240to760-Base</t>
  </si>
  <si>
    <t>ECC-CZ15-v11-PkgAC240to760-Meas</t>
  </si>
  <si>
    <t>ECC-CZ15-v15-PkgAC240to760-Base</t>
  </si>
  <si>
    <t>ECC-CZ15-v15-PkgAC240to760-Meas</t>
  </si>
  <si>
    <t>EUn-CZ15-v03-PkgAC240to760-Base</t>
  </si>
  <si>
    <t>EUn-CZ15-v03-PkgAC240to760-Meas</t>
  </si>
  <si>
    <t>EUn-CZ15-v07-PkgAC240to760-Base</t>
  </si>
  <si>
    <t>EUn-CZ15-v07-PkgAC240to760-Meas</t>
  </si>
  <si>
    <t>EUn-CZ15-v11-PkgAC240to760-Base</t>
  </si>
  <si>
    <t>EUn-CZ15-v11-PkgAC240to760-Meas</t>
  </si>
  <si>
    <t>EUn-CZ15-v15-PkgAC240to760-Base</t>
  </si>
  <si>
    <t>EUn-CZ15-v15-PkgAC240to760-Meas</t>
  </si>
  <si>
    <t>Hsp-CZ15-v03-PkgAC240to760-Base</t>
  </si>
  <si>
    <t>Hsp-CZ15-v03-PkgAC240to760-Meas</t>
  </si>
  <si>
    <t>Hsp-CZ15-v07-PkgAC240to760-Base</t>
  </si>
  <si>
    <t>Hsp-CZ15-v07-PkgAC240to760-Meas</t>
  </si>
  <si>
    <t>Hsp-CZ15-v11-PkgAC240to760-Base</t>
  </si>
  <si>
    <t>Hsp-CZ15-v11-PkgAC240to760-Meas</t>
  </si>
  <si>
    <t>Hsp-CZ15-v15-PkgAC240to760-Base</t>
  </si>
  <si>
    <t>Hsp-CZ15-v15-PkgAC240to760-Meas</t>
  </si>
  <si>
    <t>Htl-CZ15-v03-PkgAC240to760-Base</t>
  </si>
  <si>
    <t>Htl-CZ15-v03-PkgAC240to760-Meas</t>
  </si>
  <si>
    <t>Htl-CZ15-v07-PkgAC240to760-Base</t>
  </si>
  <si>
    <t>Htl-CZ15-v07-PkgAC240to760-Meas</t>
  </si>
  <si>
    <t>Htl-CZ15-v11-PkgAC240to760-Base</t>
  </si>
  <si>
    <t>Htl-CZ15-v11-PkgAC240to760-Meas</t>
  </si>
  <si>
    <t>Htl-CZ15-v15-PkgAC240to760-Base</t>
  </si>
  <si>
    <t>Htl-CZ15-v15-PkgAC240to760-Meas</t>
  </si>
  <si>
    <t>MBT-CZ15-v03-PkgAC240to760-Base</t>
  </si>
  <si>
    <t>MBT-CZ15-v03-PkgAC240to760-Meas</t>
  </si>
  <si>
    <t>MBT-CZ15-v07-PkgAC240to760-Base</t>
  </si>
  <si>
    <t>MBT-CZ15-v07-PkgAC240to760-Meas</t>
  </si>
  <si>
    <t>MBT-CZ15-v11-PkgAC240to760-Base</t>
  </si>
  <si>
    <t>MBT-CZ15-v11-PkgAC240to760-Meas</t>
  </si>
  <si>
    <t>MBT-CZ15-v15-PkgAC240to760-Base</t>
  </si>
  <si>
    <t>MBT-CZ15-v15-PkgAC240to760-Meas</t>
  </si>
  <si>
    <t>MLI-CZ15-v03-PkgAC240to760-Base</t>
  </si>
  <si>
    <t>MLI-CZ15-v03-PkgAC240to760-Meas</t>
  </si>
  <si>
    <t>MLI-CZ15-v07-PkgAC240to760-Base</t>
  </si>
  <si>
    <t>MLI-CZ15-v07-PkgAC240to760-Meas</t>
  </si>
  <si>
    <t>MLI-CZ15-v11-PkgAC240to760-Base</t>
  </si>
  <si>
    <t>MLI-CZ15-v11-PkgAC240to760-Meas</t>
  </si>
  <si>
    <t>MLI-CZ15-v15-PkgAC240to760-Base</t>
  </si>
  <si>
    <t>MLI-CZ15-v15-PkgAC240to760-Meas</t>
  </si>
  <si>
    <t>Mtl-CZ15-v03-PkgAC240to760-Base</t>
  </si>
  <si>
    <t>Mtl-CZ15-v03-PkgAC240to760-Meas</t>
  </si>
  <si>
    <t>Mtl-CZ15-v07-PkgAC240to760-Base</t>
  </si>
  <si>
    <t>Mtl-CZ15-v07-PkgAC240to760-Meas</t>
  </si>
  <si>
    <t>Mtl-CZ15-v11-PkgAC240to760-Base</t>
  </si>
  <si>
    <t>Mtl-CZ15-v11-PkgAC240to760-Meas</t>
  </si>
  <si>
    <t>Mtl-CZ15-v15-PkgAC240to760-Base</t>
  </si>
  <si>
    <t>Mtl-CZ15-v15-PkgAC240to760-Meas</t>
  </si>
  <si>
    <t>Nrs-CZ15-v03-PkgAC240to760-Base</t>
  </si>
  <si>
    <t>Nrs-CZ15-v03-PkgAC240to760-Meas</t>
  </si>
  <si>
    <t>Nrs-CZ15-v07-PkgAC240to760-Base</t>
  </si>
  <si>
    <t>Nrs-CZ15-v07-PkgAC240to760-Meas</t>
  </si>
  <si>
    <t>Nrs-CZ15-v11-PkgAC240to760-Base</t>
  </si>
  <si>
    <t>Nrs-CZ15-v11-PkgAC240to760-Meas</t>
  </si>
  <si>
    <t>Nrs-CZ15-v15-PkgAC240to760-Base</t>
  </si>
  <si>
    <t>Nrs-CZ15-v15-PkgAC240to760-Meas</t>
  </si>
  <si>
    <t>OfL-CZ15-v03-PkgAC240to760-Base</t>
  </si>
  <si>
    <t>OfL-CZ15-v03-PkgAC240to760-Meas</t>
  </si>
  <si>
    <t>OfL-CZ15-v07-PkgAC240to760-Base</t>
  </si>
  <si>
    <t>OfL-CZ15-v07-PkgAC240to760-Meas</t>
  </si>
  <si>
    <t>OfL-CZ15-v11-PkgAC240to760-Base</t>
  </si>
  <si>
    <t>OfL-CZ15-v11-PkgAC240to760-Meas</t>
  </si>
  <si>
    <t>OfL-CZ15-v15-PkgAC240to760-Base</t>
  </si>
  <si>
    <t>OfL-CZ15-v15-PkgAC240to760-Meas</t>
  </si>
  <si>
    <t>OfS-CZ15-v03-PkgAC240to760-Base</t>
  </si>
  <si>
    <t>OfS-CZ15-v03-PkgAC240to760-Meas</t>
  </si>
  <si>
    <t>OfS-CZ15-v07-PkgAC240to760-Base</t>
  </si>
  <si>
    <t>OfS-CZ15-v07-PkgAC240to760-Meas</t>
  </si>
  <si>
    <t>OfS-CZ15-v11-PkgAC240to760-Base</t>
  </si>
  <si>
    <t>OfS-CZ15-v11-PkgAC240to760-Meas</t>
  </si>
  <si>
    <t>OfS-CZ15-v15-PkgAC240to760-Base</t>
  </si>
  <si>
    <t>OfS-CZ15-v15-PkgAC240to760-Meas</t>
  </si>
  <si>
    <t>RFF-CZ15-v03-PkgAC240to760-Base</t>
  </si>
  <si>
    <t>RFF-CZ15-v03-PkgAC240to760-Meas</t>
  </si>
  <si>
    <t>RFF-CZ15-v07-PkgAC240to760-Base</t>
  </si>
  <si>
    <t>RFF-CZ15-v07-PkgAC240to760-Meas</t>
  </si>
  <si>
    <t>RFF-CZ15-v11-PkgAC240to760-Base</t>
  </si>
  <si>
    <t>RFF-CZ15-v11-PkgAC240to760-Meas</t>
  </si>
  <si>
    <t>RFF-CZ15-v15-PkgAC240to760-Base</t>
  </si>
  <si>
    <t>RFF-CZ15-v15-PkgAC240to760-Meas</t>
  </si>
  <si>
    <t>RSD-CZ15-v03-PkgAC240to760-Base</t>
  </si>
  <si>
    <t>RSD-CZ15-v03-PkgAC240to760-Meas</t>
  </si>
  <si>
    <t>RSD-CZ15-v07-PkgAC240to760-Base</t>
  </si>
  <si>
    <t>RSD-CZ15-v07-PkgAC240to760-Meas</t>
  </si>
  <si>
    <t>RSD-CZ15-v11-PkgAC240to760-Base</t>
  </si>
  <si>
    <t>RSD-CZ15-v11-PkgAC240to760-Meas</t>
  </si>
  <si>
    <t>RSD-CZ15-v15-PkgAC240to760-Base</t>
  </si>
  <si>
    <t>RSD-CZ15-v15-PkgAC240to760-Meas</t>
  </si>
  <si>
    <t>Rt3-CZ15-v03-PkgAC240to760-Base</t>
  </si>
  <si>
    <t>Rt3-CZ15-v03-PkgAC240to760-Meas</t>
  </si>
  <si>
    <t>Rt3-CZ15-v07-PkgAC240to760-Base</t>
  </si>
  <si>
    <t>Rt3-CZ15-v07-PkgAC240to760-Meas</t>
  </si>
  <si>
    <t>Rt3-CZ15-v11-PkgAC240to760-Base</t>
  </si>
  <si>
    <t>Rt3-CZ15-v11-PkgAC240to760-Meas</t>
  </si>
  <si>
    <t>Rt3-CZ15-v15-PkgAC240to760-Base</t>
  </si>
  <si>
    <t>Rt3-CZ15-v15-PkgAC240to760-Meas</t>
  </si>
  <si>
    <t>RtL-CZ15-v03-PkgAC240to760-Base</t>
  </si>
  <si>
    <t>RtL-CZ15-v03-PkgAC240to760-Meas</t>
  </si>
  <si>
    <t>RtL-CZ15-v07-PkgAC240to760-Base</t>
  </si>
  <si>
    <t>RtL-CZ15-v07-PkgAC240to760-Meas</t>
  </si>
  <si>
    <t>RtL-CZ15-v11-PkgAC240to760-Base</t>
  </si>
  <si>
    <t>RtL-CZ15-v11-PkgAC240to760-Meas</t>
  </si>
  <si>
    <t>RtL-CZ15-v15-PkgAC240to760-Base</t>
  </si>
  <si>
    <t>RtL-CZ15-v15-PkgAC240to760-Meas</t>
  </si>
  <si>
    <t>RtS-CZ15-v03-PkgAC240to760-Base</t>
  </si>
  <si>
    <t>RtS-CZ15-v03-PkgAC240to760-Meas</t>
  </si>
  <si>
    <t>RtS-CZ15-v07-PkgAC240to760-Base</t>
  </si>
  <si>
    <t>RtS-CZ15-v07-PkgAC240to760-Meas</t>
  </si>
  <si>
    <t>RtS-CZ15-v11-PkgAC240to760-Base</t>
  </si>
  <si>
    <t>RtS-CZ15-v11-PkgAC240to760-Meas</t>
  </si>
  <si>
    <t>RtS-CZ15-v15-PkgAC240to760-Base</t>
  </si>
  <si>
    <t>RtS-CZ15-v15-PkgAC240to760-Meas</t>
  </si>
  <si>
    <t>SCn-CZ15-v03-PkgAC240to760-Base</t>
  </si>
  <si>
    <t>SCn-CZ15-v03-PkgAC240to760-Meas</t>
  </si>
  <si>
    <t>SCn-CZ15-v07-PkgAC240to760-Base</t>
  </si>
  <si>
    <t>SCn-CZ15-v07-PkgAC240to760-Meas</t>
  </si>
  <si>
    <t>SCn-CZ15-v11-PkgAC240to760-Base</t>
  </si>
  <si>
    <t>SCn-CZ15-v11-PkgAC240to760-Meas</t>
  </si>
  <si>
    <t>SCn-CZ15-v15-PkgAC240to760-Base</t>
  </si>
  <si>
    <t>SCn-CZ15-v15-PkgAC240to760-Meas</t>
  </si>
  <si>
    <t>Gro-CZ15-v03-PkgAC240to760-Base</t>
  </si>
  <si>
    <t>Gro-CZ15-v03-PkgAC240to760-Meas</t>
  </si>
  <si>
    <t>Gro-CZ15-v07-PkgAC240to760-Base</t>
  </si>
  <si>
    <t>Gro-CZ15-v07-PkgAC240to760-Meas</t>
  </si>
  <si>
    <t>Gro-CZ15-v11-PkgAC240to760-Base</t>
  </si>
  <si>
    <t>Gro-CZ15-v11-PkgAC240to760-Meas</t>
  </si>
  <si>
    <t>Gro-CZ15-v15-PkgAC240to760-Base</t>
  </si>
  <si>
    <t>Gro-CZ15-v15-PkgAC240to760-Meas</t>
  </si>
  <si>
    <t>WRf-CZ15-v03-PkgAC240to760-Base</t>
  </si>
  <si>
    <t>WRf-CZ15-v03-PkgAC240to760-Meas</t>
  </si>
  <si>
    <t>WRf-CZ15-v07-PkgAC240to760-Base</t>
  </si>
  <si>
    <t>WRf-CZ15-v07-PkgAC240to760-Meas</t>
  </si>
  <si>
    <t>WRf-CZ15-v11-PkgAC240to760-Base</t>
  </si>
  <si>
    <t>WRf-CZ15-v11-PkgAC240to760-Meas</t>
  </si>
  <si>
    <t>WRf-CZ15-v15-PkgAC240to760-Base</t>
  </si>
  <si>
    <t>WRf-CZ15-v15-PkgAC240to760-Meas</t>
  </si>
  <si>
    <t>Asm-CZ15-v03-PkgAC240to760</t>
  </si>
  <si>
    <t>Asm-CZ15-v07-PkgAC240to760</t>
  </si>
  <si>
    <t>Asm-CZ15-v11-PkgAC240to760</t>
  </si>
  <si>
    <t>Asm-CZ15-v15-PkgAC240to760</t>
  </si>
  <si>
    <t>ECC-CZ15-v03-PkgAC240to760</t>
  </si>
  <si>
    <t>ECC-CZ15-v07-PkgAC240to760</t>
  </si>
  <si>
    <t>ECC-CZ15-v11-PkgAC240to760</t>
  </si>
  <si>
    <t>ECC-CZ15-v15-PkgAC240to760</t>
  </si>
  <si>
    <t>EUn-CZ15-v03-PkgAC240to760</t>
  </si>
  <si>
    <t>EUn-CZ15-v07-PkgAC240to760</t>
  </si>
  <si>
    <t>EUn-CZ15-v11-PkgAC240to760</t>
  </si>
  <si>
    <t>EUn-CZ15-v15-PkgAC240to760</t>
  </si>
  <si>
    <t>Hsp-CZ15-v03-PkgAC240to760</t>
  </si>
  <si>
    <t>Hsp-CZ15-v07-PkgAC240to760</t>
  </si>
  <si>
    <t>Hsp-CZ15-v11-PkgAC240to760</t>
  </si>
  <si>
    <t>Hsp-CZ15-v15-PkgAC240to760</t>
  </si>
  <si>
    <t>Htl-CZ15-v03-PkgAC240to760</t>
  </si>
  <si>
    <t>Htl-CZ15-v07-PkgAC240to760</t>
  </si>
  <si>
    <t>Htl-CZ15-v11-PkgAC240to760</t>
  </si>
  <si>
    <t>Htl-CZ15-v15-PkgAC240to760</t>
  </si>
  <si>
    <t>MBT-CZ15-v03-PkgAC240to760</t>
  </si>
  <si>
    <t>MBT-CZ15-v07-PkgAC240to760</t>
  </si>
  <si>
    <t>MBT-CZ15-v11-PkgAC240to760</t>
  </si>
  <si>
    <t>MBT-CZ15-v15-PkgAC240to760</t>
  </si>
  <si>
    <t>MLI-CZ15-v03-PkgAC240to760</t>
  </si>
  <si>
    <t>MLI-CZ15-v07-PkgAC240to760</t>
  </si>
  <si>
    <t>MLI-CZ15-v11-PkgAC240to760</t>
  </si>
  <si>
    <t>MLI-CZ15-v15-PkgAC240to760</t>
  </si>
  <si>
    <t>Nrs-CZ15-v03-PkgAC240to760</t>
  </si>
  <si>
    <t>Nrs-CZ15-v07-PkgAC240to760</t>
  </si>
  <si>
    <t>Nrs-CZ15-v11-PkgAC240to760</t>
  </si>
  <si>
    <t>Nrs-CZ15-v15-PkgAC240to760</t>
  </si>
  <si>
    <t>OfL-CZ15-v03-PkgAC240to760</t>
  </si>
  <si>
    <t>OfL-CZ15-v07-PkgAC240to760</t>
  </si>
  <si>
    <t>OfL-CZ15-v11-PkgAC240to760</t>
  </si>
  <si>
    <t>OfL-CZ15-v15-PkgAC240to760</t>
  </si>
  <si>
    <t>OfS-CZ15-v03-PkgAC240to760</t>
  </si>
  <si>
    <t>OfS-CZ15-v07-PkgAC240to760</t>
  </si>
  <si>
    <t>OfS-CZ15-v11-PkgAC240to760</t>
  </si>
  <si>
    <t>OfS-CZ15-v15-PkgAC240to760</t>
  </si>
  <si>
    <t>RFF-CZ15-v03-PkgAC240to760</t>
  </si>
  <si>
    <t>RFF-CZ15-v07-PkgAC240to760</t>
  </si>
  <si>
    <t>RFF-CZ15-v11-PkgAC240to760</t>
  </si>
  <si>
    <t>RFF-CZ15-v15-PkgAC240to760</t>
  </si>
  <si>
    <t>RSD-CZ15-v03-PkgAC240to760</t>
  </si>
  <si>
    <t>RSD-CZ15-v07-PkgAC240to760</t>
  </si>
  <si>
    <t>RSD-CZ15-v11-PkgAC240to760</t>
  </si>
  <si>
    <t>RSD-CZ15-v15-PkgAC240to760</t>
  </si>
  <si>
    <t>Rt3-CZ15-v03-PkgAC240to760</t>
  </si>
  <si>
    <t>Rt3-CZ15-v07-PkgAC240to760</t>
  </si>
  <si>
    <t>Rt3-CZ15-v11-PkgAC240to760</t>
  </si>
  <si>
    <t>Rt3-CZ15-v15-PkgAC240to760</t>
  </si>
  <si>
    <t>RtL-CZ15-v03-PkgAC240to760</t>
  </si>
  <si>
    <t>RtL-CZ15-v07-PkgAC240to760</t>
  </si>
  <si>
    <t>RtL-CZ15-v11-PkgAC240to760</t>
  </si>
  <si>
    <t>RtL-CZ15-v15-PkgAC240to760</t>
  </si>
  <si>
    <t>RtS-CZ15-v03-PkgAC240to760</t>
  </si>
  <si>
    <t>RtS-CZ15-v07-PkgAC240to760</t>
  </si>
  <si>
    <t>RtS-CZ15-v11-PkgAC240to760</t>
  </si>
  <si>
    <t>RtS-CZ15-v15-PkgAC240to760</t>
  </si>
  <si>
    <t>SCn-CZ15-v03-PkgAC240to760</t>
  </si>
  <si>
    <t>SCn-CZ15-v07-PkgAC240to760</t>
  </si>
  <si>
    <t>SCn-CZ15-v11-PkgAC240to760</t>
  </si>
  <si>
    <t>SCn-CZ15-v15-PkgAC240to760</t>
  </si>
  <si>
    <t>Gro-CZ15-v03-PkgAC240to760</t>
  </si>
  <si>
    <t>Gro-CZ15-v07-PkgAC240to760</t>
  </si>
  <si>
    <t>Gro-CZ15-v11-PkgAC240to760</t>
  </si>
  <si>
    <t>Gro-CZ15-v15-PkgAC240to760</t>
  </si>
  <si>
    <t>WRf-CZ15-v03-PkgAC240to760</t>
  </si>
  <si>
    <t>WRf-CZ15-v07-PkgAC240to760</t>
  </si>
  <si>
    <t>WRf-CZ15-v11-PkgAC240to760</t>
  </si>
  <si>
    <t>WRf-CZ15-v15-PkgAC240to760</t>
  </si>
  <si>
    <t>Meas</t>
  </si>
  <si>
    <t>Base</t>
  </si>
  <si>
    <t>Therms/Ton
Gas Savings</t>
  </si>
  <si>
    <t>Asm-CZ12-v03-PkgAC240to760-Base</t>
  </si>
  <si>
    <t>Asm-CZ12-v03-PkgAC240to760-Meas</t>
  </si>
  <si>
    <t>Asm-CZ12-v07-PkgAC240to760-Base</t>
  </si>
  <si>
    <t>Asm-CZ12-v07-PkgAC240to760-Meas</t>
  </si>
  <si>
    <t>Asm-CZ12-v11-PkgAC240to760-Base</t>
  </si>
  <si>
    <t>Asm-CZ12-v11-PkgAC240to760-Meas</t>
  </si>
  <si>
    <t>Asm-CZ12-v15-PkgAC240to760-Base</t>
  </si>
  <si>
    <t>Asm-CZ12-v15-PkgAC240to760-Meas</t>
  </si>
  <si>
    <t>Asm-CZ13-v03-PkgAC240to760-Base</t>
  </si>
  <si>
    <t>Asm-CZ13-v03-PkgAC240to760-Meas</t>
  </si>
  <si>
    <t>Asm-CZ13-v07-PkgAC240to760-Base</t>
  </si>
  <si>
    <t>Asm-CZ13-v07-PkgAC240to760-Meas</t>
  </si>
  <si>
    <t>Asm-CZ13-v11-PkgAC240to760-Base</t>
  </si>
  <si>
    <t>Asm-CZ13-v11-PkgAC240to760-Meas</t>
  </si>
  <si>
    <t>Asm-CZ13-v15-PkgAC240to760-Base</t>
  </si>
  <si>
    <t>Asm-CZ13-v15-PkgAC240to760-Meas</t>
  </si>
  <si>
    <t>ECC-CZ12-v03-PkgAC240to760-Base</t>
  </si>
  <si>
    <t>ECC-CZ12-v03-PkgAC240to760-Meas</t>
  </si>
  <si>
    <t>ECC-CZ12-v07-PkgAC240to760-Base</t>
  </si>
  <si>
    <t>ECC-CZ12-v07-PkgAC240to760-Meas</t>
  </si>
  <si>
    <t>ECC-CZ12-v11-PkgAC240to760-Base</t>
  </si>
  <si>
    <t>ECC-CZ12-v11-PkgAC240to760-Meas</t>
  </si>
  <si>
    <t>ECC-CZ12-v15-PkgAC240to760-Base</t>
  </si>
  <si>
    <t>ECC-CZ12-v15-PkgAC240to760-Meas</t>
  </si>
  <si>
    <t>ECC-CZ13-v03-PkgAC240to760-Base</t>
  </si>
  <si>
    <t>ECC-CZ13-v03-PkgAC240to760-Meas</t>
  </si>
  <si>
    <t>ECC-CZ13-v07-PkgAC240to760-Base</t>
  </si>
  <si>
    <t>ECC-CZ13-v07-PkgAC240to760-Meas</t>
  </si>
  <si>
    <t>ECC-CZ13-v11-PkgAC240to760-Base</t>
  </si>
  <si>
    <t>ECC-CZ13-v11-PkgAC240to760-Meas</t>
  </si>
  <si>
    <t>ECC-CZ13-v15-PkgAC240to760-Base</t>
  </si>
  <si>
    <t>ECC-CZ13-v15-PkgAC240to760-Meas</t>
  </si>
  <si>
    <t>EUn-CZ12-v03-PkgAC240to760-Base</t>
  </si>
  <si>
    <t>EUn-CZ12-v03-PkgAC240to760-Meas</t>
  </si>
  <si>
    <t>EUn-CZ12-v07-PkgAC240to760-Base</t>
  </si>
  <si>
    <t>EUn-CZ12-v07-PkgAC240to760-Meas</t>
  </si>
  <si>
    <t>EUn-CZ12-v11-PkgAC240to760-Base</t>
  </si>
  <si>
    <t>EUn-CZ12-v11-PkgAC240to760-Meas</t>
  </si>
  <si>
    <t>EUn-CZ12-v15-PkgAC240to760-Base</t>
  </si>
  <si>
    <t>EUn-CZ12-v15-PkgAC240to760-Meas</t>
  </si>
  <si>
    <t>EUn-CZ13-v03-PkgAC240to760-Base</t>
  </si>
  <si>
    <t>EUn-CZ13-v03-PkgAC240to760-Meas</t>
  </si>
  <si>
    <t>EUn-CZ13-v07-PkgAC240to760-Base</t>
  </si>
  <si>
    <t>EUn-CZ13-v07-PkgAC240to760-Meas</t>
  </si>
  <si>
    <t>EUn-CZ13-v11-PkgAC240to760-Base</t>
  </si>
  <si>
    <t>EUn-CZ13-v11-PkgAC240to760-Meas</t>
  </si>
  <si>
    <t>EUn-CZ13-v15-PkgAC240to760-Base</t>
  </si>
  <si>
    <t>EUn-CZ13-v15-PkgAC240to760-Meas</t>
  </si>
  <si>
    <t>Gro-CZ12-v03-PkgAC240to760-Base</t>
  </si>
  <si>
    <t>Gro-CZ12-v03-PkgAC240to760-Meas</t>
  </si>
  <si>
    <t>Gro-CZ12-v07-PkgAC240to760-Base</t>
  </si>
  <si>
    <t>Gro-CZ12-v07-PkgAC240to760-Meas</t>
  </si>
  <si>
    <t>Gro-CZ12-v11-PkgAC240to760-Base</t>
  </si>
  <si>
    <t>Gro-CZ12-v11-PkgAC240to760-Meas</t>
  </si>
  <si>
    <t>Gro-CZ12-v15-PkgAC240to760-Base</t>
  </si>
  <si>
    <t>Gro-CZ12-v15-PkgAC240to760-Meas</t>
  </si>
  <si>
    <t>Gro-CZ13-v03-PkgAC240to760-Base</t>
  </si>
  <si>
    <t>Gro-CZ13-v03-PkgAC240to760-Meas</t>
  </si>
  <si>
    <t>Gro-CZ13-v07-PkgAC240to760-Base</t>
  </si>
  <si>
    <t>Gro-CZ13-v07-PkgAC240to760-Meas</t>
  </si>
  <si>
    <t>Gro-CZ13-v11-PkgAC240to760-Base</t>
  </si>
  <si>
    <t>Gro-CZ13-v11-PkgAC240to760-Meas</t>
  </si>
  <si>
    <t>Gro-CZ13-v15-PkgAC240to760-Base</t>
  </si>
  <si>
    <t>Gro-CZ13-v15-PkgAC240to760-Meas</t>
  </si>
  <si>
    <t>Hsp-CZ12-v03-PkgAC240to760-Base</t>
  </si>
  <si>
    <t>Hsp-CZ12-v03-PkgAC240to760-Meas</t>
  </si>
  <si>
    <t>Hsp-CZ12-v07-PkgAC240to760-Base</t>
  </si>
  <si>
    <t>Hsp-CZ12-v07-PkgAC240to760-Meas</t>
  </si>
  <si>
    <t>Hsp-CZ12-v11-PkgAC240to760-Base</t>
  </si>
  <si>
    <t>Hsp-CZ12-v11-PkgAC240to760-Meas</t>
  </si>
  <si>
    <t>Hsp-CZ12-v15-PkgAC240to760-Base</t>
  </si>
  <si>
    <t>Hsp-CZ12-v15-PkgAC240to760-Meas</t>
  </si>
  <si>
    <t>Hsp-CZ13-v03-PkgAC240to760-Base</t>
  </si>
  <si>
    <t>Hsp-CZ13-v03-PkgAC240to760-Meas</t>
  </si>
  <si>
    <t>Hsp-CZ13-v07-PkgAC240to760-Base</t>
  </si>
  <si>
    <t>Hsp-CZ13-v07-PkgAC240to760-Meas</t>
  </si>
  <si>
    <t>Hsp-CZ13-v11-PkgAC240to760-Base</t>
  </si>
  <si>
    <t>Hsp-CZ13-v11-PkgAC240to760-Meas</t>
  </si>
  <si>
    <t>Hsp-CZ13-v15-PkgAC240to760-Base</t>
  </si>
  <si>
    <t>Hsp-CZ13-v15-PkgAC240to760-Meas</t>
  </si>
  <si>
    <t>Htl-CZ12-v03-PkgAC240to760-Base</t>
  </si>
  <si>
    <t>Htl-CZ12-v03-PkgAC240to760-Meas</t>
  </si>
  <si>
    <t>Htl-CZ12-v07-PkgAC240to760-Base</t>
  </si>
  <si>
    <t>Htl-CZ12-v07-PkgAC240to760-Meas</t>
  </si>
  <si>
    <t>Htl-CZ12-v11-PkgAC240to760-Base</t>
  </si>
  <si>
    <t>Htl-CZ12-v11-PkgAC240to760-Meas</t>
  </si>
  <si>
    <t>Htl-CZ12-v15-PkgAC240to760-Base</t>
  </si>
  <si>
    <t>Htl-CZ12-v15-PkgAC240to760-Meas</t>
  </si>
  <si>
    <t>Htl-CZ13-v03-PkgAC240to760-Base</t>
  </si>
  <si>
    <t>Htl-CZ13-v03-PkgAC240to760-Meas</t>
  </si>
  <si>
    <t>Htl-CZ13-v07-PkgAC240to760-Base</t>
  </si>
  <si>
    <t>Htl-CZ13-v07-PkgAC240to760-Meas</t>
  </si>
  <si>
    <t>Htl-CZ13-v11-PkgAC240to760-Base</t>
  </si>
  <si>
    <t>Htl-CZ13-v11-PkgAC240to760-Meas</t>
  </si>
  <si>
    <t>Htl-CZ13-v15-PkgAC240to760-Base</t>
  </si>
  <si>
    <t>Htl-CZ13-v15-PkgAC240to760-Meas</t>
  </si>
  <si>
    <t>MBT-CZ12-v03-PkgAC240to760-Base</t>
  </si>
  <si>
    <t>MBT-CZ12-v03-PkgAC240to760-Meas</t>
  </si>
  <si>
    <t>MBT-CZ12-v07-PkgAC240to760-Base</t>
  </si>
  <si>
    <t>MBT-CZ12-v07-PkgAC240to760-Meas</t>
  </si>
  <si>
    <t>MBT-CZ12-v11-PkgAC240to760-Base</t>
  </si>
  <si>
    <t>MBT-CZ12-v11-PkgAC240to760-Meas</t>
  </si>
  <si>
    <t>MBT-CZ12-v15-PkgAC240to760-Base</t>
  </si>
  <si>
    <t>MBT-CZ12-v15-PkgAC240to760-Meas</t>
  </si>
  <si>
    <t>MBT-CZ13-v03-PkgAC240to760-Base</t>
  </si>
  <si>
    <t>MBT-CZ13-v03-PkgAC240to760-Meas</t>
  </si>
  <si>
    <t>MBT-CZ13-v07-PkgAC240to760-Base</t>
  </si>
  <si>
    <t>MBT-CZ13-v07-PkgAC240to760-Meas</t>
  </si>
  <si>
    <t>MBT-CZ13-v11-PkgAC240to760-Base</t>
  </si>
  <si>
    <t>MBT-CZ13-v11-PkgAC240to760-Meas</t>
  </si>
  <si>
    <t>MBT-CZ13-v15-PkgAC240to760-Base</t>
  </si>
  <si>
    <t>MBT-CZ13-v15-PkgAC240to760-Meas</t>
  </si>
  <si>
    <t>MLI-CZ12-v03-PkgAC240to760-Base</t>
  </si>
  <si>
    <t>MLI-CZ12-v03-PkgAC240to760-Meas</t>
  </si>
  <si>
    <t>MLI-CZ12-v07-PkgAC240to760-Base</t>
  </si>
  <si>
    <t>MLI-CZ12-v07-PkgAC240to760-Meas</t>
  </si>
  <si>
    <t>MLI-CZ12-v11-PkgAC240to760-Base</t>
  </si>
  <si>
    <t>MLI-CZ12-v11-PkgAC240to760-Meas</t>
  </si>
  <si>
    <t>MLI-CZ12-v15-PkgAC240to760-Base</t>
  </si>
  <si>
    <t>MLI-CZ12-v15-PkgAC240to760-Meas</t>
  </si>
  <si>
    <t>MLI-CZ13-v03-PkgAC240to760-Base</t>
  </si>
  <si>
    <t>MLI-CZ13-v03-PkgAC240to760-Meas</t>
  </si>
  <si>
    <t>MLI-CZ13-v07-PkgAC240to760-Base</t>
  </si>
  <si>
    <t>MLI-CZ13-v07-PkgAC240to760-Meas</t>
  </si>
  <si>
    <t>MLI-CZ13-v11-PkgAC240to760-Base</t>
  </si>
  <si>
    <t>MLI-CZ13-v11-PkgAC240to760-Meas</t>
  </si>
  <si>
    <t>MLI-CZ13-v15-PkgAC240to760-Base</t>
  </si>
  <si>
    <t>MLI-CZ13-v15-PkgAC240to760-Meas</t>
  </si>
  <si>
    <t>Mtl-CZ12-v03-PkgAC240to760-Base</t>
  </si>
  <si>
    <t>Mtl-CZ12-v03-PkgAC240to760-Meas</t>
  </si>
  <si>
    <t>Mtl-CZ12-v07-PkgAC240to760-Base</t>
  </si>
  <si>
    <t>Mtl-CZ12-v07-PkgAC240to760-Meas</t>
  </si>
  <si>
    <t>Mtl-CZ12-v11-PkgAC240to760-Base</t>
  </si>
  <si>
    <t>Mtl-CZ12-v11-PkgAC240to760-Meas</t>
  </si>
  <si>
    <t>Mtl-CZ12-v15-PkgAC240to760-Base</t>
  </si>
  <si>
    <t>Mtl-CZ12-v15-PkgAC240to760-Meas</t>
  </si>
  <si>
    <t>Mtl-CZ13-v03-PkgAC240to760-Base</t>
  </si>
  <si>
    <t>Mtl-CZ13-v03-PkgAC240to760-Meas</t>
  </si>
  <si>
    <t>Mtl-CZ13-v07-PkgAC240to760-Base</t>
  </si>
  <si>
    <t>Mtl-CZ13-v07-PkgAC240to760-Meas</t>
  </si>
  <si>
    <t>Mtl-CZ13-v11-PkgAC240to760-Base</t>
  </si>
  <si>
    <t>Mtl-CZ13-v11-PkgAC240to760-Meas</t>
  </si>
  <si>
    <t>Mtl-CZ13-v15-PkgAC240to760-Base</t>
  </si>
  <si>
    <t>Mtl-CZ13-v15-PkgAC240to760-Meas</t>
  </si>
  <si>
    <t>Nrs-CZ12-v03-PkgAC240to760-Base</t>
  </si>
  <si>
    <t>Nrs-CZ12-v03-PkgAC240to760-Meas</t>
  </si>
  <si>
    <t>Nrs-CZ12-v07-PkgAC240to760-Base</t>
  </si>
  <si>
    <t>Nrs-CZ12-v07-PkgAC240to760-Meas</t>
  </si>
  <si>
    <t>Nrs-CZ12-v11-PkgAC240to760-Base</t>
  </si>
  <si>
    <t>Nrs-CZ12-v11-PkgAC240to760-Meas</t>
  </si>
  <si>
    <t>Nrs-CZ12-v15-PkgAC240to760-Base</t>
  </si>
  <si>
    <t>Nrs-CZ12-v15-PkgAC240to760-Meas</t>
  </si>
  <si>
    <t>Nrs-CZ13-v03-PkgAC240to760-Base</t>
  </si>
  <si>
    <t>Nrs-CZ13-v03-PkgAC240to760-Meas</t>
  </si>
  <si>
    <t>Nrs-CZ13-v07-PkgAC240to760-Base</t>
  </si>
  <si>
    <t>Nrs-CZ13-v07-PkgAC240to760-Meas</t>
  </si>
  <si>
    <t>Nrs-CZ13-v11-PkgAC240to760-Base</t>
  </si>
  <si>
    <t>Nrs-CZ13-v11-PkgAC240to760-Meas</t>
  </si>
  <si>
    <t>Nrs-CZ13-v15-PkgAC240to760-Base</t>
  </si>
  <si>
    <t>Nrs-CZ13-v15-PkgAC240to760-Meas</t>
  </si>
  <si>
    <t>OfL-CZ12-v03-PkgAC240to760-Base</t>
  </si>
  <si>
    <t>OfL-CZ12-v03-PkgAC240to760-Meas</t>
  </si>
  <si>
    <t>OfL-CZ12-v07-PkgAC240to760-Base</t>
  </si>
  <si>
    <t>OfL-CZ12-v07-PkgAC240to760-Meas</t>
  </si>
  <si>
    <t>OfL-CZ12-v11-PkgAC240to760-Base</t>
  </si>
  <si>
    <t>OfL-CZ12-v11-PkgAC240to760-Meas</t>
  </si>
  <si>
    <t>OfL-CZ12-v15-PkgAC240to760-Base</t>
  </si>
  <si>
    <t>OfL-CZ12-v15-PkgAC240to760-Meas</t>
  </si>
  <si>
    <t>OfL-CZ13-v03-PkgAC240to760-Base</t>
  </si>
  <si>
    <t>OfL-CZ13-v03-PkgAC240to760-Meas</t>
  </si>
  <si>
    <t>OfL-CZ13-v07-PkgAC240to760-Base</t>
  </si>
  <si>
    <t>OfL-CZ13-v07-PkgAC240to760-Meas</t>
  </si>
  <si>
    <t>OfL-CZ13-v11-PkgAC240to760-Base</t>
  </si>
  <si>
    <t>OfL-CZ13-v11-PkgAC240to760-Meas</t>
  </si>
  <si>
    <t>OfL-CZ13-v15-PkgAC240to760-Base</t>
  </si>
  <si>
    <t>OfL-CZ13-v15-PkgAC240to760-Meas</t>
  </si>
  <si>
    <t>OfS-CZ12-v03-PkgAC240to760-Base</t>
  </si>
  <si>
    <t>OfS-CZ12-v03-PkgAC240to760-Meas</t>
  </si>
  <si>
    <t>OfS-CZ12-v07-PkgAC240to760-Base</t>
  </si>
  <si>
    <t>OfS-CZ12-v07-PkgAC240to760-Meas</t>
  </si>
  <si>
    <t>OfS-CZ12-v11-PkgAC240to760-Base</t>
  </si>
  <si>
    <t>OfS-CZ12-v11-PkgAC240to760-Meas</t>
  </si>
  <si>
    <t>OfS-CZ12-v15-PkgAC240to760-Base</t>
  </si>
  <si>
    <t>OfS-CZ12-v15-PkgAC240to760-Meas</t>
  </si>
  <si>
    <t>OfS-CZ13-v03-PkgAC240to760-Base</t>
  </si>
  <si>
    <t>OfS-CZ13-v03-PkgAC240to760-Meas</t>
  </si>
  <si>
    <t>OfS-CZ13-v07-PkgAC240to760-Base</t>
  </si>
  <si>
    <t>OfS-CZ13-v07-PkgAC240to760-Meas</t>
  </si>
  <si>
    <t>OfS-CZ13-v11-PkgAC240to760-Base</t>
  </si>
  <si>
    <t>OfS-CZ13-v11-PkgAC240to760-Meas</t>
  </si>
  <si>
    <t>OfS-CZ13-v15-PkgAC240to760-Base</t>
  </si>
  <si>
    <t>OfS-CZ13-v15-PkgAC240to760-Meas</t>
  </si>
  <si>
    <t>RFF-CZ12-v03-PkgAC240to760-Base</t>
  </si>
  <si>
    <t>RFF-CZ12-v03-PkgAC240to760-Meas</t>
  </si>
  <si>
    <t>RFF-CZ12-v07-PkgAC240to760-Base</t>
  </si>
  <si>
    <t>RFF-CZ12-v07-PkgAC240to760-Meas</t>
  </si>
  <si>
    <t>RFF-CZ12-v11-PkgAC240to760-Base</t>
  </si>
  <si>
    <t>RFF-CZ12-v11-PkgAC240to760-Meas</t>
  </si>
  <si>
    <t>RFF-CZ12-v15-PkgAC240to760-Base</t>
  </si>
  <si>
    <t>RFF-CZ12-v15-PkgAC240to760-Meas</t>
  </si>
  <si>
    <t>RFF-CZ13-v03-PkgAC240to760-Base</t>
  </si>
  <si>
    <t>RFF-CZ13-v03-PkgAC240to760-Meas</t>
  </si>
  <si>
    <t>RFF-CZ13-v07-PkgAC240to760-Base</t>
  </si>
  <si>
    <t>RFF-CZ13-v07-PkgAC240to760-Meas</t>
  </si>
  <si>
    <t>RFF-CZ13-v11-PkgAC240to760-Base</t>
  </si>
  <si>
    <t>RFF-CZ13-v11-PkgAC240to760-Meas</t>
  </si>
  <si>
    <t>RFF-CZ13-v15-PkgAC240to760-Base</t>
  </si>
  <si>
    <t>RFF-CZ13-v15-PkgAC240to760-Meas</t>
  </si>
  <si>
    <t>RSD-CZ12-v03-PkgAC240to760-Base</t>
  </si>
  <si>
    <t>RSD-CZ12-v03-PkgAC240to760-Meas</t>
  </si>
  <si>
    <t>RSD-CZ12-v07-PkgAC240to760-Base</t>
  </si>
  <si>
    <t>RSD-CZ12-v07-PkgAC240to760-Meas</t>
  </si>
  <si>
    <t>RSD-CZ12-v11-PkgAC240to760-Base</t>
  </si>
  <si>
    <t>RSD-CZ12-v11-PkgAC240to760-Meas</t>
  </si>
  <si>
    <t>RSD-CZ12-v15-PkgAC240to760-Base</t>
  </si>
  <si>
    <t>RSD-CZ12-v15-PkgAC240to760-Meas</t>
  </si>
  <si>
    <t>RSD-CZ13-v03-PkgAC240to760-Base</t>
  </si>
  <si>
    <t>RSD-CZ13-v03-PkgAC240to760-Meas</t>
  </si>
  <si>
    <t>RSD-CZ13-v07-PkgAC240to760-Base</t>
  </si>
  <si>
    <t>RSD-CZ13-v07-PkgAC240to760-Meas</t>
  </si>
  <si>
    <t>RSD-CZ13-v11-PkgAC240to760-Base</t>
  </si>
  <si>
    <t>RSD-CZ13-v11-PkgAC240to760-Meas</t>
  </si>
  <si>
    <t>RSD-CZ13-v15-PkgAC240to760-Base</t>
  </si>
  <si>
    <t>RSD-CZ13-v15-PkgAC240to760-Meas</t>
  </si>
  <si>
    <t>Rt3-CZ12-v03-PkgAC240to760-Base</t>
  </si>
  <si>
    <t>Rt3-CZ12-v03-PkgAC240to760-Meas</t>
  </si>
  <si>
    <t>Rt3-CZ12-v07-PkgAC240to760-Base</t>
  </si>
  <si>
    <t>Rt3-CZ12-v07-PkgAC240to760-Meas</t>
  </si>
  <si>
    <t>Rt3-CZ12-v11-PkgAC240to760-Base</t>
  </si>
  <si>
    <t>Rt3-CZ12-v11-PkgAC240to760-Meas</t>
  </si>
  <si>
    <t>Rt3-CZ12-v15-PkgAC240to760-Base</t>
  </si>
  <si>
    <t>Rt3-CZ12-v15-PkgAC240to760-Meas</t>
  </si>
  <si>
    <t>Rt3-CZ13-v03-PkgAC240to760-Base</t>
  </si>
  <si>
    <t>Rt3-CZ13-v03-PkgAC240to760-Meas</t>
  </si>
  <si>
    <t>Rt3-CZ13-v07-PkgAC240to760-Base</t>
  </si>
  <si>
    <t>Rt3-CZ13-v07-PkgAC240to760-Meas</t>
  </si>
  <si>
    <t>Rt3-CZ13-v11-PkgAC240to760-Base</t>
  </si>
  <si>
    <t>Rt3-CZ13-v11-PkgAC240to760-Meas</t>
  </si>
  <si>
    <t>Rt3-CZ13-v15-PkgAC240to760-Base</t>
  </si>
  <si>
    <t>Rt3-CZ13-v15-PkgAC240to760-Meas</t>
  </si>
  <si>
    <t>RtL-CZ12-v03-PkgAC240to760-Base</t>
  </si>
  <si>
    <t>RtL-CZ12-v03-PkgAC240to760-Meas</t>
  </si>
  <si>
    <t>RtL-CZ12-v07-PkgAC240to760-Base</t>
  </si>
  <si>
    <t>RtL-CZ12-v07-PkgAC240to760-Meas</t>
  </si>
  <si>
    <t>RtL-CZ12-v11-PkgAC240to760-Base</t>
  </si>
  <si>
    <t>RtL-CZ12-v11-PkgAC240to760-Meas</t>
  </si>
  <si>
    <t>RtL-CZ12-v15-PkgAC240to760-Base</t>
  </si>
  <si>
    <t>RtL-CZ12-v15-PkgAC240to760-Meas</t>
  </si>
  <si>
    <t>RtL-CZ13-v03-PkgAC240to760-Base</t>
  </si>
  <si>
    <t>RtL-CZ13-v03-PkgAC240to760-Meas</t>
  </si>
  <si>
    <t>RtL-CZ13-v07-PkgAC240to760-Base</t>
  </si>
  <si>
    <t>RtL-CZ13-v07-PkgAC240to760-Meas</t>
  </si>
  <si>
    <t>RtL-CZ13-v11-PkgAC240to760-Base</t>
  </si>
  <si>
    <t>RtL-CZ13-v11-PkgAC240to760-Meas</t>
  </si>
  <si>
    <t>RtL-CZ13-v15-PkgAC240to760-Base</t>
  </si>
  <si>
    <t>RtL-CZ13-v15-PkgAC240to760-Meas</t>
  </si>
  <si>
    <t>RtS-CZ12-v03-PkgAC240to760-Base</t>
  </si>
  <si>
    <t>RtS-CZ12-v03-PkgAC240to760-Meas</t>
  </si>
  <si>
    <t>RtS-CZ12-v07-PkgAC240to760-Base</t>
  </si>
  <si>
    <t>RtS-CZ12-v07-PkgAC240to760-Meas</t>
  </si>
  <si>
    <t>RtS-CZ12-v11-PkgAC240to760-Base</t>
  </si>
  <si>
    <t>RtS-CZ12-v11-PkgAC240to760-Meas</t>
  </si>
  <si>
    <t>RtS-CZ12-v15-PkgAC240to760-Base</t>
  </si>
  <si>
    <t>RtS-CZ12-v15-PkgAC240to760-Meas</t>
  </si>
  <si>
    <t>RtS-CZ13-v03-PkgAC240to760-Base</t>
  </si>
  <si>
    <t>RtS-CZ13-v03-PkgAC240to760-Meas</t>
  </si>
  <si>
    <t>RtS-CZ13-v07-PkgAC240to760-Base</t>
  </si>
  <si>
    <t>RtS-CZ13-v07-PkgAC240to760-Meas</t>
  </si>
  <si>
    <t>RtS-CZ13-v11-PkgAC240to760-Base</t>
  </si>
  <si>
    <t>RtS-CZ13-v11-PkgAC240to760-Meas</t>
  </si>
  <si>
    <t>RtS-CZ13-v15-PkgAC240to760-Base</t>
  </si>
  <si>
    <t>RtS-CZ13-v15-PkgAC240to760-Meas</t>
  </si>
  <si>
    <t>SCn-CZ12-v03-PkgAC240to760-Base</t>
  </si>
  <si>
    <t>SCn-CZ12-v03-PkgAC240to760-Meas</t>
  </si>
  <si>
    <t>SCn-CZ12-v07-PkgAC240to760-Base</t>
  </si>
  <si>
    <t>SCn-CZ12-v07-PkgAC240to760-Meas</t>
  </si>
  <si>
    <t>SCn-CZ12-v11-PkgAC240to760-Base</t>
  </si>
  <si>
    <t>SCn-CZ12-v11-PkgAC240to760-Meas</t>
  </si>
  <si>
    <t>SCn-CZ12-v15-PkgAC240to760-Base</t>
  </si>
  <si>
    <t>SCn-CZ12-v15-PkgAC240to760-Meas</t>
  </si>
  <si>
    <t>SCn-CZ13-v03-PkgAC240to760-Base</t>
  </si>
  <si>
    <t>SCn-CZ13-v03-PkgAC240to760-Meas</t>
  </si>
  <si>
    <t>SCn-CZ13-v07-PkgAC240to760-Base</t>
  </si>
  <si>
    <t>SCn-CZ13-v07-PkgAC240to760-Meas</t>
  </si>
  <si>
    <t>SCn-CZ13-v11-PkgAC240to760-Base</t>
  </si>
  <si>
    <t>SCn-CZ13-v11-PkgAC240to760-Meas</t>
  </si>
  <si>
    <t>SCn-CZ13-v15-PkgAC240to760-Base</t>
  </si>
  <si>
    <t>SCn-CZ13-v15-PkgAC240to760-Meas</t>
  </si>
  <si>
    <t>WRf-CZ12-v03-PkgAC240to760-Base</t>
  </si>
  <si>
    <t>WRf-CZ12-v03-PkgAC240to760-Meas</t>
  </si>
  <si>
    <t>WRf-CZ12-v07-PkgAC240to760-Base</t>
  </si>
  <si>
    <t>WRf-CZ12-v07-PkgAC240to760-Meas</t>
  </si>
  <si>
    <t>WRf-CZ12-v11-PkgAC240to760-Base</t>
  </si>
  <si>
    <t>WRf-CZ12-v11-PkgAC240to760-Meas</t>
  </si>
  <si>
    <t>WRf-CZ12-v15-PkgAC240to760-Base</t>
  </si>
  <si>
    <t>WRf-CZ12-v15-PkgAC240to760-Meas</t>
  </si>
  <si>
    <t>WRf-CZ13-v03-PkgAC240to760-Base</t>
  </si>
  <si>
    <t>WRf-CZ13-v03-PkgAC240to760-Meas</t>
  </si>
  <si>
    <t>WRf-CZ13-v07-PkgAC240to760-Base</t>
  </si>
  <si>
    <t>WRf-CZ13-v07-PkgAC240to760-Meas</t>
  </si>
  <si>
    <t>WRf-CZ13-v11-PkgAC240to760-Base</t>
  </si>
  <si>
    <t>WRf-CZ13-v11-PkgAC240to760-Meas</t>
  </si>
  <si>
    <t>WRf-CZ13-v15-PkgAC240to760-Base</t>
  </si>
  <si>
    <t>WRf-CZ13-v15-PkgAC240to760-Meas</t>
  </si>
  <si>
    <t>Asm-CZ12-v03-PkgAC240to760</t>
  </si>
  <si>
    <t>Asm-CZ12-v07-PkgAC240to760</t>
  </si>
  <si>
    <t>Asm-CZ12-v11-PkgAC240to760</t>
  </si>
  <si>
    <t>Asm-CZ12-v15-PkgAC240to760</t>
  </si>
  <si>
    <t>Asm-CZ13-v03-PkgAC240to760</t>
  </si>
  <si>
    <t>Asm-CZ13-v07-PkgAC240to760</t>
  </si>
  <si>
    <t>Asm-CZ13-v11-PkgAC240to760</t>
  </si>
  <si>
    <t>Asm-CZ13-v15-PkgAC240to760</t>
  </si>
  <si>
    <t>ECC-CZ12-v03-PkgAC240to760</t>
  </si>
  <si>
    <t>ECC-CZ12-v07-PkgAC240to760</t>
  </si>
  <si>
    <t>ECC-CZ12-v11-PkgAC240to760</t>
  </si>
  <si>
    <t>ECC-CZ12-v15-PkgAC240to760</t>
  </si>
  <si>
    <t>ECC-CZ13-v03-PkgAC240to760</t>
  </si>
  <si>
    <t>ECC-CZ13-v07-PkgAC240to760</t>
  </si>
  <si>
    <t>ECC-CZ13-v11-PkgAC240to760</t>
  </si>
  <si>
    <t>ECC-CZ13-v15-PkgAC240to760</t>
  </si>
  <si>
    <t>EUn-CZ12-v03-PkgAC240to760</t>
  </si>
  <si>
    <t>EUn-CZ12-v07-PkgAC240to760</t>
  </si>
  <si>
    <t>EUn-CZ12-v11-PkgAC240to760</t>
  </si>
  <si>
    <t>EUn-CZ12-v15-PkgAC240to760</t>
  </si>
  <si>
    <t>EUn-CZ13-v03-PkgAC240to760</t>
  </si>
  <si>
    <t>EUn-CZ13-v07-PkgAC240to760</t>
  </si>
  <si>
    <t>EUn-CZ13-v11-PkgAC240to760</t>
  </si>
  <si>
    <t>EUn-CZ13-v15-PkgAC240to760</t>
  </si>
  <si>
    <t>Hsp-CZ12-v03-PkgAC240to760</t>
  </si>
  <si>
    <t>Hsp-CZ12-v07-PkgAC240to760</t>
  </si>
  <si>
    <t>Hsp-CZ12-v11-PkgAC240to760</t>
  </si>
  <si>
    <t>Hsp-CZ12-v15-PkgAC240to760</t>
  </si>
  <si>
    <t>Hsp-CZ13-v03-PkgAC240to760</t>
  </si>
  <si>
    <t>Hsp-CZ13-v07-PkgAC240to760</t>
  </si>
  <si>
    <t>Hsp-CZ13-v11-PkgAC240to760</t>
  </si>
  <si>
    <t>Hsp-CZ13-v15-PkgAC240to760</t>
  </si>
  <si>
    <t>Htl-CZ12-v03-PkgAC240to760</t>
  </si>
  <si>
    <t>Htl-CZ12-v07-PkgAC240to760</t>
  </si>
  <si>
    <t>Htl-CZ12-v11-PkgAC240to760</t>
  </si>
  <si>
    <t>Htl-CZ12-v15-PkgAC240to760</t>
  </si>
  <si>
    <t>Htl-CZ13-v03-PkgAC240to760</t>
  </si>
  <si>
    <t>Htl-CZ13-v07-PkgAC240to760</t>
  </si>
  <si>
    <t>Htl-CZ13-v11-PkgAC240to760</t>
  </si>
  <si>
    <t>Htl-CZ13-v15-PkgAC240to760</t>
  </si>
  <si>
    <t>MBT-CZ12-v03-PkgAC240to760</t>
  </si>
  <si>
    <t>MBT-CZ12-v07-PkgAC240to760</t>
  </si>
  <si>
    <t>MBT-CZ12-v11-PkgAC240to760</t>
  </si>
  <si>
    <t>MBT-CZ12-v15-PkgAC240to760</t>
  </si>
  <si>
    <t>MBT-CZ13-v03-PkgAC240to760</t>
  </si>
  <si>
    <t>MBT-CZ13-v07-PkgAC240to760</t>
  </si>
  <si>
    <t>MBT-CZ13-v11-PkgAC240to760</t>
  </si>
  <si>
    <t>MBT-CZ13-v15-PkgAC240to760</t>
  </si>
  <si>
    <t>MLI-CZ12-v03-PkgAC240to760</t>
  </si>
  <si>
    <t>MLI-CZ12-v07-PkgAC240to760</t>
  </si>
  <si>
    <t>MLI-CZ12-v11-PkgAC240to760</t>
  </si>
  <si>
    <t>MLI-CZ12-v15-PkgAC240to760</t>
  </si>
  <si>
    <t>MLI-CZ13-v03-PkgAC240to760</t>
  </si>
  <si>
    <t>MLI-CZ13-v07-PkgAC240to760</t>
  </si>
  <si>
    <t>MLI-CZ13-v11-PkgAC240to760</t>
  </si>
  <si>
    <t>MLI-CZ13-v15-PkgAC240to760</t>
  </si>
  <si>
    <t>Mtl-CZ12-v03-PkgAC240to760</t>
  </si>
  <si>
    <t>Mtl-CZ12-v07-PkgAC240to760</t>
  </si>
  <si>
    <t>Mtl-CZ12-v11-PkgAC240to760</t>
  </si>
  <si>
    <t>Mtl-CZ12-v15-PkgAC240to760</t>
  </si>
  <si>
    <t>Mtl-CZ13-v03-PkgAC240to760</t>
  </si>
  <si>
    <t>Mtl-CZ13-v07-PkgAC240to760</t>
  </si>
  <si>
    <t>Mtl-CZ13-v11-PkgAC240to760</t>
  </si>
  <si>
    <t>Mtl-CZ13-v15-PkgAC240to760</t>
  </si>
  <si>
    <t>Mtl-CZ15-v03-PkgAC240to760</t>
  </si>
  <si>
    <t>Mtl-CZ15-v07-PkgAC240to760</t>
  </si>
  <si>
    <t>Mtl-CZ15-v11-PkgAC240to760</t>
  </si>
  <si>
    <t>Mtl-CZ15-v15-PkgAC240to760</t>
  </si>
  <si>
    <t>Nrs-CZ12-v03-PkgAC240to760</t>
  </si>
  <si>
    <t>Nrs-CZ12-v07-PkgAC240to760</t>
  </si>
  <si>
    <t>Nrs-CZ12-v11-PkgAC240to760</t>
  </si>
  <si>
    <t>Nrs-CZ12-v15-PkgAC240to760</t>
  </si>
  <si>
    <t>Nrs-CZ13-v03-PkgAC240to760</t>
  </si>
  <si>
    <t>Nrs-CZ13-v07-PkgAC240to760</t>
  </si>
  <si>
    <t>Nrs-CZ13-v11-PkgAC240to760</t>
  </si>
  <si>
    <t>Nrs-CZ13-v15-PkgAC240to760</t>
  </si>
  <si>
    <t>OfL-CZ12-v03-PkgAC240to760</t>
  </si>
  <si>
    <t>OfL-CZ12-v07-PkgAC240to760</t>
  </si>
  <si>
    <t>OfL-CZ12-v11-PkgAC240to760</t>
  </si>
  <si>
    <t>OfL-CZ12-v15-PkgAC240to760</t>
  </si>
  <si>
    <t>OfL-CZ13-v03-PkgAC240to760</t>
  </si>
  <si>
    <t>OfL-CZ13-v07-PkgAC240to760</t>
  </si>
  <si>
    <t>OfL-CZ13-v11-PkgAC240to760</t>
  </si>
  <si>
    <t>OfL-CZ13-v15-PkgAC240to760</t>
  </si>
  <si>
    <t>OfS-CZ12-v03-PkgAC240to760</t>
  </si>
  <si>
    <t>OfS-CZ12-v07-PkgAC240to760</t>
  </si>
  <si>
    <t>OfS-CZ12-v11-PkgAC240to760</t>
  </si>
  <si>
    <t>OfS-CZ12-v15-PkgAC240to760</t>
  </si>
  <si>
    <t>OfS-CZ13-v03-PkgAC240to760</t>
  </si>
  <si>
    <t>OfS-CZ13-v07-PkgAC240to760</t>
  </si>
  <si>
    <t>OfS-CZ13-v11-PkgAC240to760</t>
  </si>
  <si>
    <t>OfS-CZ13-v15-PkgAC240to760</t>
  </si>
  <si>
    <t>RFF-CZ12-v03-PkgAC240to760</t>
  </si>
  <si>
    <t>RFF-CZ12-v07-PkgAC240to760</t>
  </si>
  <si>
    <t>RFF-CZ12-v11-PkgAC240to760</t>
  </si>
  <si>
    <t>RFF-CZ12-v15-PkgAC240to760</t>
  </si>
  <si>
    <t>RFF-CZ13-v03-PkgAC240to760</t>
  </si>
  <si>
    <t>RFF-CZ13-v07-PkgAC240to760</t>
  </si>
  <si>
    <t>RFF-CZ13-v11-PkgAC240to760</t>
  </si>
  <si>
    <t>RFF-CZ13-v15-PkgAC240to760</t>
  </si>
  <si>
    <t>RSD-CZ12-v03-PkgAC240to760</t>
  </si>
  <si>
    <t>RSD-CZ12-v07-PkgAC240to760</t>
  </si>
  <si>
    <t>RSD-CZ12-v11-PkgAC240to760</t>
  </si>
  <si>
    <t>RSD-CZ12-v15-PkgAC240to760</t>
  </si>
  <si>
    <t>RSD-CZ13-v03-PkgAC240to760</t>
  </si>
  <si>
    <t>RSD-CZ13-v07-PkgAC240to760</t>
  </si>
  <si>
    <t>RSD-CZ13-v11-PkgAC240to760</t>
  </si>
  <si>
    <t>RSD-CZ13-v15-PkgAC240to760</t>
  </si>
  <si>
    <t>Rt3-CZ12-v03-PkgAC240to760</t>
  </si>
  <si>
    <t>Rt3-CZ12-v07-PkgAC240to760</t>
  </si>
  <si>
    <t>Rt3-CZ12-v11-PkgAC240to760</t>
  </si>
  <si>
    <t>Rt3-CZ12-v15-PkgAC240to760</t>
  </si>
  <si>
    <t>Rt3-CZ13-v03-PkgAC240to760</t>
  </si>
  <si>
    <t>Rt3-CZ13-v07-PkgAC240to760</t>
  </si>
  <si>
    <t>Rt3-CZ13-v11-PkgAC240to760</t>
  </si>
  <si>
    <t>Rt3-CZ13-v15-PkgAC240to760</t>
  </si>
  <si>
    <t>RtL-CZ12-v03-PkgAC240to760</t>
  </si>
  <si>
    <t>RtL-CZ12-v07-PkgAC240to760</t>
  </si>
  <si>
    <t>RtL-CZ12-v11-PkgAC240to760</t>
  </si>
  <si>
    <t>RtL-CZ12-v15-PkgAC240to760</t>
  </si>
  <si>
    <t>RtL-CZ13-v03-PkgAC240to760</t>
  </si>
  <si>
    <t>RtL-CZ13-v07-PkgAC240to760</t>
  </si>
  <si>
    <t>RtL-CZ13-v11-PkgAC240to760</t>
  </si>
  <si>
    <t>RtL-CZ13-v15-PkgAC240to760</t>
  </si>
  <si>
    <t>RtS-CZ12-v03-PkgAC240to760</t>
  </si>
  <si>
    <t>RtS-CZ12-v07-PkgAC240to760</t>
  </si>
  <si>
    <t>RtS-CZ12-v11-PkgAC240to760</t>
  </si>
  <si>
    <t>RtS-CZ12-v15-PkgAC240to760</t>
  </si>
  <si>
    <t>RtS-CZ13-v03-PkgAC240to760</t>
  </si>
  <si>
    <t>RtS-CZ13-v07-PkgAC240to760</t>
  </si>
  <si>
    <t>RtS-CZ13-v11-PkgAC240to760</t>
  </si>
  <si>
    <t>RtS-CZ13-v15-PkgAC240to760</t>
  </si>
  <si>
    <t>SCn-CZ12-v03-PkgAC240to760</t>
  </si>
  <si>
    <t>SCn-CZ12-v07-PkgAC240to760</t>
  </si>
  <si>
    <t>SCn-CZ12-v11-PkgAC240to760</t>
  </si>
  <si>
    <t>SCn-CZ12-v15-PkgAC240to760</t>
  </si>
  <si>
    <t>SCn-CZ13-v03-PkgAC240to760</t>
  </si>
  <si>
    <t>SCn-CZ13-v07-PkgAC240to760</t>
  </si>
  <si>
    <t>SCn-CZ13-v11-PkgAC240to760</t>
  </si>
  <si>
    <t>SCn-CZ13-v15-PkgAC240to760</t>
  </si>
  <si>
    <t>Gro-CZ12-v03-PkgAC240to760</t>
  </si>
  <si>
    <t>Gro-CZ12-v07-PkgAC240to760</t>
  </si>
  <si>
    <t>Gro-CZ12-v11-PkgAC240to760</t>
  </si>
  <si>
    <t>Gro-CZ12-v15-PkgAC240to760</t>
  </si>
  <si>
    <t>Gro-CZ13-v03-PkgAC240to760</t>
  </si>
  <si>
    <t>Gro-CZ13-v07-PkgAC240to760</t>
  </si>
  <si>
    <t>Gro-CZ13-v11-PkgAC240to760</t>
  </si>
  <si>
    <t>Gro-CZ13-v15-PkgAC240to760</t>
  </si>
  <si>
    <t>WRf-CZ12-v03-PkgAC240to760</t>
  </si>
  <si>
    <t>WRf-CZ12-v07-PkgAC240to760</t>
  </si>
  <si>
    <t>WRf-CZ12-v11-PkgAC240to760</t>
  </si>
  <si>
    <t>WRf-CZ12-v15-PkgAC240to760</t>
  </si>
  <si>
    <t>WRf-CZ13-v03-PkgAC240to760</t>
  </si>
  <si>
    <t>WRf-CZ13-v07-PkgAC240to760</t>
  </si>
  <si>
    <t>WRf-CZ13-v11-PkgAC240to760</t>
  </si>
  <si>
    <t>WRf-CZ13-v15-PkgAC240to760</t>
  </si>
  <si>
    <t>10/29/20 @ 17:36</t>
  </si>
  <si>
    <t>10/29/20 @ 17:37</t>
  </si>
  <si>
    <t>10/29/20 @ 17:38</t>
  </si>
  <si>
    <t>10/29/20 @ 17:39</t>
  </si>
  <si>
    <t>10/29/20 @ 17:40</t>
  </si>
  <si>
    <t>10/29/20 @ 17:41</t>
  </si>
  <si>
    <t>10/29/20 @ 17:42</t>
  </si>
  <si>
    <t>10/29/20 @ 17:43</t>
  </si>
  <si>
    <t>10/29/20 @ 17:44</t>
  </si>
  <si>
    <t>10/29/20 @ 17:45</t>
  </si>
  <si>
    <t>10/29/20 @ 17:51</t>
  </si>
  <si>
    <t>10/29/20 @ 17:52</t>
  </si>
  <si>
    <t>10/29/20 @ 17:53</t>
  </si>
  <si>
    <t>10/29/20 @ 17:54</t>
  </si>
  <si>
    <t>10/29/20 @ 17:55</t>
  </si>
  <si>
    <t>10/29/20 @ 18:07</t>
  </si>
  <si>
    <t>10/29/20 @ 18:08</t>
  </si>
  <si>
    <t>10/29/20 @ 18:09</t>
  </si>
  <si>
    <t>10/29/20 @ 18:10</t>
  </si>
  <si>
    <t>10/29/20 @ 18:11</t>
  </si>
  <si>
    <t>10/29/20 @ 18:12</t>
  </si>
  <si>
    <t>10/29/20 @ 18:13</t>
  </si>
  <si>
    <t>10/29/20 @ 18:14</t>
  </si>
  <si>
    <t>10/29/20 @ 18:15</t>
  </si>
  <si>
    <t>10/29/20 @ 18:16</t>
  </si>
  <si>
    <t>10/29/20 @ 18:17</t>
  </si>
  <si>
    <t>10/29/20 @ 18:18</t>
  </si>
  <si>
    <t>10/29/20 @ 18:25</t>
  </si>
  <si>
    <t>10/29/20 @ 18:26</t>
  </si>
  <si>
    <t>10/29/20 @ 18:27</t>
  </si>
  <si>
    <t>10/29/20 @ 18:28</t>
  </si>
  <si>
    <t>10/29/20 @ 18:29</t>
  </si>
  <si>
    <t>10/29/20 @ 18:30</t>
  </si>
  <si>
    <t>10/29/20 @ 18:53</t>
  </si>
  <si>
    <t>10/29/20 @ 18:55</t>
  </si>
  <si>
    <t>10/29/20 @ 18:56</t>
  </si>
  <si>
    <t>10/29/20 @ 18:57</t>
  </si>
  <si>
    <t>10/29/20 @ 18:59</t>
  </si>
  <si>
    <t>10/29/20 @ 19:00</t>
  </si>
  <si>
    <t>10/29/20 @ 19:01</t>
  </si>
  <si>
    <t>10/29/20 @ 19:03</t>
  </si>
  <si>
    <t>10/29/20 @ 19:04</t>
  </si>
  <si>
    <t>10/29/20 @ 19:05</t>
  </si>
  <si>
    <t>10/29/20 @ 19:07</t>
  </si>
  <si>
    <t>10/29/20 @ 19:08</t>
  </si>
  <si>
    <t>10/29/20 @ 19:09</t>
  </si>
  <si>
    <t>10/29/20 @ 19:11</t>
  </si>
  <si>
    <t>10/29/20 @ 19:12</t>
  </si>
  <si>
    <t>10/29/20 @ 19:13</t>
  </si>
  <si>
    <t>10/29/20 @ 19:26</t>
  </si>
  <si>
    <t>10/29/20 @ 19:27</t>
  </si>
  <si>
    <t>10/29/20 @ 19:28</t>
  </si>
  <si>
    <t>10/29/20 @ 19:30</t>
  </si>
  <si>
    <t>10/29/20 @ 19:31</t>
  </si>
  <si>
    <t>10/29/20 @ 19:33</t>
  </si>
  <si>
    <t>10/29/20 @ 19:34</t>
  </si>
  <si>
    <t>10/29/20 @ 19:35</t>
  </si>
  <si>
    <t>10/29/20 @ 19:51</t>
  </si>
  <si>
    <t>10/29/20 @ 19:52</t>
  </si>
  <si>
    <t>10/29/20 @ 19:53</t>
  </si>
  <si>
    <t>10/29/20 @ 19:54</t>
  </si>
  <si>
    <t>10/29/20 @ 19:55</t>
  </si>
  <si>
    <t>10/29/20 @ 19:56</t>
  </si>
  <si>
    <t>10/29/20 @ 19:57</t>
  </si>
  <si>
    <t>10/29/20 @ 19:58</t>
  </si>
  <si>
    <t>10/29/20 @ 19:59</t>
  </si>
  <si>
    <t>10/29/20 @ 20:00</t>
  </si>
  <si>
    <t>10/29/20 @ 20:01</t>
  </si>
  <si>
    <t>10/29/20 @ 20:02</t>
  </si>
  <si>
    <t>10/29/20 @ 20:03</t>
  </si>
  <si>
    <t>10/29/20 @ 20:04</t>
  </si>
  <si>
    <t>10/29/20 @ 20:05</t>
  </si>
  <si>
    <t>10/29/20 @ 20:13</t>
  </si>
  <si>
    <t>10/29/20 @ 20:14</t>
  </si>
  <si>
    <t>10/29/20 @ 20:15</t>
  </si>
  <si>
    <t>10/29/20 @ 20:16</t>
  </si>
  <si>
    <t>10/29/20 @ 20:17</t>
  </si>
  <si>
    <t>10/29/20 @ 20:18</t>
  </si>
  <si>
    <t>10/29/20 @ 20:19</t>
  </si>
  <si>
    <t>10/29/20 @ 20:31</t>
  </si>
  <si>
    <t>10/29/20 @ 20:32</t>
  </si>
  <si>
    <t>10/29/20 @ 20:33</t>
  </si>
  <si>
    <t>10/29/20 @ 20:34</t>
  </si>
  <si>
    <t>10/29/20 @ 20:35</t>
  </si>
  <si>
    <t>10/29/20 @ 20:36</t>
  </si>
  <si>
    <t>10/29/20 @ 20:37</t>
  </si>
  <si>
    <t>10/29/20 @ 20:38</t>
  </si>
  <si>
    <t>10/29/20 @ 20:39</t>
  </si>
  <si>
    <t>10/29/20 @ 20:40</t>
  </si>
  <si>
    <t>10/29/20 @ 20:41</t>
  </si>
  <si>
    <t>10/29/20 @ 20:42</t>
  </si>
  <si>
    <t>10/29/20 @ 20:48</t>
  </si>
  <si>
    <t>10/29/20 @ 20:49</t>
  </si>
  <si>
    <t>10/29/20 @ 20:50</t>
  </si>
  <si>
    <t>10/29/20 @ 20:51</t>
  </si>
  <si>
    <t>10/29/20 @ 20:52</t>
  </si>
  <si>
    <t>10/29/20 @ 20:53</t>
  </si>
  <si>
    <t>10/29/20 @ 21:01</t>
  </si>
  <si>
    <t>10/29/20 @ 21:02</t>
  </si>
  <si>
    <t>10/29/20 @ 21:03</t>
  </si>
  <si>
    <t>10/29/20 @ 21:04</t>
  </si>
  <si>
    <t>10/29/20 @ 21:05</t>
  </si>
  <si>
    <t>10/29/20 @ 21:06</t>
  </si>
  <si>
    <t>10/29/20 @ 21:07</t>
  </si>
  <si>
    <t>10/29/20 @ 21:08</t>
  </si>
  <si>
    <t>10/29/20 @ 21:13</t>
  </si>
  <si>
    <t>10/29/20 @ 21:14</t>
  </si>
  <si>
    <t>10/29/20 @ 21:15</t>
  </si>
  <si>
    <t>10/29/20 @ 21:16</t>
  </si>
  <si>
    <t>10/29/20 @ 21:23</t>
  </si>
  <si>
    <t>10/29/20 @ 21:24</t>
  </si>
  <si>
    <t>10/29/20 @ 21:25</t>
  </si>
  <si>
    <t>10/29/20 @ 21:26</t>
  </si>
  <si>
    <t>10/29/20 @ 21:27</t>
  </si>
  <si>
    <t>10/29/20 @ 21:28</t>
  </si>
  <si>
    <t>10/29/20 @ 21:29</t>
  </si>
  <si>
    <t>10/29/20 @ 21:33</t>
  </si>
  <si>
    <t>10/29/20 @ 21:34</t>
  </si>
  <si>
    <t>10/29/20 @ 21:35</t>
  </si>
  <si>
    <t>10/29/20 @ 21:43</t>
  </si>
  <si>
    <t>10/29/20 @ 21:44</t>
  </si>
  <si>
    <t>10/29/20 @ 21:45</t>
  </si>
  <si>
    <t>10/29/20 @ 21:46</t>
  </si>
  <si>
    <t>10/29/20 @ 21:47</t>
  </si>
  <si>
    <t>10/29/20 @ 21:48</t>
  </si>
  <si>
    <t>10/29/20 @ 21:49</t>
  </si>
  <si>
    <t>10/29/20 @ 21:50</t>
  </si>
  <si>
    <t>10/29/20 @ 21:54</t>
  </si>
  <si>
    <t>10/29/20 @ 21:55</t>
  </si>
  <si>
    <t>10/29/20 @ 21:56</t>
  </si>
  <si>
    <t>10/29/20 @ 21:57</t>
  </si>
  <si>
    <t>10/29/20 @ 22:08</t>
  </si>
  <si>
    <t>10/29/20 @ 22:09</t>
  </si>
  <si>
    <t>10/29/20 @ 22:10</t>
  </si>
  <si>
    <t>10/29/20 @ 22:11</t>
  </si>
  <si>
    <t>10/29/20 @ 22:12</t>
  </si>
  <si>
    <t>10/29/20 @ 22:13</t>
  </si>
  <si>
    <t>10/29/20 @ 22:14</t>
  </si>
  <si>
    <t>10/29/20 @ 22:15</t>
  </si>
  <si>
    <t>10/29/20 @ 22:16</t>
  </si>
  <si>
    <t>10/29/20 @ 22:17</t>
  </si>
  <si>
    <t>10/29/20 @ 22:18</t>
  </si>
  <si>
    <t>10/29/20 @ 22:24</t>
  </si>
  <si>
    <t>10/29/20 @ 22:25</t>
  </si>
  <si>
    <t>10/29/20 @ 22:26</t>
  </si>
  <si>
    <t>10/29/20 @ 22:27</t>
  </si>
  <si>
    <t>10/29/20 @ 22:28</t>
  </si>
  <si>
    <t>10/29/20 @ 22:40</t>
  </si>
  <si>
    <t>10/29/20 @ 22:41</t>
  </si>
  <si>
    <t>10/29/20 @ 22:42</t>
  </si>
  <si>
    <t>10/29/20 @ 22:43</t>
  </si>
  <si>
    <t>10/29/20 @ 22:44</t>
  </si>
  <si>
    <t>10/29/20 @ 22:45</t>
  </si>
  <si>
    <t>10/29/20 @ 22:46</t>
  </si>
  <si>
    <t>10/29/20 @ 22:47</t>
  </si>
  <si>
    <t>10/29/20 @ 22:48</t>
  </si>
  <si>
    <t>10/29/20 @ 22:49</t>
  </si>
  <si>
    <t>10/29/20 @ 22:50</t>
  </si>
  <si>
    <t>10/29/20 @ 22:56</t>
  </si>
  <si>
    <t>10/29/20 @ 22:57</t>
  </si>
  <si>
    <t>10/29/20 @ 22:58</t>
  </si>
  <si>
    <t>10/29/20 @ 22:59</t>
  </si>
  <si>
    <t>10/29/20 @ 23:00</t>
  </si>
  <si>
    <t>10/29/20 @ 23:01</t>
  </si>
  <si>
    <t>10/29/20 @ 23:11</t>
  </si>
  <si>
    <t>10/29/20 @ 23:12</t>
  </si>
  <si>
    <t>10/29/20 @ 23:13</t>
  </si>
  <si>
    <t>10/29/20 @ 23:14</t>
  </si>
  <si>
    <t>10/29/20 @ 23:15</t>
  </si>
  <si>
    <t>10/29/20 @ 23:16</t>
  </si>
  <si>
    <t>10/29/20 @ 23:17</t>
  </si>
  <si>
    <t>10/29/20 @ 23:18</t>
  </si>
  <si>
    <t>10/29/20 @ 23:19</t>
  </si>
  <si>
    <t>10/29/20 @ 23:20</t>
  </si>
  <si>
    <t>10/29/20 @ 23:25</t>
  </si>
  <si>
    <t>10/29/20 @ 23:26</t>
  </si>
  <si>
    <t>10/29/20 @ 23:27</t>
  </si>
  <si>
    <t>10/29/20 @ 23:28</t>
  </si>
  <si>
    <t>10/29/20 @ 23:29</t>
  </si>
  <si>
    <t>10/29/20 @ 23:34</t>
  </si>
  <si>
    <t>10/29/20 @ 23:35</t>
  </si>
  <si>
    <t>10/29/20 @ 23:36</t>
  </si>
  <si>
    <t>10/29/20 @ 23:37</t>
  </si>
  <si>
    <t>10/29/20 @ 23:38</t>
  </si>
  <si>
    <t>10/29/20 @ 23:39</t>
  </si>
  <si>
    <t>10/29/20 @ 23:42</t>
  </si>
  <si>
    <t>10/29/20 @ 23:43</t>
  </si>
  <si>
    <t>10/29/20 @ 23:44</t>
  </si>
  <si>
    <t>10/29/20 @ 23:50</t>
  </si>
  <si>
    <t>10/29/20 @ 23:51</t>
  </si>
  <si>
    <t>10/29/20 @ 23:52</t>
  </si>
  <si>
    <t>10/29/20 @ 23:53</t>
  </si>
  <si>
    <t>10/29/20 @ 23:54</t>
  </si>
  <si>
    <t>10/29/20 @ 23:55</t>
  </si>
  <si>
    <t>10/29/20 @ 23:58</t>
  </si>
  <si>
    <t>10/29/20 @ 23:59</t>
  </si>
  <si>
    <t>10/30/20 @ 00:00</t>
  </si>
  <si>
    <t>10/30/20 @ 00:08</t>
  </si>
  <si>
    <t>10/30/20 @ 00:09</t>
  </si>
  <si>
    <t>10/30/20 @ 00:10</t>
  </si>
  <si>
    <t>10/30/20 @ 00:11</t>
  </si>
  <si>
    <t>10/30/20 @ 00:12</t>
  </si>
  <si>
    <t>10/30/20 @ 00:13</t>
  </si>
  <si>
    <t>10/30/20 @ 00:14</t>
  </si>
  <si>
    <t>10/30/20 @ 00:15</t>
  </si>
  <si>
    <t>10/30/20 @ 00:19</t>
  </si>
  <si>
    <t>10/30/20 @ 00:20</t>
  </si>
  <si>
    <t>10/30/20 @ 00:21</t>
  </si>
  <si>
    <t>10/30/20 @ 00:22</t>
  </si>
  <si>
    <t>10/30/20 @ 00:28</t>
  </si>
  <si>
    <t>10/30/20 @ 00:29</t>
  </si>
  <si>
    <t>10/30/20 @ 00:30</t>
  </si>
  <si>
    <t>10/30/20 @ 00:31</t>
  </si>
  <si>
    <t>10/30/20 @ 00:32</t>
  </si>
  <si>
    <t>10/30/20 @ 00:33</t>
  </si>
  <si>
    <t>10/30/20 @ 00:36</t>
  </si>
  <si>
    <t>10/30/20 @ 00:37</t>
  </si>
  <si>
    <t>10/30/20 @ 00:38</t>
  </si>
  <si>
    <t>10/30/20 @ 00:39</t>
  </si>
  <si>
    <t>10/30/20 @ 00:44</t>
  </si>
  <si>
    <t>10/30/20 @ 00:45</t>
  </si>
  <si>
    <t>10/30/20 @ 00:46</t>
  </si>
  <si>
    <t>10/30/20 @ 00:47</t>
  </si>
  <si>
    <t>10/30/20 @ 00:48</t>
  </si>
  <si>
    <t>10/30/20 @ 00:49</t>
  </si>
  <si>
    <t>10/30/20 @ 00:52</t>
  </si>
  <si>
    <t>10/30/20 @ 00:53</t>
  </si>
  <si>
    <t>10/30/20 @ 00:54</t>
  </si>
  <si>
    <t>10/30/20 @ 00:59</t>
  </si>
  <si>
    <t>10/30/20 @ 01:00</t>
  </si>
  <si>
    <t>10/30/20 @ 01:01</t>
  </si>
  <si>
    <t>10/30/20 @ 01:02</t>
  </si>
  <si>
    <t>10/30/20 @ 01:03</t>
  </si>
  <si>
    <t>10/30/20 @ 01:06</t>
  </si>
  <si>
    <t>10/30/20 @ 01:07</t>
  </si>
  <si>
    <t>10/30/20 @ 01:08</t>
  </si>
  <si>
    <t>10/29/20 @ 16:58</t>
  </si>
  <si>
    <t>10/29/20 @ 16:59</t>
  </si>
  <si>
    <t>10/29/20 @ 17:00</t>
  </si>
  <si>
    <t>10/29/20 @ 17:01</t>
  </si>
  <si>
    <t>10/29/20 @ 17:02</t>
  </si>
  <si>
    <t>10/29/20 @ 17:05</t>
  </si>
  <si>
    <t>10/29/20 @ 17:06</t>
  </si>
  <si>
    <t>10/29/20 @ 17:07</t>
  </si>
  <si>
    <t>10/29/20 @ 17:11</t>
  </si>
  <si>
    <t>10/29/20 @ 17:12</t>
  </si>
  <si>
    <t>10/29/20 @ 17:13</t>
  </si>
  <si>
    <t>10/29/20 @ 17:14</t>
  </si>
  <si>
    <t>10/29/20 @ 17:16</t>
  </si>
  <si>
    <t>10/29/20 @ 17:17</t>
  </si>
  <si>
    <t>10/29/20 @ 17:18</t>
  </si>
  <si>
    <t>Measure Description (AOE and 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</si>
</sst>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%"/>
    <numFmt numFmtId="166" formatCode="0.000000"/>
    <numFmt numFmtId="167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0" fillId="4" borderId="1" xfId="0" applyFill="1" applyBorder="1"/>
    <xf numFmtId="10" fontId="0" fillId="0" borderId="1" xfId="1" applyNumberFormat="1" applyFont="1" applyBorder="1"/>
    <xf numFmtId="0" fontId="2" fillId="0" borderId="1" xfId="0" applyFont="1" applyBorder="1"/>
    <xf numFmtId="0" fontId="0" fillId="5" borderId="1" xfId="0" applyNumberFormat="1" applyFill="1" applyBorder="1" applyAlignment="1" applyProtection="1">
      <alignment horizontal="center" vertical="center" wrapText="1"/>
    </xf>
    <xf numFmtId="0" fontId="3" fillId="6" borderId="1" xfId="2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2" borderId="0" xfId="0" applyFill="1"/>
    <xf numFmtId="0" fontId="2" fillId="3" borderId="1" xfId="0" applyFont="1" applyFill="1" applyBorder="1"/>
    <xf numFmtId="0" fontId="2" fillId="0" borderId="1" xfId="0" applyFont="1" applyFill="1" applyBorder="1"/>
    <xf numFmtId="165" fontId="0" fillId="0" borderId="1" xfId="1" applyNumberFormat="1" applyFont="1" applyBorder="1"/>
    <xf numFmtId="0" fontId="5" fillId="7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/>
    <xf numFmtId="0" fontId="0" fillId="9" borderId="1" xfId="0" applyFill="1" applyBorder="1"/>
    <xf numFmtId="0" fontId="2" fillId="2" borderId="0" xfId="0" applyFont="1" applyFill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 applyFill="1"/>
    <xf numFmtId="0" fontId="8" fillId="0" borderId="1" xfId="0" applyFont="1" applyFill="1" applyBorder="1"/>
    <xf numFmtId="164" fontId="7" fillId="0" borderId="1" xfId="0" applyNumberFormat="1" applyFont="1" applyFill="1" applyBorder="1"/>
    <xf numFmtId="2" fontId="0" fillId="0" borderId="0" xfId="0" applyNumberFormat="1"/>
    <xf numFmtId="2" fontId="0" fillId="5" borderId="1" xfId="0" applyNumberForma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/>
    </xf>
    <xf numFmtId="166" fontId="0" fillId="0" borderId="0" xfId="0" applyNumberFormat="1"/>
    <xf numFmtId="166" fontId="0" fillId="5" borderId="1" xfId="0" applyNumberFormat="1" applyFill="1" applyBorder="1" applyAlignment="1" applyProtection="1">
      <alignment horizontal="center" vertical="center" wrapText="1"/>
    </xf>
    <xf numFmtId="167" fontId="0" fillId="2" borderId="1" xfId="0" applyNumberFormat="1" applyFill="1" applyBorder="1" applyAlignment="1">
      <alignment horizontal="center"/>
    </xf>
    <xf numFmtId="11" fontId="0" fillId="0" borderId="0" xfId="0" applyNumberFormat="1"/>
  </cellXfs>
  <cellStyles count="6">
    <cellStyle name="Comma 2 2 4" xfId="4" xr:uid="{7600DED1-F915-4CEE-9F1D-6B299242B753}"/>
    <cellStyle name="Normal" xfId="0" builtinId="0"/>
    <cellStyle name="Normal 10 2 2" xfId="2" xr:uid="{3D0BD19A-0DE7-44C4-A686-9072A38E9A38}"/>
    <cellStyle name="Normal 2" xfId="5" xr:uid="{492521F4-73C6-43AE-B91D-3562AAE6BC6C}"/>
    <cellStyle name="Normal 6" xfId="3" xr:uid="{178BC524-9CA4-402E-BF90-F393128FE108}"/>
    <cellStyle name="Percent" xfId="1" builtinId="5"/>
  </cellStyles>
  <dxfs count="1"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0555F-1D33-450F-96F9-BF5B40DFA4DA}">
  <sheetPr codeName="Sheet1"/>
  <dimension ref="B2:J57"/>
  <sheetViews>
    <sheetView tabSelected="1" zoomScale="70" zoomScaleNormal="70" workbookViewId="0">
      <selection activeCell="M42" sqref="M42"/>
    </sheetView>
  </sheetViews>
  <sheetFormatPr defaultRowHeight="15" x14ac:dyDescent="0.25"/>
  <cols>
    <col min="1" max="1" width="9.140625" bestFit="1" customWidth="1"/>
    <col min="2" max="2" width="73.42578125" bestFit="1" customWidth="1"/>
    <col min="3" max="3" width="10.42578125" customWidth="1"/>
    <col min="5" max="5" width="18.42578125" customWidth="1"/>
    <col min="6" max="6" width="12.42578125" customWidth="1"/>
    <col min="7" max="7" width="14.85546875" bestFit="1" customWidth="1"/>
    <col min="8" max="8" width="9.5703125" style="25" customWidth="1"/>
    <col min="9" max="9" width="15.85546875" style="28" customWidth="1"/>
    <col min="10" max="10" width="11.140625" style="25" hidden="1" customWidth="1"/>
  </cols>
  <sheetData>
    <row r="2" spans="2:10" x14ac:dyDescent="0.25">
      <c r="G2" t="s">
        <v>142</v>
      </c>
    </row>
    <row r="3" spans="2:10" ht="60" x14ac:dyDescent="0.25">
      <c r="B3" s="15" t="s">
        <v>2916</v>
      </c>
      <c r="C3" s="15" t="s">
        <v>115</v>
      </c>
      <c r="D3" s="15" t="s">
        <v>116</v>
      </c>
      <c r="E3" s="15" t="s">
        <v>564</v>
      </c>
      <c r="F3" s="15" t="s">
        <v>117</v>
      </c>
      <c r="G3" s="8" t="s">
        <v>128</v>
      </c>
      <c r="H3" s="26" t="s">
        <v>1977</v>
      </c>
      <c r="I3" s="29" t="s">
        <v>1976</v>
      </c>
      <c r="J3" s="26" t="s">
        <v>2204</v>
      </c>
    </row>
    <row r="4" spans="2:10" x14ac:dyDescent="0.25">
      <c r="B4" s="16" t="str">
        <f>_xlfn.CONCAT("HVAC Package Unit Evaporative Pre-Cooler System and Controls",", ",C4,", ", D4)</f>
        <v>HVAC Package Unit Evaporative Pre-Cooler System and Controls, Asm, CZ12</v>
      </c>
      <c r="C4" s="9" t="str">
        <f>LEFT(G4,3)</f>
        <v>Asm</v>
      </c>
      <c r="D4" s="9" t="str">
        <f>MID(G4,5,4)</f>
        <v>CZ12</v>
      </c>
      <c r="E4" s="9" t="s">
        <v>1973</v>
      </c>
      <c r="F4" s="9" t="s">
        <v>118</v>
      </c>
      <c r="G4" s="19" t="s">
        <v>159</v>
      </c>
      <c r="H4" s="27">
        <f>ROUND(SUMIFS('Base Case Weighting'!$W:$W,'Base Case Weighting'!$Q:$Q,$G4),2)</f>
        <v>124.12</v>
      </c>
      <c r="I4" s="30">
        <f>ROUND(SUMIFS('Base Case Weighting'!$X:$X,'Base Case Weighting'!$Q:$Q,$G4),5)</f>
        <v>0.25019000000000002</v>
      </c>
      <c r="J4" s="30">
        <v>0</v>
      </c>
    </row>
    <row r="5" spans="2:10" x14ac:dyDescent="0.25">
      <c r="B5" s="16" t="str">
        <f>_xlfn.CONCAT("HVAC Package Unit Evaporative Pre-Cooler System and Controls",", ",C5,", ", D5)</f>
        <v>HVAC Package Unit Evaporative Pre-Cooler System and Controls, ECC, CZ12</v>
      </c>
      <c r="C5" s="9" t="str">
        <f>LEFT(G5,3)</f>
        <v>ECC</v>
      </c>
      <c r="D5" s="9" t="str">
        <f>MID(G5,5,4)</f>
        <v>CZ12</v>
      </c>
      <c r="E5" s="9" t="s">
        <v>1973</v>
      </c>
      <c r="F5" s="9" t="s">
        <v>118</v>
      </c>
      <c r="G5" s="19" t="s">
        <v>176</v>
      </c>
      <c r="H5" s="27">
        <f>ROUND(SUMIFS('Base Case Weighting'!$W:$W,'Base Case Weighting'!$Q:$Q,$G5),2)</f>
        <v>83.59</v>
      </c>
      <c r="I5" s="30">
        <f>ROUND(SUMIFS('Base Case Weighting'!$X:$X,'Base Case Weighting'!$Q:$Q,$G5),5)</f>
        <v>0.1741</v>
      </c>
      <c r="J5" s="30">
        <v>0</v>
      </c>
    </row>
    <row r="6" spans="2:10" x14ac:dyDescent="0.25">
      <c r="B6" s="16" t="str">
        <f>_xlfn.CONCAT("HVAC Package Unit Evaporative Pre-Cooler System and Controls",", ",C6,", ", D6)</f>
        <v>HVAC Package Unit Evaporative Pre-Cooler System and Controls, EUn, CZ12</v>
      </c>
      <c r="C6" s="9" t="str">
        <f>LEFT(G6,3)</f>
        <v>EUn</v>
      </c>
      <c r="D6" s="9" t="str">
        <f>MID(G6,5,4)</f>
        <v>CZ12</v>
      </c>
      <c r="E6" s="9" t="s">
        <v>1973</v>
      </c>
      <c r="F6" s="9" t="s">
        <v>118</v>
      </c>
      <c r="G6" s="19" t="s">
        <v>244</v>
      </c>
      <c r="H6" s="27">
        <f>ROUND(SUMIFS('Base Case Weighting'!$W:$W,'Base Case Weighting'!$Q:$Q,$G6),2)</f>
        <v>96.95</v>
      </c>
      <c r="I6" s="30">
        <f>ROUND(SUMIFS('Base Case Weighting'!$X:$X,'Base Case Weighting'!$Q:$Q,$G6),5)</f>
        <v>0.20547000000000001</v>
      </c>
      <c r="J6" s="30">
        <v>0</v>
      </c>
    </row>
    <row r="7" spans="2:10" x14ac:dyDescent="0.25">
      <c r="B7" s="16" t="str">
        <f>_xlfn.CONCAT("HVAC Package Unit Evaporative Pre-Cooler System and Controls",", ",C7,", ", D7)</f>
        <v>HVAC Package Unit Evaporative Pre-Cooler System and Controls, Gro, CZ12</v>
      </c>
      <c r="C7" s="9" t="str">
        <f>LEFT(G7,3)</f>
        <v>Gro</v>
      </c>
      <c r="D7" s="9" t="str">
        <f>MID(G7,5,4)</f>
        <v>CZ12</v>
      </c>
      <c r="E7" s="9" t="s">
        <v>1973</v>
      </c>
      <c r="F7" s="9" t="s">
        <v>118</v>
      </c>
      <c r="G7" s="19" t="s">
        <v>261</v>
      </c>
      <c r="H7" s="27">
        <f>ROUND(SUMIFS('Base Case Weighting'!$W:$W,'Base Case Weighting'!$Q:$Q,$G7),2)</f>
        <v>43.99</v>
      </c>
      <c r="I7" s="30">
        <f>ROUND(SUMIFS('Base Case Weighting'!$X:$X,'Base Case Weighting'!$Q:$Q,$G7),5)</f>
        <v>9.2410000000000006E-2</v>
      </c>
      <c r="J7" s="30">
        <v>0</v>
      </c>
    </row>
    <row r="8" spans="2:10" x14ac:dyDescent="0.25">
      <c r="B8" s="16" t="str">
        <f>_xlfn.CONCAT("HVAC Package Unit Evaporative Pre-Cooler System and Controls",", ",C8,", ", D8)</f>
        <v>HVAC Package Unit Evaporative Pre-Cooler System and Controls, Hsp, CZ12</v>
      </c>
      <c r="C8" s="9" t="str">
        <f>LEFT(G8,3)</f>
        <v>Hsp</v>
      </c>
      <c r="D8" s="9" t="str">
        <f>MID(G8,5,4)</f>
        <v>CZ12</v>
      </c>
      <c r="E8" s="9" t="s">
        <v>1973</v>
      </c>
      <c r="F8" s="9" t="s">
        <v>118</v>
      </c>
      <c r="G8" s="19" t="s">
        <v>295</v>
      </c>
      <c r="H8" s="27">
        <f>ROUND(SUMIFS('Base Case Weighting'!$W:$W,'Base Case Weighting'!$Q:$Q,$G8),2)</f>
        <v>79.900000000000006</v>
      </c>
      <c r="I8" s="30">
        <f>ROUND(SUMIFS('Base Case Weighting'!$X:$X,'Base Case Weighting'!$Q:$Q,$G8),5)</f>
        <v>0.14488000000000001</v>
      </c>
      <c r="J8" s="30">
        <v>0</v>
      </c>
    </row>
    <row r="9" spans="2:10" x14ac:dyDescent="0.25">
      <c r="B9" s="16" t="str">
        <f>_xlfn.CONCAT("HVAC Package Unit Evaporative Pre-Cooler System and Controls",", ",C9,", ", D9)</f>
        <v>HVAC Package Unit Evaporative Pre-Cooler System and Controls, Htl, CZ12</v>
      </c>
      <c r="C9" s="9" t="str">
        <f>LEFT(G9,3)</f>
        <v>Htl</v>
      </c>
      <c r="D9" s="9" t="str">
        <f>MID(G9,5,4)</f>
        <v>CZ12</v>
      </c>
      <c r="E9" s="9" t="s">
        <v>1973</v>
      </c>
      <c r="F9" s="9" t="s">
        <v>118</v>
      </c>
      <c r="G9" s="19" t="s">
        <v>312</v>
      </c>
      <c r="H9" s="27">
        <f>ROUND(SUMIFS('Base Case Weighting'!$W:$W,'Base Case Weighting'!$Q:$Q,$G9),2)</f>
        <v>96.92</v>
      </c>
      <c r="I9" s="30">
        <f>ROUND(SUMIFS('Base Case Weighting'!$X:$X,'Base Case Weighting'!$Q:$Q,$G9),5)</f>
        <v>0.16328000000000001</v>
      </c>
      <c r="J9" s="30">
        <v>0</v>
      </c>
    </row>
    <row r="10" spans="2:10" x14ac:dyDescent="0.25">
      <c r="B10" s="16" t="str">
        <f>_xlfn.CONCAT("HVAC Package Unit Evaporative Pre-Cooler System and Controls",", ",C10,", ", D10)</f>
        <v>HVAC Package Unit Evaporative Pre-Cooler System and Controls, MBT, CZ12</v>
      </c>
      <c r="C10" s="9" t="str">
        <f>LEFT(G10,3)</f>
        <v>MBT</v>
      </c>
      <c r="D10" s="9" t="str">
        <f>MID(G10,5,4)</f>
        <v>CZ12</v>
      </c>
      <c r="E10" s="9" t="s">
        <v>1973</v>
      </c>
      <c r="F10" s="9" t="s">
        <v>118</v>
      </c>
      <c r="G10" s="19" t="s">
        <v>330</v>
      </c>
      <c r="H10" s="27">
        <f>ROUND(SUMIFS('Base Case Weighting'!$W:$W,'Base Case Weighting'!$Q:$Q,$G10),2)</f>
        <v>77.95</v>
      </c>
      <c r="I10" s="30">
        <f>ROUND(SUMIFS('Base Case Weighting'!$X:$X,'Base Case Weighting'!$Q:$Q,$G10),5)</f>
        <v>0.15584999999999999</v>
      </c>
      <c r="J10" s="30">
        <v>0</v>
      </c>
    </row>
    <row r="11" spans="2:10" x14ac:dyDescent="0.25">
      <c r="B11" s="16" t="str">
        <f>_xlfn.CONCAT("HVAC Package Unit Evaporative Pre-Cooler System and Controls",", ",C11,", ", D11)</f>
        <v>HVAC Package Unit Evaporative Pre-Cooler System and Controls, MLI, CZ12</v>
      </c>
      <c r="C11" s="9" t="str">
        <f>LEFT(G11,3)</f>
        <v>MLI</v>
      </c>
      <c r="D11" s="9" t="str">
        <f>MID(G11,5,4)</f>
        <v>CZ12</v>
      </c>
      <c r="E11" s="9" t="s">
        <v>1973</v>
      </c>
      <c r="F11" s="9" t="s">
        <v>118</v>
      </c>
      <c r="G11" s="19" t="s">
        <v>347</v>
      </c>
      <c r="H11" s="27">
        <f>ROUND(SUMIFS('Base Case Weighting'!$W:$W,'Base Case Weighting'!$Q:$Q,$G11),2)</f>
        <v>60.63</v>
      </c>
      <c r="I11" s="30">
        <f>ROUND(SUMIFS('Base Case Weighting'!$X:$X,'Base Case Weighting'!$Q:$Q,$G11),5)</f>
        <v>0.12397</v>
      </c>
      <c r="J11" s="30">
        <v>0</v>
      </c>
    </row>
    <row r="12" spans="2:10" x14ac:dyDescent="0.25">
      <c r="B12" s="16" t="str">
        <f>_xlfn.CONCAT("HVAC Package Unit Evaporative Pre-Cooler System and Controls",", ",C12,", ", D12)</f>
        <v>HVAC Package Unit Evaporative Pre-Cooler System and Controls, Nrs, CZ12</v>
      </c>
      <c r="C12" s="9" t="str">
        <f>LEFT(G12,3)</f>
        <v>Nrs</v>
      </c>
      <c r="D12" s="9" t="str">
        <f>MID(G12,5,4)</f>
        <v>CZ12</v>
      </c>
      <c r="E12" s="9" t="s">
        <v>1973</v>
      </c>
      <c r="F12" s="9" t="s">
        <v>118</v>
      </c>
      <c r="G12" s="19" t="s">
        <v>381</v>
      </c>
      <c r="H12" s="27">
        <f>ROUND(SUMIFS('Base Case Weighting'!$W:$W,'Base Case Weighting'!$Q:$Q,$G12),2)</f>
        <v>82.81</v>
      </c>
      <c r="I12" s="30">
        <f>ROUND(SUMIFS('Base Case Weighting'!$X:$X,'Base Case Weighting'!$Q:$Q,$G12),5)</f>
        <v>0.13388</v>
      </c>
      <c r="J12" s="30">
        <v>0</v>
      </c>
    </row>
    <row r="13" spans="2:10" x14ac:dyDescent="0.25">
      <c r="B13" s="16" t="str">
        <f>_xlfn.CONCAT("HVAC Package Unit Evaporative Pre-Cooler System and Controls",", ",C13,", ", D13)</f>
        <v>HVAC Package Unit Evaporative Pre-Cooler System and Controls, OfL, CZ12</v>
      </c>
      <c r="C13" s="9" t="str">
        <f>LEFT(G13,3)</f>
        <v>OfL</v>
      </c>
      <c r="D13" s="9" t="str">
        <f>MID(G13,5,4)</f>
        <v>CZ12</v>
      </c>
      <c r="E13" s="9" t="s">
        <v>1973</v>
      </c>
      <c r="F13" s="9" t="s">
        <v>118</v>
      </c>
      <c r="G13" s="19" t="s">
        <v>398</v>
      </c>
      <c r="H13" s="27">
        <f>ROUND(SUMIFS('Base Case Weighting'!$W:$W,'Base Case Weighting'!$Q:$Q,$G13),2)</f>
        <v>85.9</v>
      </c>
      <c r="I13" s="30">
        <f>ROUND(SUMIFS('Base Case Weighting'!$X:$X,'Base Case Weighting'!$Q:$Q,$G13),5)</f>
        <v>0.10949</v>
      </c>
      <c r="J13" s="30">
        <v>0</v>
      </c>
    </row>
    <row r="14" spans="2:10" x14ac:dyDescent="0.25">
      <c r="B14" s="16" t="str">
        <f>_xlfn.CONCAT("HVAC Package Unit Evaporative Pre-Cooler System and Controls",", ",C14,", ", D14)</f>
        <v>HVAC Package Unit Evaporative Pre-Cooler System and Controls, OfS, CZ12</v>
      </c>
      <c r="C14" s="9" t="str">
        <f>LEFT(G14,3)</f>
        <v>OfS</v>
      </c>
      <c r="D14" s="9" t="str">
        <f>MID(G14,5,4)</f>
        <v>CZ12</v>
      </c>
      <c r="E14" s="9" t="s">
        <v>1973</v>
      </c>
      <c r="F14" s="9" t="s">
        <v>118</v>
      </c>
      <c r="G14" s="19" t="s">
        <v>415</v>
      </c>
      <c r="H14" s="27">
        <f>ROUND(SUMIFS('Base Case Weighting'!$W:$W,'Base Case Weighting'!$Q:$Q,$G14),2)</f>
        <v>80.28</v>
      </c>
      <c r="I14" s="30">
        <f>ROUND(SUMIFS('Base Case Weighting'!$X:$X,'Base Case Weighting'!$Q:$Q,$G14),5)</f>
        <v>0.10804999999999999</v>
      </c>
      <c r="J14" s="30">
        <v>0</v>
      </c>
    </row>
    <row r="15" spans="2:10" x14ac:dyDescent="0.25">
      <c r="B15" s="16" t="str">
        <f>_xlfn.CONCAT("HVAC Package Unit Evaporative Pre-Cooler System and Controls",", ",C15,", ", D15)</f>
        <v>HVAC Package Unit Evaporative Pre-Cooler System and Controls, RFF, CZ12</v>
      </c>
      <c r="C15" s="9" t="str">
        <f>LEFT(G15,3)</f>
        <v>RFF</v>
      </c>
      <c r="D15" s="9" t="str">
        <f>MID(G15,5,4)</f>
        <v>CZ12</v>
      </c>
      <c r="E15" s="9" t="s">
        <v>1973</v>
      </c>
      <c r="F15" s="9" t="s">
        <v>118</v>
      </c>
      <c r="G15" s="19" t="s">
        <v>432</v>
      </c>
      <c r="H15" s="27">
        <f>ROUND(SUMIFS('Base Case Weighting'!$W:$W,'Base Case Weighting'!$Q:$Q,$G15),2)</f>
        <v>141.25</v>
      </c>
      <c r="I15" s="30">
        <f>ROUND(SUMIFS('Base Case Weighting'!$X:$X,'Base Case Weighting'!$Q:$Q,$G15),5)</f>
        <v>0.24820999999999999</v>
      </c>
      <c r="J15" s="30">
        <v>0</v>
      </c>
    </row>
    <row r="16" spans="2:10" x14ac:dyDescent="0.25">
      <c r="B16" s="16" t="str">
        <f>_xlfn.CONCAT("HVAC Package Unit Evaporative Pre-Cooler System and Controls",", ",C16,", ", D16)</f>
        <v>HVAC Package Unit Evaporative Pre-Cooler System and Controls, RSD, CZ12</v>
      </c>
      <c r="C16" s="9" t="str">
        <f>LEFT(G16,3)</f>
        <v>RSD</v>
      </c>
      <c r="D16" s="9" t="str">
        <f>MID(G16,5,4)</f>
        <v>CZ12</v>
      </c>
      <c r="E16" s="9" t="s">
        <v>1973</v>
      </c>
      <c r="F16" s="9" t="s">
        <v>118</v>
      </c>
      <c r="G16" s="19" t="s">
        <v>449</v>
      </c>
      <c r="H16" s="27">
        <f>ROUND(SUMIFS('Base Case Weighting'!$W:$W,'Base Case Weighting'!$Q:$Q,$G16),2)</f>
        <v>139.75</v>
      </c>
      <c r="I16" s="30">
        <f>ROUND(SUMIFS('Base Case Weighting'!$X:$X,'Base Case Weighting'!$Q:$Q,$G16),5)</f>
        <v>0.25185999999999997</v>
      </c>
      <c r="J16" s="30">
        <v>0</v>
      </c>
    </row>
    <row r="17" spans="2:10" x14ac:dyDescent="0.25">
      <c r="B17" s="16" t="str">
        <f>_xlfn.CONCAT("HVAC Package Unit Evaporative Pre-Cooler System and Controls",", ",C17,", ", D17)</f>
        <v>HVAC Package Unit Evaporative Pre-Cooler System and Controls, Rt3, CZ12</v>
      </c>
      <c r="C17" s="9" t="str">
        <f>LEFT(G17,3)</f>
        <v>Rt3</v>
      </c>
      <c r="D17" s="9" t="str">
        <f>MID(G17,5,4)</f>
        <v>CZ12</v>
      </c>
      <c r="E17" s="9" t="s">
        <v>1973</v>
      </c>
      <c r="F17" s="9" t="s">
        <v>118</v>
      </c>
      <c r="G17" s="19" t="s">
        <v>466</v>
      </c>
      <c r="H17" s="27">
        <f>ROUND(SUMIFS('Base Case Weighting'!$W:$W,'Base Case Weighting'!$Q:$Q,$G17),2)</f>
        <v>132.93</v>
      </c>
      <c r="I17" s="30">
        <f>ROUND(SUMIFS('Base Case Weighting'!$X:$X,'Base Case Weighting'!$Q:$Q,$G17),5)</f>
        <v>0.23713999999999999</v>
      </c>
      <c r="J17" s="30">
        <v>0</v>
      </c>
    </row>
    <row r="18" spans="2:10" x14ac:dyDescent="0.25">
      <c r="B18" s="16" t="str">
        <f>_xlfn.CONCAT("HVAC Package Unit Evaporative Pre-Cooler System and Controls",", ",C18,", ", D18)</f>
        <v>HVAC Package Unit Evaporative Pre-Cooler System and Controls, RtL, CZ12</v>
      </c>
      <c r="C18" s="9" t="str">
        <f>LEFT(G18,3)</f>
        <v>RtL</v>
      </c>
      <c r="D18" s="9" t="str">
        <f>MID(G18,5,4)</f>
        <v>CZ12</v>
      </c>
      <c r="E18" s="9" t="s">
        <v>1973</v>
      </c>
      <c r="F18" s="9" t="s">
        <v>118</v>
      </c>
      <c r="G18" s="19" t="s">
        <v>483</v>
      </c>
      <c r="H18" s="27">
        <f>ROUND(SUMIFS('Base Case Weighting'!$W:$W,'Base Case Weighting'!$Q:$Q,$G18),2)</f>
        <v>137.19</v>
      </c>
      <c r="I18" s="30">
        <f>ROUND(SUMIFS('Base Case Weighting'!$X:$X,'Base Case Weighting'!$Q:$Q,$G18),5)</f>
        <v>0.22239</v>
      </c>
      <c r="J18" s="30">
        <v>0</v>
      </c>
    </row>
    <row r="19" spans="2:10" x14ac:dyDescent="0.25">
      <c r="B19" s="16" t="str">
        <f>_xlfn.CONCAT("HVAC Package Unit Evaporative Pre-Cooler System and Controls",", ",C19,", ", D19)</f>
        <v>HVAC Package Unit Evaporative Pre-Cooler System and Controls, RtS, CZ12</v>
      </c>
      <c r="C19" s="9" t="str">
        <f>LEFT(G19,3)</f>
        <v>RtS</v>
      </c>
      <c r="D19" s="9" t="str">
        <f>MID(G19,5,4)</f>
        <v>CZ12</v>
      </c>
      <c r="E19" s="9" t="s">
        <v>1973</v>
      </c>
      <c r="F19" s="9" t="s">
        <v>118</v>
      </c>
      <c r="G19" s="19" t="s">
        <v>500</v>
      </c>
      <c r="H19" s="27">
        <f>ROUND(SUMIFS('Base Case Weighting'!$W:$W,'Base Case Weighting'!$Q:$Q,$G19),2)</f>
        <v>122.12</v>
      </c>
      <c r="I19" s="30">
        <f>ROUND(SUMIFS('Base Case Weighting'!$X:$X,'Base Case Weighting'!$Q:$Q,$G19),5)</f>
        <v>0.21742</v>
      </c>
      <c r="J19" s="30">
        <v>0</v>
      </c>
    </row>
    <row r="20" spans="2:10" x14ac:dyDescent="0.25">
      <c r="B20" s="16" t="str">
        <f>_xlfn.CONCAT("HVAC Package Unit Evaporative Pre-Cooler System and Controls",", ",C20,", ", D20)</f>
        <v>HVAC Package Unit Evaporative Pre-Cooler System and Controls, SCn, CZ12</v>
      </c>
      <c r="C20" s="9" t="str">
        <f>LEFT(G20,3)</f>
        <v>SCn</v>
      </c>
      <c r="D20" s="9" t="str">
        <f>MID(G20,5,4)</f>
        <v>CZ12</v>
      </c>
      <c r="E20" s="9" t="s">
        <v>1973</v>
      </c>
      <c r="F20" s="9" t="s">
        <v>118</v>
      </c>
      <c r="G20" s="19" t="s">
        <v>517</v>
      </c>
      <c r="H20" s="27">
        <f>ROUND(SUMIFS('Base Case Weighting'!$W:$W,'Base Case Weighting'!$Q:$Q,$G20),2)</f>
        <v>68.25</v>
      </c>
      <c r="I20" s="30">
        <f>ROUND(SUMIFS('Base Case Weighting'!$X:$X,'Base Case Weighting'!$Q:$Q,$G20),5)</f>
        <v>0.12942999999999999</v>
      </c>
      <c r="J20" s="30">
        <v>0</v>
      </c>
    </row>
    <row r="21" spans="2:10" x14ac:dyDescent="0.25">
      <c r="B21" s="16" t="str">
        <f>_xlfn.CONCAT("HVAC Package Unit Evaporative Pre-Cooler System and Controls",", ",C21,", ", D21)</f>
        <v>HVAC Package Unit Evaporative Pre-Cooler System and Controls, WRf, CZ12</v>
      </c>
      <c r="C21" s="9" t="str">
        <f>LEFT(G21,3)</f>
        <v>WRf</v>
      </c>
      <c r="D21" s="9" t="str">
        <f>MID(G21,5,4)</f>
        <v>CZ12</v>
      </c>
      <c r="E21" s="9" t="s">
        <v>1973</v>
      </c>
      <c r="F21" s="9" t="s">
        <v>118</v>
      </c>
      <c r="G21" s="19" t="s">
        <v>551</v>
      </c>
      <c r="H21" s="27">
        <f>ROUND(SUMIFS('Base Case Weighting'!$W:$W,'Base Case Weighting'!$Q:$Q,$G21),2)</f>
        <v>62.15</v>
      </c>
      <c r="I21" s="30">
        <f>ROUND(SUMIFS('Base Case Weighting'!$X:$X,'Base Case Weighting'!$Q:$Q,$G21),5)</f>
        <v>0.11419</v>
      </c>
      <c r="J21" s="30">
        <v>0</v>
      </c>
    </row>
    <row r="22" spans="2:10" x14ac:dyDescent="0.25">
      <c r="B22" s="16" t="str">
        <f>_xlfn.CONCAT("HVAC Package Unit Evaporative Pre-Cooler System and Controls",", ",C22,", ", D22)</f>
        <v>HVAC Package Unit Evaporative Pre-Cooler System and Controls, Asm, CZ13</v>
      </c>
      <c r="C22" s="9" t="str">
        <f>LEFT(G22,3)</f>
        <v>Asm</v>
      </c>
      <c r="D22" s="9" t="str">
        <f>MID(G22,5,4)</f>
        <v>CZ13</v>
      </c>
      <c r="E22" s="9" t="s">
        <v>1973</v>
      </c>
      <c r="F22" s="9" t="s">
        <v>118</v>
      </c>
      <c r="G22" s="19" t="s">
        <v>160</v>
      </c>
      <c r="H22" s="27">
        <f>ROUND(SUMIFS('Base Case Weighting'!$W:$W,'Base Case Weighting'!$Q:$Q,$G22),2)</f>
        <v>202.17</v>
      </c>
      <c r="I22" s="30">
        <f>ROUND(SUMIFS('Base Case Weighting'!$X:$X,'Base Case Weighting'!$Q:$Q,$G22),5)</f>
        <v>0.25129000000000001</v>
      </c>
      <c r="J22" s="30">
        <v>0</v>
      </c>
    </row>
    <row r="23" spans="2:10" x14ac:dyDescent="0.25">
      <c r="B23" s="16" t="str">
        <f>_xlfn.CONCAT("HVAC Package Unit Evaporative Pre-Cooler System and Controls",", ",C23,", ", D23)</f>
        <v>HVAC Package Unit Evaporative Pre-Cooler System and Controls, ECC, CZ13</v>
      </c>
      <c r="C23" s="9" t="str">
        <f>LEFT(G23,3)</f>
        <v>ECC</v>
      </c>
      <c r="D23" s="9" t="str">
        <f>MID(G23,5,4)</f>
        <v>CZ13</v>
      </c>
      <c r="E23" s="9" t="s">
        <v>1973</v>
      </c>
      <c r="F23" s="9" t="s">
        <v>118</v>
      </c>
      <c r="G23" s="19" t="s">
        <v>177</v>
      </c>
      <c r="H23" s="27">
        <f>ROUND(SUMIFS('Base Case Weighting'!$W:$W,'Base Case Weighting'!$Q:$Q,$G23),2)</f>
        <v>141.34</v>
      </c>
      <c r="I23" s="30">
        <f>ROUND(SUMIFS('Base Case Weighting'!$X:$X,'Base Case Weighting'!$Q:$Q,$G23),5)</f>
        <v>0.18498999999999999</v>
      </c>
      <c r="J23" s="30">
        <v>0</v>
      </c>
    </row>
    <row r="24" spans="2:10" x14ac:dyDescent="0.25">
      <c r="B24" s="16" t="str">
        <f>_xlfn.CONCAT("HVAC Package Unit Evaporative Pre-Cooler System and Controls",", ",C24,", ", D24)</f>
        <v>HVAC Package Unit Evaporative Pre-Cooler System and Controls, EUn, CZ13</v>
      </c>
      <c r="C24" s="9" t="str">
        <f>LEFT(G24,3)</f>
        <v>EUn</v>
      </c>
      <c r="D24" s="9" t="str">
        <f>MID(G24,5,4)</f>
        <v>CZ13</v>
      </c>
      <c r="E24" s="9" t="s">
        <v>1973</v>
      </c>
      <c r="F24" s="9" t="s">
        <v>118</v>
      </c>
      <c r="G24" s="19" t="s">
        <v>245</v>
      </c>
      <c r="H24" s="27">
        <f>ROUND(SUMIFS('Base Case Weighting'!$W:$W,'Base Case Weighting'!$Q:$Q,$G24),2)</f>
        <v>161.72999999999999</v>
      </c>
      <c r="I24" s="30">
        <f>ROUND(SUMIFS('Base Case Weighting'!$X:$X,'Base Case Weighting'!$Q:$Q,$G24),5)</f>
        <v>0.21726000000000001</v>
      </c>
      <c r="J24" s="30">
        <v>0</v>
      </c>
    </row>
    <row r="25" spans="2:10" x14ac:dyDescent="0.25">
      <c r="B25" s="16" t="str">
        <f>_xlfn.CONCAT("HVAC Package Unit Evaporative Pre-Cooler System and Controls",", ",C25,", ", D25)</f>
        <v>HVAC Package Unit Evaporative Pre-Cooler System and Controls, Gro, CZ13</v>
      </c>
      <c r="C25" s="9" t="str">
        <f>LEFT(G25,3)</f>
        <v>Gro</v>
      </c>
      <c r="D25" s="9" t="str">
        <f>MID(G25,5,4)</f>
        <v>CZ13</v>
      </c>
      <c r="E25" s="9" t="s">
        <v>1973</v>
      </c>
      <c r="F25" s="9" t="s">
        <v>118</v>
      </c>
      <c r="G25" s="19" t="s">
        <v>262</v>
      </c>
      <c r="H25" s="27">
        <f>ROUND(SUMIFS('Base Case Weighting'!$W:$W,'Base Case Weighting'!$Q:$Q,$G25),2)</f>
        <v>96.69</v>
      </c>
      <c r="I25" s="30">
        <f>ROUND(SUMIFS('Base Case Weighting'!$X:$X,'Base Case Weighting'!$Q:$Q,$G25),5)</f>
        <v>0.14183999999999999</v>
      </c>
      <c r="J25" s="30">
        <v>0</v>
      </c>
    </row>
    <row r="26" spans="2:10" x14ac:dyDescent="0.25">
      <c r="B26" s="16" t="str">
        <f>_xlfn.CONCAT("HVAC Package Unit Evaporative Pre-Cooler System and Controls",", ",C26,", ", D26)</f>
        <v>HVAC Package Unit Evaporative Pre-Cooler System and Controls, Hsp, CZ13</v>
      </c>
      <c r="C26" s="9" t="str">
        <f>LEFT(G26,3)</f>
        <v>Hsp</v>
      </c>
      <c r="D26" s="9" t="str">
        <f>MID(G26,5,4)</f>
        <v>CZ13</v>
      </c>
      <c r="E26" s="9" t="s">
        <v>1973</v>
      </c>
      <c r="F26" s="9" t="s">
        <v>118</v>
      </c>
      <c r="G26" s="19" t="s">
        <v>296</v>
      </c>
      <c r="H26" s="27">
        <f>ROUND(SUMIFS('Base Case Weighting'!$W:$W,'Base Case Weighting'!$Q:$Q,$G26),2)</f>
        <v>156.44999999999999</v>
      </c>
      <c r="I26" s="30">
        <f>ROUND(SUMIFS('Base Case Weighting'!$X:$X,'Base Case Weighting'!$Q:$Q,$G26),5)</f>
        <v>0.17055000000000001</v>
      </c>
      <c r="J26" s="30">
        <v>0</v>
      </c>
    </row>
    <row r="27" spans="2:10" x14ac:dyDescent="0.25">
      <c r="B27" s="16" t="str">
        <f>_xlfn.CONCAT("HVAC Package Unit Evaporative Pre-Cooler System and Controls",", ",C27,", ", D27)</f>
        <v>HVAC Package Unit Evaporative Pre-Cooler System and Controls, Htl, CZ13</v>
      </c>
      <c r="C27" s="9" t="str">
        <f>LEFT(G27,3)</f>
        <v>Htl</v>
      </c>
      <c r="D27" s="9" t="str">
        <f>MID(G27,5,4)</f>
        <v>CZ13</v>
      </c>
      <c r="E27" s="9" t="s">
        <v>1973</v>
      </c>
      <c r="F27" s="9" t="s">
        <v>118</v>
      </c>
      <c r="G27" s="19" t="s">
        <v>313</v>
      </c>
      <c r="H27" s="27">
        <f>ROUND(SUMIFS('Base Case Weighting'!$W:$W,'Base Case Weighting'!$Q:$Q,$G27),2)</f>
        <v>168.41</v>
      </c>
      <c r="I27" s="30">
        <f>ROUND(SUMIFS('Base Case Weighting'!$X:$X,'Base Case Weighting'!$Q:$Q,$G27),5)</f>
        <v>0.17221</v>
      </c>
      <c r="J27" s="30">
        <v>0</v>
      </c>
    </row>
    <row r="28" spans="2:10" x14ac:dyDescent="0.25">
      <c r="B28" s="16" t="str">
        <f>_xlfn.CONCAT("HVAC Package Unit Evaporative Pre-Cooler System and Controls",", ",C28,", ", D28)</f>
        <v>HVAC Package Unit Evaporative Pre-Cooler System and Controls, MBT, CZ13</v>
      </c>
      <c r="C28" s="9" t="str">
        <f>LEFT(G28,3)</f>
        <v>MBT</v>
      </c>
      <c r="D28" s="9" t="str">
        <f>MID(G28,5,4)</f>
        <v>CZ13</v>
      </c>
      <c r="E28" s="9" t="s">
        <v>1973</v>
      </c>
      <c r="F28" s="9" t="s">
        <v>118</v>
      </c>
      <c r="G28" s="19" t="s">
        <v>331</v>
      </c>
      <c r="H28" s="27">
        <f>ROUND(SUMIFS('Base Case Weighting'!$W:$W,'Base Case Weighting'!$Q:$Q,$G28),2)</f>
        <v>127.2</v>
      </c>
      <c r="I28" s="30">
        <f>ROUND(SUMIFS('Base Case Weighting'!$X:$X,'Base Case Weighting'!$Q:$Q,$G28),5)</f>
        <v>0.16550000000000001</v>
      </c>
      <c r="J28" s="30">
        <v>0</v>
      </c>
    </row>
    <row r="29" spans="2:10" x14ac:dyDescent="0.25">
      <c r="B29" s="16" t="str">
        <f>_xlfn.CONCAT("HVAC Package Unit Evaporative Pre-Cooler System and Controls",", ",C29,", ", D29)</f>
        <v>HVAC Package Unit Evaporative Pre-Cooler System and Controls, MLI, CZ13</v>
      </c>
      <c r="C29" s="9" t="str">
        <f>LEFT(G29,3)</f>
        <v>MLI</v>
      </c>
      <c r="D29" s="9" t="str">
        <f>MID(G29,5,4)</f>
        <v>CZ13</v>
      </c>
      <c r="E29" s="9" t="s">
        <v>1973</v>
      </c>
      <c r="F29" s="9" t="s">
        <v>118</v>
      </c>
      <c r="G29" s="19" t="s">
        <v>348</v>
      </c>
      <c r="H29" s="27">
        <f>ROUND(SUMIFS('Base Case Weighting'!$W:$W,'Base Case Weighting'!$Q:$Q,$G29),2)</f>
        <v>108.61</v>
      </c>
      <c r="I29" s="30">
        <f>ROUND(SUMIFS('Base Case Weighting'!$X:$X,'Base Case Weighting'!$Q:$Q,$G29),5)</f>
        <v>0.13411999999999999</v>
      </c>
      <c r="J29" s="30">
        <v>0</v>
      </c>
    </row>
    <row r="30" spans="2:10" x14ac:dyDescent="0.25">
      <c r="B30" s="16" t="str">
        <f>_xlfn.CONCAT("HVAC Package Unit Evaporative Pre-Cooler System and Controls",", ",C30,", ", D30)</f>
        <v>HVAC Package Unit Evaporative Pre-Cooler System and Controls, Nrs, CZ13</v>
      </c>
      <c r="C30" s="9" t="str">
        <f>LEFT(G30,3)</f>
        <v>Nrs</v>
      </c>
      <c r="D30" s="9" t="str">
        <f>MID(G30,5,4)</f>
        <v>CZ13</v>
      </c>
      <c r="E30" s="9" t="s">
        <v>1973</v>
      </c>
      <c r="F30" s="9" t="s">
        <v>118</v>
      </c>
      <c r="G30" s="19" t="s">
        <v>382</v>
      </c>
      <c r="H30" s="27">
        <f>ROUND(SUMIFS('Base Case Weighting'!$W:$W,'Base Case Weighting'!$Q:$Q,$G30),2)</f>
        <v>155.24</v>
      </c>
      <c r="I30" s="30">
        <f>ROUND(SUMIFS('Base Case Weighting'!$X:$X,'Base Case Weighting'!$Q:$Q,$G30),5)</f>
        <v>0.15301999999999999</v>
      </c>
      <c r="J30" s="30">
        <v>0</v>
      </c>
    </row>
    <row r="31" spans="2:10" x14ac:dyDescent="0.25">
      <c r="B31" s="16" t="str">
        <f>_xlfn.CONCAT("HVAC Package Unit Evaporative Pre-Cooler System and Controls",", ",C31,", ", D31)</f>
        <v>HVAC Package Unit Evaporative Pre-Cooler System and Controls, OfL, CZ13</v>
      </c>
      <c r="C31" s="9" t="str">
        <f>LEFT(G31,3)</f>
        <v>OfL</v>
      </c>
      <c r="D31" s="9" t="str">
        <f>MID(G31,5,4)</f>
        <v>CZ13</v>
      </c>
      <c r="E31" s="9" t="s">
        <v>1973</v>
      </c>
      <c r="F31" s="9" t="s">
        <v>118</v>
      </c>
      <c r="G31" s="19" t="s">
        <v>399</v>
      </c>
      <c r="H31" s="27">
        <f>ROUND(SUMIFS('Base Case Weighting'!$W:$W,'Base Case Weighting'!$Q:$Q,$G31),2)</f>
        <v>134.97999999999999</v>
      </c>
      <c r="I31" s="30">
        <f>ROUND(SUMIFS('Base Case Weighting'!$X:$X,'Base Case Weighting'!$Q:$Q,$G31),5)</f>
        <v>0.10953</v>
      </c>
      <c r="J31" s="30">
        <v>0</v>
      </c>
    </row>
    <row r="32" spans="2:10" x14ac:dyDescent="0.25">
      <c r="B32" s="16" t="str">
        <f>_xlfn.CONCAT("HVAC Package Unit Evaporative Pre-Cooler System and Controls",", ",C32,", ", D32)</f>
        <v>HVAC Package Unit Evaporative Pre-Cooler System and Controls, OfS, CZ13</v>
      </c>
      <c r="C32" s="9" t="str">
        <f>LEFT(G32,3)</f>
        <v>OfS</v>
      </c>
      <c r="D32" s="9" t="str">
        <f>MID(G32,5,4)</f>
        <v>CZ13</v>
      </c>
      <c r="E32" s="9" t="s">
        <v>1973</v>
      </c>
      <c r="F32" s="9" t="s">
        <v>118</v>
      </c>
      <c r="G32" s="19" t="s">
        <v>416</v>
      </c>
      <c r="H32" s="27">
        <f>ROUND(SUMIFS('Base Case Weighting'!$W:$W,'Base Case Weighting'!$Q:$Q,$G32),2)</f>
        <v>129.35</v>
      </c>
      <c r="I32" s="30">
        <f>ROUND(SUMIFS('Base Case Weighting'!$X:$X,'Base Case Weighting'!$Q:$Q,$G32),5)</f>
        <v>0.11092</v>
      </c>
      <c r="J32" s="30">
        <v>0</v>
      </c>
    </row>
    <row r="33" spans="2:10" x14ac:dyDescent="0.25">
      <c r="B33" s="16" t="str">
        <f>_xlfn.CONCAT("HVAC Package Unit Evaporative Pre-Cooler System and Controls",", ",C33,", ", D33)</f>
        <v>HVAC Package Unit Evaporative Pre-Cooler System and Controls, RFF, CZ13</v>
      </c>
      <c r="C33" s="9" t="str">
        <f>LEFT(G33,3)</f>
        <v>RFF</v>
      </c>
      <c r="D33" s="9" t="str">
        <f>MID(G33,5,4)</f>
        <v>CZ13</v>
      </c>
      <c r="E33" s="9" t="s">
        <v>1973</v>
      </c>
      <c r="F33" s="9" t="s">
        <v>118</v>
      </c>
      <c r="G33" s="19" t="s">
        <v>433</v>
      </c>
      <c r="H33" s="27">
        <f>ROUND(SUMIFS('Base Case Weighting'!$W:$W,'Base Case Weighting'!$Q:$Q,$G33),2)</f>
        <v>247.09</v>
      </c>
      <c r="I33" s="30">
        <f>ROUND(SUMIFS('Base Case Weighting'!$X:$X,'Base Case Weighting'!$Q:$Q,$G33),5)</f>
        <v>0.25812000000000002</v>
      </c>
      <c r="J33" s="30">
        <v>0</v>
      </c>
    </row>
    <row r="34" spans="2:10" x14ac:dyDescent="0.25">
      <c r="B34" s="16" t="str">
        <f>_xlfn.CONCAT("HVAC Package Unit Evaporative Pre-Cooler System and Controls",", ",C34,", ", D34)</f>
        <v>HVAC Package Unit Evaporative Pre-Cooler System and Controls, RSD, CZ13</v>
      </c>
      <c r="C34" s="9" t="str">
        <f>LEFT(G34,3)</f>
        <v>RSD</v>
      </c>
      <c r="D34" s="9" t="str">
        <f>MID(G34,5,4)</f>
        <v>CZ13</v>
      </c>
      <c r="E34" s="9" t="s">
        <v>1973</v>
      </c>
      <c r="F34" s="9" t="s">
        <v>118</v>
      </c>
      <c r="G34" s="19" t="s">
        <v>450</v>
      </c>
      <c r="H34" s="27">
        <f>ROUND(SUMIFS('Base Case Weighting'!$W:$W,'Base Case Weighting'!$Q:$Q,$G34),2)</f>
        <v>236.64</v>
      </c>
      <c r="I34" s="30">
        <f>ROUND(SUMIFS('Base Case Weighting'!$X:$X,'Base Case Weighting'!$Q:$Q,$G34),5)</f>
        <v>0.24568999999999999</v>
      </c>
      <c r="J34" s="30">
        <v>0</v>
      </c>
    </row>
    <row r="35" spans="2:10" x14ac:dyDescent="0.25">
      <c r="B35" s="16" t="str">
        <f>_xlfn.CONCAT("HVAC Package Unit Evaporative Pre-Cooler System and Controls",", ",C35,", ", D35)</f>
        <v>HVAC Package Unit Evaporative Pre-Cooler System and Controls, Rt3, CZ13</v>
      </c>
      <c r="C35" s="9" t="str">
        <f>LEFT(G35,3)</f>
        <v>Rt3</v>
      </c>
      <c r="D35" s="9" t="str">
        <f>MID(G35,5,4)</f>
        <v>CZ13</v>
      </c>
      <c r="E35" s="9" t="s">
        <v>1973</v>
      </c>
      <c r="F35" s="9" t="s">
        <v>118</v>
      </c>
      <c r="G35" s="19" t="s">
        <v>467</v>
      </c>
      <c r="H35" s="27">
        <f>ROUND(SUMIFS('Base Case Weighting'!$W:$W,'Base Case Weighting'!$Q:$Q,$G35),2)</f>
        <v>221.54</v>
      </c>
      <c r="I35" s="30">
        <f>ROUND(SUMIFS('Base Case Weighting'!$X:$X,'Base Case Weighting'!$Q:$Q,$G35),5)</f>
        <v>0.24335000000000001</v>
      </c>
      <c r="J35" s="30">
        <v>0</v>
      </c>
    </row>
    <row r="36" spans="2:10" x14ac:dyDescent="0.25">
      <c r="B36" s="16" t="str">
        <f>_xlfn.CONCAT("HVAC Package Unit Evaporative Pre-Cooler System and Controls",", ",C36,", ", D36)</f>
        <v>HVAC Package Unit Evaporative Pre-Cooler System and Controls, RtL, CZ13</v>
      </c>
      <c r="C36" s="9" t="str">
        <f>LEFT(G36,3)</f>
        <v>RtL</v>
      </c>
      <c r="D36" s="9" t="str">
        <f>MID(G36,5,4)</f>
        <v>CZ13</v>
      </c>
      <c r="E36" s="9" t="s">
        <v>1973</v>
      </c>
      <c r="F36" s="9" t="s">
        <v>118</v>
      </c>
      <c r="G36" s="19" t="s">
        <v>484</v>
      </c>
      <c r="H36" s="27">
        <f>ROUND(SUMIFS('Base Case Weighting'!$W:$W,'Base Case Weighting'!$Q:$Q,$G36),2)</f>
        <v>230.01</v>
      </c>
      <c r="I36" s="30">
        <f>ROUND(SUMIFS('Base Case Weighting'!$X:$X,'Base Case Weighting'!$Q:$Q,$G36),5)</f>
        <v>0.23404</v>
      </c>
      <c r="J36" s="30">
        <v>0</v>
      </c>
    </row>
    <row r="37" spans="2:10" x14ac:dyDescent="0.25">
      <c r="B37" s="16" t="str">
        <f>_xlfn.CONCAT("HVAC Package Unit Evaporative Pre-Cooler System and Controls",", ",C37,", ", D37)</f>
        <v>HVAC Package Unit Evaporative Pre-Cooler System and Controls, RtS, CZ13</v>
      </c>
      <c r="C37" s="9" t="str">
        <f>LEFT(G37,3)</f>
        <v>RtS</v>
      </c>
      <c r="D37" s="9" t="str">
        <f>MID(G37,5,4)</f>
        <v>CZ13</v>
      </c>
      <c r="E37" s="9" t="s">
        <v>1973</v>
      </c>
      <c r="F37" s="9" t="s">
        <v>118</v>
      </c>
      <c r="G37" s="19" t="s">
        <v>501</v>
      </c>
      <c r="H37" s="27">
        <f>ROUND(SUMIFS('Base Case Weighting'!$W:$W,'Base Case Weighting'!$Q:$Q,$G37),2)</f>
        <v>207.69</v>
      </c>
      <c r="I37" s="30">
        <f>ROUND(SUMIFS('Base Case Weighting'!$X:$X,'Base Case Weighting'!$Q:$Q,$G37),5)</f>
        <v>0.23255999999999999</v>
      </c>
      <c r="J37" s="30">
        <v>0</v>
      </c>
    </row>
    <row r="38" spans="2:10" x14ac:dyDescent="0.25">
      <c r="B38" s="16" t="str">
        <f>_xlfn.CONCAT("HVAC Package Unit Evaporative Pre-Cooler System and Controls",", ",C38,", ", D38)</f>
        <v>HVAC Package Unit Evaporative Pre-Cooler System and Controls, SCn, CZ13</v>
      </c>
      <c r="C38" s="9" t="str">
        <f>LEFT(G38,3)</f>
        <v>SCn</v>
      </c>
      <c r="D38" s="9" t="str">
        <f>MID(G38,5,4)</f>
        <v>CZ13</v>
      </c>
      <c r="E38" s="9" t="s">
        <v>1973</v>
      </c>
      <c r="F38" s="9" t="s">
        <v>118</v>
      </c>
      <c r="G38" s="19" t="s">
        <v>518</v>
      </c>
      <c r="H38" s="27">
        <f>ROUND(SUMIFS('Base Case Weighting'!$W:$W,'Base Case Weighting'!$Q:$Q,$G38),2)</f>
        <v>125.89</v>
      </c>
      <c r="I38" s="30">
        <f>ROUND(SUMIFS('Base Case Weighting'!$X:$X,'Base Case Weighting'!$Q:$Q,$G38),5)</f>
        <v>0.13083</v>
      </c>
      <c r="J38" s="30">
        <v>0</v>
      </c>
    </row>
    <row r="39" spans="2:10" x14ac:dyDescent="0.25">
      <c r="B39" s="16" t="str">
        <f>_xlfn.CONCAT("HVAC Package Unit Evaporative Pre-Cooler System and Controls",", ",C39,", ", D39)</f>
        <v>HVAC Package Unit Evaporative Pre-Cooler System and Controls, WRf, CZ13</v>
      </c>
      <c r="C39" s="9" t="str">
        <f>LEFT(G39,3)</f>
        <v>WRf</v>
      </c>
      <c r="D39" s="9" t="str">
        <f>MID(G39,5,4)</f>
        <v>CZ13</v>
      </c>
      <c r="E39" s="9" t="s">
        <v>1973</v>
      </c>
      <c r="F39" s="9" t="s">
        <v>118</v>
      </c>
      <c r="G39" s="19" t="s">
        <v>552</v>
      </c>
      <c r="H39" s="27">
        <f>ROUND(SUMIFS('Base Case Weighting'!$W:$W,'Base Case Weighting'!$Q:$Q,$G39),2)</f>
        <v>122.06</v>
      </c>
      <c r="I39" s="30">
        <f>ROUND(SUMIFS('Base Case Weighting'!$X:$X,'Base Case Weighting'!$Q:$Q,$G39),5)</f>
        <v>0.13599</v>
      </c>
      <c r="J39" s="30">
        <v>0</v>
      </c>
    </row>
    <row r="40" spans="2:10" x14ac:dyDescent="0.25">
      <c r="B40" s="16" t="str">
        <f>_xlfn.CONCAT("HVAC Package Unit Evaporative Pre-Cooler System and Controls",", ",C40,", ", D40)</f>
        <v>HVAC Package Unit Evaporative Pre-Cooler System and Controls, Asm, CZ15</v>
      </c>
      <c r="C40" s="9" t="str">
        <f>LEFT(G40,3)</f>
        <v>Asm</v>
      </c>
      <c r="D40" s="9" t="str">
        <f>MID(G40,5,4)</f>
        <v>CZ15</v>
      </c>
      <c r="E40" s="9" t="s">
        <v>1973</v>
      </c>
      <c r="F40" s="9" t="s">
        <v>118</v>
      </c>
      <c r="G40" s="19" t="s">
        <v>162</v>
      </c>
      <c r="H40" s="27">
        <f>ROUND(SUMIFS('Base Case Weighting'!$W:$W,'Base Case Weighting'!$Q:$Q,$G40),2)</f>
        <v>317.12</v>
      </c>
      <c r="I40" s="30">
        <f>ROUND(SUMIFS('Base Case Weighting'!$X:$X,'Base Case Weighting'!$Q:$Q,$G40),5)</f>
        <v>0.35620000000000002</v>
      </c>
      <c r="J40" s="30">
        <v>0</v>
      </c>
    </row>
    <row r="41" spans="2:10" x14ac:dyDescent="0.25">
      <c r="B41" s="16" t="str">
        <f>_xlfn.CONCAT("HVAC Package Unit Evaporative Pre-Cooler System and Controls",", ",C41,", ", D41)</f>
        <v>HVAC Package Unit Evaporative Pre-Cooler System and Controls, ECC, CZ15</v>
      </c>
      <c r="C41" s="9" t="str">
        <f>LEFT(G41,3)</f>
        <v>ECC</v>
      </c>
      <c r="D41" s="9" t="str">
        <f>MID(G41,5,4)</f>
        <v>CZ15</v>
      </c>
      <c r="E41" s="9" t="s">
        <v>1973</v>
      </c>
      <c r="F41" s="9" t="s">
        <v>118</v>
      </c>
      <c r="G41" s="19" t="s">
        <v>179</v>
      </c>
      <c r="H41" s="27">
        <f>ROUND(SUMIFS('Base Case Weighting'!$W:$W,'Base Case Weighting'!$Q:$Q,$G41),2)</f>
        <v>237.41</v>
      </c>
      <c r="I41" s="30">
        <f>ROUND(SUMIFS('Base Case Weighting'!$X:$X,'Base Case Weighting'!$Q:$Q,$G41),5)</f>
        <v>0.24321000000000001</v>
      </c>
      <c r="J41" s="30">
        <v>0</v>
      </c>
    </row>
    <row r="42" spans="2:10" x14ac:dyDescent="0.25">
      <c r="B42" s="16" t="str">
        <f>_xlfn.CONCAT("HVAC Package Unit Evaporative Pre-Cooler System and Controls",", ",C42,", ", D42)</f>
        <v>HVAC Package Unit Evaporative Pre-Cooler System and Controls, EUn, CZ15</v>
      </c>
      <c r="C42" s="9" t="str">
        <f>LEFT(G42,3)</f>
        <v>EUn</v>
      </c>
      <c r="D42" s="9" t="str">
        <f>MID(G42,5,4)</f>
        <v>CZ15</v>
      </c>
      <c r="E42" s="9" t="s">
        <v>1973</v>
      </c>
      <c r="F42" s="9" t="s">
        <v>118</v>
      </c>
      <c r="G42" s="19" t="s">
        <v>247</v>
      </c>
      <c r="H42" s="27">
        <f>ROUND(SUMIFS('Base Case Weighting'!$W:$W,'Base Case Weighting'!$Q:$Q,$G42),2)</f>
        <v>264.18</v>
      </c>
      <c r="I42" s="30">
        <f>ROUND(SUMIFS('Base Case Weighting'!$X:$X,'Base Case Weighting'!$Q:$Q,$G42),5)</f>
        <v>0.28288000000000002</v>
      </c>
      <c r="J42" s="30">
        <v>0</v>
      </c>
    </row>
    <row r="43" spans="2:10" x14ac:dyDescent="0.25">
      <c r="B43" s="16" t="str">
        <f>_xlfn.CONCAT("HVAC Package Unit Evaporative Pre-Cooler System and Controls",", ",C43,", ", D43)</f>
        <v>HVAC Package Unit Evaporative Pre-Cooler System and Controls, Gro, CZ15</v>
      </c>
      <c r="C43" s="9" t="str">
        <f>LEFT(G43,3)</f>
        <v>Gro</v>
      </c>
      <c r="D43" s="9" t="str">
        <f>MID(G43,5,4)</f>
        <v>CZ15</v>
      </c>
      <c r="E43" s="9" t="s">
        <v>1973</v>
      </c>
      <c r="F43" s="9" t="s">
        <v>118</v>
      </c>
      <c r="G43" s="19" t="s">
        <v>264</v>
      </c>
      <c r="H43" s="27">
        <f>ROUND(SUMIFS('Base Case Weighting'!$W:$W,'Base Case Weighting'!$Q:$Q,$G43),2)</f>
        <v>177.97</v>
      </c>
      <c r="I43" s="30">
        <f>ROUND(SUMIFS('Base Case Weighting'!$X:$X,'Base Case Weighting'!$Q:$Q,$G43),5)</f>
        <v>0.18567</v>
      </c>
      <c r="J43" s="30">
        <v>0</v>
      </c>
    </row>
    <row r="44" spans="2:10" x14ac:dyDescent="0.25">
      <c r="B44" s="16" t="str">
        <f>_xlfn.CONCAT("HVAC Package Unit Evaporative Pre-Cooler System and Controls",", ",C44,", ", D44)</f>
        <v>HVAC Package Unit Evaporative Pre-Cooler System and Controls, Hsp, CZ15</v>
      </c>
      <c r="C44" s="9" t="str">
        <f>LEFT(G44,3)</f>
        <v>Hsp</v>
      </c>
      <c r="D44" s="9" t="str">
        <f>MID(G44,5,4)</f>
        <v>CZ15</v>
      </c>
      <c r="E44" s="9" t="s">
        <v>1973</v>
      </c>
      <c r="F44" s="9" t="s">
        <v>118</v>
      </c>
      <c r="G44" s="19" t="s">
        <v>298</v>
      </c>
      <c r="H44" s="27">
        <f>ROUND(SUMIFS('Base Case Weighting'!$W:$W,'Base Case Weighting'!$Q:$Q,$G44),2)</f>
        <v>332.15</v>
      </c>
      <c r="I44" s="30">
        <f>ROUND(SUMIFS('Base Case Weighting'!$X:$X,'Base Case Weighting'!$Q:$Q,$G44),5)</f>
        <v>0.28292</v>
      </c>
      <c r="J44" s="30">
        <v>0</v>
      </c>
    </row>
    <row r="45" spans="2:10" x14ac:dyDescent="0.25">
      <c r="B45" s="16" t="str">
        <f>_xlfn.CONCAT("HVAC Package Unit Evaporative Pre-Cooler System and Controls",", ",C45,", ", D45)</f>
        <v>HVAC Package Unit Evaporative Pre-Cooler System and Controls, Htl, CZ15</v>
      </c>
      <c r="C45" s="9" t="str">
        <f>LEFT(G45,3)</f>
        <v>Htl</v>
      </c>
      <c r="D45" s="9" t="str">
        <f>MID(G45,5,4)</f>
        <v>CZ15</v>
      </c>
      <c r="E45" s="9" t="s">
        <v>1973</v>
      </c>
      <c r="F45" s="9" t="s">
        <v>118</v>
      </c>
      <c r="G45" s="19" t="s">
        <v>315</v>
      </c>
      <c r="H45" s="27">
        <f>ROUND(SUMIFS('Base Case Weighting'!$W:$W,'Base Case Weighting'!$Q:$Q,$G45),2)</f>
        <v>311.20999999999998</v>
      </c>
      <c r="I45" s="30">
        <f>ROUND(SUMIFS('Base Case Weighting'!$X:$X,'Base Case Weighting'!$Q:$Q,$G45),5)</f>
        <v>0.25790999999999997</v>
      </c>
      <c r="J45" s="30">
        <v>0</v>
      </c>
    </row>
    <row r="46" spans="2:10" x14ac:dyDescent="0.25">
      <c r="B46" s="16" t="str">
        <f>_xlfn.CONCAT("HVAC Package Unit Evaporative Pre-Cooler System and Controls",", ",C46,", ", D46)</f>
        <v>HVAC Package Unit Evaporative Pre-Cooler System and Controls, MBT, CZ15</v>
      </c>
      <c r="C46" s="9" t="str">
        <f>LEFT(G46,3)</f>
        <v>MBT</v>
      </c>
      <c r="D46" s="9" t="str">
        <f>MID(G46,5,4)</f>
        <v>CZ15</v>
      </c>
      <c r="E46" s="9" t="s">
        <v>1973</v>
      </c>
      <c r="F46" s="9" t="s">
        <v>118</v>
      </c>
      <c r="G46" s="19" t="s">
        <v>333</v>
      </c>
      <c r="H46" s="27">
        <f>ROUND(SUMIFS('Base Case Weighting'!$W:$W,'Base Case Weighting'!$Q:$Q,$G46),2)</f>
        <v>235.33</v>
      </c>
      <c r="I46" s="30">
        <f>ROUND(SUMIFS('Base Case Weighting'!$X:$X,'Base Case Weighting'!$Q:$Q,$G46),5)</f>
        <v>0.23530999999999999</v>
      </c>
      <c r="J46" s="30">
        <v>0</v>
      </c>
    </row>
    <row r="47" spans="2:10" x14ac:dyDescent="0.25">
      <c r="B47" s="16" t="str">
        <f>_xlfn.CONCAT("HVAC Package Unit Evaporative Pre-Cooler System and Controls",", ",C47,", ", D47)</f>
        <v>HVAC Package Unit Evaporative Pre-Cooler System and Controls, MLI, CZ15</v>
      </c>
      <c r="C47" s="9" t="str">
        <f>LEFT(G47,3)</f>
        <v>MLI</v>
      </c>
      <c r="D47" s="9" t="str">
        <f>MID(G47,5,4)</f>
        <v>CZ15</v>
      </c>
      <c r="E47" s="9" t="s">
        <v>1973</v>
      </c>
      <c r="F47" s="9" t="s">
        <v>118</v>
      </c>
      <c r="G47" s="19" t="s">
        <v>350</v>
      </c>
      <c r="H47" s="27">
        <f>ROUND(SUMIFS('Base Case Weighting'!$W:$W,'Base Case Weighting'!$Q:$Q,$G47),2)</f>
        <v>211.99</v>
      </c>
      <c r="I47" s="30">
        <f>ROUND(SUMIFS('Base Case Weighting'!$X:$X,'Base Case Weighting'!$Q:$Q,$G47),5)</f>
        <v>0.20527000000000001</v>
      </c>
      <c r="J47" s="30">
        <v>0</v>
      </c>
    </row>
    <row r="48" spans="2:10" x14ac:dyDescent="0.25">
      <c r="B48" s="16" t="str">
        <f>_xlfn.CONCAT("HVAC Package Unit Evaporative Pre-Cooler System and Controls",", ",C48,", ", D48)</f>
        <v>HVAC Package Unit Evaporative Pre-Cooler System and Controls, Nrs, CZ15</v>
      </c>
      <c r="C48" s="9" t="str">
        <f>LEFT(G48,3)</f>
        <v>Nrs</v>
      </c>
      <c r="D48" s="9" t="str">
        <f>MID(G48,5,4)</f>
        <v>CZ15</v>
      </c>
      <c r="E48" s="9" t="s">
        <v>1973</v>
      </c>
      <c r="F48" s="9" t="s">
        <v>118</v>
      </c>
      <c r="G48" s="19" t="s">
        <v>384</v>
      </c>
      <c r="H48" s="27">
        <f>ROUND(SUMIFS('Base Case Weighting'!$W:$W,'Base Case Weighting'!$Q:$Q,$G48),2)</f>
        <v>323.51</v>
      </c>
      <c r="I48" s="30">
        <f>ROUND(SUMIFS('Base Case Weighting'!$X:$X,'Base Case Weighting'!$Q:$Q,$G48),5)</f>
        <v>0.25083</v>
      </c>
      <c r="J48" s="30">
        <v>0</v>
      </c>
    </row>
    <row r="49" spans="2:10" x14ac:dyDescent="0.25">
      <c r="B49" s="16" t="str">
        <f>_xlfn.CONCAT("HVAC Package Unit Evaporative Pre-Cooler System and Controls",", ",C49,", ", D49)</f>
        <v>HVAC Package Unit Evaporative Pre-Cooler System and Controls, OfL, CZ15</v>
      </c>
      <c r="C49" s="9" t="str">
        <f>LEFT(G49,3)</f>
        <v>OfL</v>
      </c>
      <c r="D49" s="9" t="str">
        <f>MID(G49,5,4)</f>
        <v>CZ15</v>
      </c>
      <c r="E49" s="9" t="s">
        <v>1973</v>
      </c>
      <c r="F49" s="9" t="s">
        <v>118</v>
      </c>
      <c r="G49" s="19" t="s">
        <v>401</v>
      </c>
      <c r="H49" s="27">
        <f>ROUND(SUMIFS('Base Case Weighting'!$W:$W,'Base Case Weighting'!$Q:$Q,$G49),2)</f>
        <v>247.8</v>
      </c>
      <c r="I49" s="30">
        <f>ROUND(SUMIFS('Base Case Weighting'!$X:$X,'Base Case Weighting'!$Q:$Q,$G49),5)</f>
        <v>0.15528</v>
      </c>
      <c r="J49" s="30">
        <v>0</v>
      </c>
    </row>
    <row r="50" spans="2:10" x14ac:dyDescent="0.25">
      <c r="B50" s="16" t="str">
        <f>_xlfn.CONCAT("HVAC Package Unit Evaporative Pre-Cooler System and Controls",", ",C50,", ", D50)</f>
        <v>HVAC Package Unit Evaporative Pre-Cooler System and Controls, OfS, CZ15</v>
      </c>
      <c r="C50" s="9" t="str">
        <f>LEFT(G50,3)</f>
        <v>OfS</v>
      </c>
      <c r="D50" s="9" t="str">
        <f>MID(G50,5,4)</f>
        <v>CZ15</v>
      </c>
      <c r="E50" s="9" t="s">
        <v>1973</v>
      </c>
      <c r="F50" s="9" t="s">
        <v>118</v>
      </c>
      <c r="G50" s="19" t="s">
        <v>418</v>
      </c>
      <c r="H50" s="27">
        <f>ROUND(SUMIFS('Base Case Weighting'!$W:$W,'Base Case Weighting'!$Q:$Q,$G50),2)</f>
        <v>244.48</v>
      </c>
      <c r="I50" s="30">
        <f>ROUND(SUMIFS('Base Case Weighting'!$X:$X,'Base Case Weighting'!$Q:$Q,$G50),5)</f>
        <v>0.16075999999999999</v>
      </c>
      <c r="J50" s="30">
        <v>0</v>
      </c>
    </row>
    <row r="51" spans="2:10" x14ac:dyDescent="0.25">
      <c r="B51" s="16" t="str">
        <f>_xlfn.CONCAT("HVAC Package Unit Evaporative Pre-Cooler System and Controls",", ",C51,", ", D51)</f>
        <v>HVAC Package Unit Evaporative Pre-Cooler System and Controls, RFF, CZ15</v>
      </c>
      <c r="C51" s="9" t="str">
        <f>LEFT(G51,3)</f>
        <v>RFF</v>
      </c>
      <c r="D51" s="9" t="str">
        <f>MID(G51,5,4)</f>
        <v>CZ15</v>
      </c>
      <c r="E51" s="9" t="s">
        <v>1973</v>
      </c>
      <c r="F51" s="9" t="s">
        <v>118</v>
      </c>
      <c r="G51" s="19" t="s">
        <v>435</v>
      </c>
      <c r="H51" s="27">
        <f>ROUND(SUMIFS('Base Case Weighting'!$W:$W,'Base Case Weighting'!$Q:$Q,$G51),2)</f>
        <v>415.55</v>
      </c>
      <c r="I51" s="30">
        <f>ROUND(SUMIFS('Base Case Weighting'!$X:$X,'Base Case Weighting'!$Q:$Q,$G51),5)</f>
        <v>0.36052000000000001</v>
      </c>
      <c r="J51" s="30">
        <v>0</v>
      </c>
    </row>
    <row r="52" spans="2:10" x14ac:dyDescent="0.25">
      <c r="B52" s="16" t="str">
        <f>_xlfn.CONCAT("HVAC Package Unit Evaporative Pre-Cooler System and Controls",", ",C52,", ", D52)</f>
        <v>HVAC Package Unit Evaporative Pre-Cooler System and Controls, RSD, CZ15</v>
      </c>
      <c r="C52" s="9" t="str">
        <f>LEFT(G52,3)</f>
        <v>RSD</v>
      </c>
      <c r="D52" s="9" t="str">
        <f>MID(G52,5,4)</f>
        <v>CZ15</v>
      </c>
      <c r="E52" s="9" t="s">
        <v>1973</v>
      </c>
      <c r="F52" s="9" t="s">
        <v>118</v>
      </c>
      <c r="G52" s="19" t="s">
        <v>452</v>
      </c>
      <c r="H52" s="27">
        <f>ROUND(SUMIFS('Base Case Weighting'!$W:$W,'Base Case Weighting'!$Q:$Q,$G52),2)</f>
        <v>358.35</v>
      </c>
      <c r="I52" s="30">
        <f>ROUND(SUMIFS('Base Case Weighting'!$X:$X,'Base Case Weighting'!$Q:$Q,$G52),5)</f>
        <v>0.36858000000000002</v>
      </c>
      <c r="J52" s="30">
        <v>0</v>
      </c>
    </row>
    <row r="53" spans="2:10" x14ac:dyDescent="0.25">
      <c r="B53" s="16" t="str">
        <f>_xlfn.CONCAT("HVAC Package Unit Evaporative Pre-Cooler System and Controls",", ",C53,", ", D53)</f>
        <v>HVAC Package Unit Evaporative Pre-Cooler System and Controls, Rt3, CZ15</v>
      </c>
      <c r="C53" s="9" t="str">
        <f>LEFT(G53,3)</f>
        <v>Rt3</v>
      </c>
      <c r="D53" s="9" t="str">
        <f>MID(G53,5,4)</f>
        <v>CZ15</v>
      </c>
      <c r="E53" s="9" t="s">
        <v>1973</v>
      </c>
      <c r="F53" s="9" t="s">
        <v>118</v>
      </c>
      <c r="G53" s="19" t="s">
        <v>469</v>
      </c>
      <c r="H53" s="27">
        <f>ROUND(SUMIFS('Base Case Weighting'!$W:$W,'Base Case Weighting'!$Q:$Q,$G53),2)</f>
        <v>360.89</v>
      </c>
      <c r="I53" s="30">
        <f>ROUND(SUMIFS('Base Case Weighting'!$X:$X,'Base Case Weighting'!$Q:$Q,$G53),5)</f>
        <v>0.34886</v>
      </c>
      <c r="J53" s="30">
        <v>0</v>
      </c>
    </row>
    <row r="54" spans="2:10" x14ac:dyDescent="0.25">
      <c r="B54" s="16" t="str">
        <f>_xlfn.CONCAT("HVAC Package Unit Evaporative Pre-Cooler System and Controls",", ",C54,", ", D54)</f>
        <v>HVAC Package Unit Evaporative Pre-Cooler System and Controls, RtL, CZ15</v>
      </c>
      <c r="C54" s="9" t="str">
        <f>LEFT(G54,3)</f>
        <v>RtL</v>
      </c>
      <c r="D54" s="9" t="str">
        <f>MID(G54,5,4)</f>
        <v>CZ15</v>
      </c>
      <c r="E54" s="9" t="s">
        <v>1973</v>
      </c>
      <c r="F54" s="9" t="s">
        <v>118</v>
      </c>
      <c r="G54" s="19" t="s">
        <v>486</v>
      </c>
      <c r="H54" s="27">
        <f>ROUND(SUMIFS('Base Case Weighting'!$W:$W,'Base Case Weighting'!$Q:$Q,$G54),2)</f>
        <v>384.6</v>
      </c>
      <c r="I54" s="30">
        <f>ROUND(SUMIFS('Base Case Weighting'!$X:$X,'Base Case Weighting'!$Q:$Q,$G54),5)</f>
        <v>0.35039999999999999</v>
      </c>
      <c r="J54" s="30">
        <v>0</v>
      </c>
    </row>
    <row r="55" spans="2:10" x14ac:dyDescent="0.25">
      <c r="B55" s="16" t="str">
        <f>_xlfn.CONCAT("HVAC Package Unit Evaporative Pre-Cooler System and Controls",", ",C55,", ", D55)</f>
        <v>HVAC Package Unit Evaporative Pre-Cooler System and Controls, RtS, CZ15</v>
      </c>
      <c r="C55" s="9" t="str">
        <f>LEFT(G55,3)</f>
        <v>RtS</v>
      </c>
      <c r="D55" s="9" t="str">
        <f>MID(G55,5,4)</f>
        <v>CZ15</v>
      </c>
      <c r="E55" s="9" t="s">
        <v>1973</v>
      </c>
      <c r="F55" s="9" t="s">
        <v>118</v>
      </c>
      <c r="G55" s="19" t="s">
        <v>503</v>
      </c>
      <c r="H55" s="27">
        <f>ROUND(SUMIFS('Base Case Weighting'!$W:$W,'Base Case Weighting'!$Q:$Q,$G55),2)</f>
        <v>360.19</v>
      </c>
      <c r="I55" s="30">
        <f>ROUND(SUMIFS('Base Case Weighting'!$X:$X,'Base Case Weighting'!$Q:$Q,$G55),5)</f>
        <v>0.34390999999999999</v>
      </c>
      <c r="J55" s="30">
        <v>0</v>
      </c>
    </row>
    <row r="56" spans="2:10" x14ac:dyDescent="0.25">
      <c r="B56" s="16" t="str">
        <f>_xlfn.CONCAT("HVAC Package Unit Evaporative Pre-Cooler System and Controls",", ",C56,", ", D56)</f>
        <v>HVAC Package Unit Evaporative Pre-Cooler System and Controls, SCn, CZ15</v>
      </c>
      <c r="C56" s="9" t="str">
        <f>LEFT(G56,3)</f>
        <v>SCn</v>
      </c>
      <c r="D56" s="9" t="str">
        <f>MID(G56,5,4)</f>
        <v>CZ15</v>
      </c>
      <c r="E56" s="9" t="s">
        <v>1973</v>
      </c>
      <c r="F56" s="9" t="s">
        <v>118</v>
      </c>
      <c r="G56" s="19" t="s">
        <v>520</v>
      </c>
      <c r="H56" s="27">
        <f>ROUND(SUMIFS('Base Case Weighting'!$W:$W,'Base Case Weighting'!$Q:$Q,$G56),2)</f>
        <v>229.92</v>
      </c>
      <c r="I56" s="30">
        <f>ROUND(SUMIFS('Base Case Weighting'!$X:$X,'Base Case Weighting'!$Q:$Q,$G56),5)</f>
        <v>0.20729</v>
      </c>
      <c r="J56" s="30">
        <v>0</v>
      </c>
    </row>
    <row r="57" spans="2:10" x14ac:dyDescent="0.25">
      <c r="B57" s="16" t="str">
        <f>_xlfn.CONCAT("HVAC Package Unit Evaporative Pre-Cooler System and Controls",", ",C57,", ", D57)</f>
        <v>HVAC Package Unit Evaporative Pre-Cooler System and Controls, WRf, CZ15</v>
      </c>
      <c r="C57" s="9" t="str">
        <f>LEFT(G57,3)</f>
        <v>WRf</v>
      </c>
      <c r="D57" s="9" t="str">
        <f>MID(G57,5,4)</f>
        <v>CZ15</v>
      </c>
      <c r="E57" s="9" t="s">
        <v>1973</v>
      </c>
      <c r="F57" s="9" t="s">
        <v>118</v>
      </c>
      <c r="G57" s="19" t="s">
        <v>554</v>
      </c>
      <c r="H57" s="27">
        <f>ROUND(SUMIFS('Base Case Weighting'!$W:$W,'Base Case Weighting'!$Q:$Q,$G57),2)</f>
        <v>322.41000000000003</v>
      </c>
      <c r="I57" s="30">
        <f>ROUND(SUMIFS('Base Case Weighting'!$X:$X,'Base Case Weighting'!$Q:$Q,$G57),5)</f>
        <v>0.23632</v>
      </c>
      <c r="J57" s="30">
        <v>0</v>
      </c>
    </row>
  </sheetData>
  <autoFilter ref="B3:J57" xr:uid="{58FDAA00-9889-47E2-BCAF-785CF6EBB10D}">
    <sortState xmlns:xlrd2="http://schemas.microsoft.com/office/spreadsheetml/2017/richdata2" ref="B4:J57">
      <sortCondition ref="D3:D57"/>
    </sortState>
  </autoFilter>
  <sortState xmlns:xlrd2="http://schemas.microsoft.com/office/spreadsheetml/2017/richdata2" ref="B4:I12">
    <sortCondition ref="E4:E12"/>
    <sortCondition ref="D4:D12"/>
    <sortCondition ref="C4:C1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1:Z232"/>
  <sheetViews>
    <sheetView zoomScale="70" zoomScaleNormal="70" workbookViewId="0">
      <selection activeCell="R13" sqref="R13"/>
    </sheetView>
  </sheetViews>
  <sheetFormatPr defaultRowHeight="15" x14ac:dyDescent="0.25"/>
  <cols>
    <col min="1" max="1" width="8.5703125" customWidth="1"/>
    <col min="2" max="2" width="33.140625" bestFit="1" customWidth="1"/>
    <col min="3" max="3" width="17.42578125" bestFit="1" customWidth="1"/>
    <col min="4" max="5" width="5.42578125" bestFit="1" customWidth="1"/>
    <col min="6" max="6" width="9.5703125" bestFit="1" customWidth="1"/>
    <col min="7" max="7" width="12.5703125" bestFit="1" customWidth="1"/>
    <col min="8" max="8" width="17.5703125" bestFit="1" customWidth="1"/>
    <col min="9" max="9" width="15.42578125" bestFit="1" customWidth="1"/>
    <col min="10" max="10" width="12.140625" bestFit="1" customWidth="1"/>
    <col min="11" max="11" width="17.42578125" bestFit="1" customWidth="1"/>
    <col min="12" max="12" width="14.140625" bestFit="1" customWidth="1"/>
    <col min="13" max="13" width="10.140625" bestFit="1" customWidth="1"/>
    <col min="14" max="14" width="17.42578125" bestFit="1" customWidth="1"/>
    <col min="15" max="15" width="15.140625" bestFit="1" customWidth="1"/>
    <col min="16" max="16" width="5.85546875" bestFit="1" customWidth="1"/>
    <col min="17" max="17" width="20.5703125" bestFit="1" customWidth="1"/>
    <col min="18" max="18" width="12.42578125" bestFit="1" customWidth="1"/>
    <col min="19" max="19" width="22.5703125" bestFit="1" customWidth="1"/>
    <col min="20" max="20" width="21.42578125" bestFit="1" customWidth="1"/>
    <col min="21" max="21" width="22.85546875" bestFit="1" customWidth="1"/>
    <col min="22" max="22" width="17.5703125" bestFit="1" customWidth="1"/>
    <col min="23" max="23" width="19.140625" bestFit="1" customWidth="1"/>
    <col min="24" max="24" width="18.140625" bestFit="1" customWidth="1"/>
    <col min="25" max="25" width="18.85546875" bestFit="1" customWidth="1"/>
    <col min="26" max="26" width="9.42578125" bestFit="1" customWidth="1"/>
  </cols>
  <sheetData>
    <row r="1" spans="2:26" x14ac:dyDescent="0.25">
      <c r="V1" s="22"/>
    </row>
    <row r="2" spans="2:26" x14ac:dyDescent="0.25">
      <c r="G2" t="s">
        <v>75</v>
      </c>
      <c r="J2" t="s">
        <v>75</v>
      </c>
      <c r="M2" t="s">
        <v>76</v>
      </c>
      <c r="O2">
        <v>10</v>
      </c>
      <c r="P2" t="s">
        <v>141</v>
      </c>
      <c r="Q2" t="s">
        <v>141</v>
      </c>
      <c r="V2" s="22"/>
    </row>
    <row r="3" spans="2:26" x14ac:dyDescent="0.25">
      <c r="G3" t="s">
        <v>59</v>
      </c>
      <c r="I3" t="s">
        <v>1975</v>
      </c>
      <c r="J3" t="s">
        <v>61</v>
      </c>
      <c r="L3" t="s">
        <v>1975</v>
      </c>
      <c r="M3" t="s">
        <v>133</v>
      </c>
      <c r="O3" t="s">
        <v>1975</v>
      </c>
      <c r="V3" s="22"/>
    </row>
    <row r="4" spans="2:26" x14ac:dyDescent="0.25">
      <c r="B4" s="1" t="s">
        <v>119</v>
      </c>
      <c r="C4" s="7" t="s">
        <v>74</v>
      </c>
      <c r="D4" s="7" t="s">
        <v>68</v>
      </c>
      <c r="E4" s="7" t="s">
        <v>69</v>
      </c>
      <c r="F4" s="7" t="s">
        <v>70</v>
      </c>
      <c r="G4" s="7" t="s">
        <v>2203</v>
      </c>
      <c r="H4" s="7" t="s">
        <v>2202</v>
      </c>
      <c r="I4" s="7" t="s">
        <v>129</v>
      </c>
      <c r="J4" s="7" t="s">
        <v>2203</v>
      </c>
      <c r="K4" s="7" t="s">
        <v>2202</v>
      </c>
      <c r="L4" s="7" t="s">
        <v>139</v>
      </c>
      <c r="M4" s="7" t="s">
        <v>2203</v>
      </c>
      <c r="N4" s="7" t="s">
        <v>2202</v>
      </c>
      <c r="O4" s="7" t="s">
        <v>134</v>
      </c>
      <c r="P4" s="13" t="s">
        <v>78</v>
      </c>
      <c r="Q4" s="13" t="s">
        <v>114</v>
      </c>
      <c r="R4" s="13" t="s">
        <v>113</v>
      </c>
      <c r="S4" s="13" t="s">
        <v>144</v>
      </c>
      <c r="T4" s="13" t="s">
        <v>145</v>
      </c>
      <c r="U4" s="13" t="s">
        <v>146</v>
      </c>
      <c r="V4" s="23" t="s">
        <v>130</v>
      </c>
      <c r="W4" s="13" t="s">
        <v>131</v>
      </c>
      <c r="X4" s="13" t="s">
        <v>140</v>
      </c>
      <c r="Y4" s="13" t="s">
        <v>132</v>
      </c>
      <c r="Z4" s="13" t="s">
        <v>127</v>
      </c>
    </row>
    <row r="5" spans="2:26" x14ac:dyDescent="0.25">
      <c r="B5" s="17" t="s">
        <v>2509</v>
      </c>
      <c r="C5" s="1" t="str">
        <f t="shared" ref="C5:C36" si="0">CONCATENATE(D5,"-",E5,"-",F5)</f>
        <v>Asm-CZ12-v03</v>
      </c>
      <c r="D5" s="1" t="str">
        <f t="shared" ref="D5:D36" si="1">LEFT(B5,3)</f>
        <v>Asm</v>
      </c>
      <c r="E5" s="1" t="str">
        <f t="shared" ref="E5:E36" si="2">CONCATENATE("CZ", MID(B5,7,2))</f>
        <v>CZ12</v>
      </c>
      <c r="F5" s="1" t="str">
        <f t="shared" ref="F5:F36" si="3">_xlfn.CONCAT("v",MID(B5,11,2))</f>
        <v>v03</v>
      </c>
      <c r="G5" s="2">
        <f>SUMIFS('Batch output'!$U$6:$U$13751,'Batch output'!$C$6:$C$13751,$D5,'Batch output'!$D$6:$D$13751,$E5,'Batch output'!$E$6:$E$13751,$F5,'Batch output'!$G$6:$G$13751,G$4)</f>
        <v>978.75800000000004</v>
      </c>
      <c r="H5" s="2">
        <f>SUMIFS('Batch output'!$U$6:$U$13751,'Batch output'!$C$6:$C$13751,$D5,'Batch output'!$D$6:$D$13751,$E5,'Batch output'!$E$6:$E$13751,$F5,'Batch output'!$G$6:$G$13751,H$4)</f>
        <v>930.904</v>
      </c>
      <c r="I5" s="1">
        <f t="shared" ref="I5:I36" si="4">(G5-H5)*1000</f>
        <v>47854.000000000044</v>
      </c>
      <c r="J5" s="2">
        <f>SUMIFS('Peak Demand output'!$J:$J,'Peak Demand output'!$D:$D,$D5,'Peak Demand output'!$E:$E,$E5,'Peak Demand output'!$F:$F,$F5,'Peak Demand output'!$G:$G,J$4)</f>
        <v>431.57832999999999</v>
      </c>
      <c r="K5" s="2">
        <f>SUMIFS('Peak Demand output'!$J:$J,'Peak Demand output'!$D:$D,$D5,'Peak Demand output'!$E:$E,$E5,'Peak Demand output'!$F:$F,$F5,'Peak Demand output'!$G:$G,K$4)</f>
        <v>335.75367</v>
      </c>
      <c r="L5" s="1">
        <f t="shared" ref="L5:L36" si="5">(J5-K5)</f>
        <v>95.824659999999994</v>
      </c>
      <c r="M5" s="2">
        <f>SUMIFS('Batch output'!$AH$6:$AH$13751,'Batch output'!$C$6:$C$13751,$D5,'Batch output'!$D$6:$D$13751,$E5,'Batch output'!$E$6:$E$13751,$F5,'Batch output'!$G$6:$G$13751,M$4)</f>
        <v>1830.59</v>
      </c>
      <c r="N5" s="2">
        <f>SUMIFS('Batch output'!$AH$6:$AH$13751,'Batch output'!$C$6:$C$13751,$D5,'Batch output'!$D$6:$D$13751,$E5,'Batch output'!$E$6:$E$13751,$F5,'Batch output'!$G$6:$G$13751,N$4)</f>
        <v>1830.69</v>
      </c>
      <c r="O5" s="1">
        <f t="shared" ref="O5:O36" si="6">(M5-N5)*10</f>
        <v>-1.0000000000013642</v>
      </c>
      <c r="P5" s="1" t="str">
        <f>IFERROR(INDEX('Vintage Weighting'!$S$3:$S$9,MATCH($F5,'Vintage Weighting'!$R$3:$R$9,0)),0)</f>
        <v>ex</v>
      </c>
      <c r="Q5" s="1" t="str">
        <f t="shared" ref="Q5:Q36" si="7">CONCATENATE(D5,"-",E5,"-",P5)</f>
        <v>Asm-CZ12-ex</v>
      </c>
      <c r="R5" s="14">
        <f>INDEX('Vintage Weighting'!$G$4:$M$1000,MATCH($Q5,'Vintage Weighting'!$F$4:$F$1000,0),MATCH($F5,'Vintage Weighting'!$G$3:$M$3,0))</f>
        <v>0.41976060052749031</v>
      </c>
      <c r="S5" s="1">
        <f t="shared" ref="S5:S36" si="8">R5*I5</f>
        <v>20087.223777642539</v>
      </c>
      <c r="T5" s="1">
        <f t="shared" ref="T5:T36" si="9">R5*L5</f>
        <v>40.223416826942575</v>
      </c>
      <c r="U5" s="1">
        <f t="shared" ref="U5:U36" si="10">O5*R5</f>
        <v>-0.41976060052806297</v>
      </c>
      <c r="V5" s="24">
        <f>INDEX('Building HVAC Tonnage'!F:F,MATCH(C5,'Building HVAC Tonnage'!E:E,0))</f>
        <v>386.43255049999999</v>
      </c>
      <c r="W5" s="1">
        <f t="shared" ref="W5:W36" si="11">S5/$V5</f>
        <v>51.981189865222134</v>
      </c>
      <c r="X5" s="1">
        <f t="shared" ref="X5:X36" si="12">T5/$V5</f>
        <v>0.10408910112488719</v>
      </c>
      <c r="Y5" s="1">
        <f t="shared" ref="Y5:Y36" si="13">U5/$V5</f>
        <v>-1.08624545211044E-3</v>
      </c>
      <c r="Z5" s="1" t="str">
        <f t="shared" ref="Z5:Z36" si="14">CONCATENATE(D5,"-",E5)</f>
        <v>Asm-CZ12</v>
      </c>
    </row>
    <row r="6" spans="2:26" x14ac:dyDescent="0.25">
      <c r="B6" s="17" t="s">
        <v>2510</v>
      </c>
      <c r="C6" s="1" t="str">
        <f t="shared" si="0"/>
        <v>Asm-CZ12-v07</v>
      </c>
      <c r="D6" s="1" t="str">
        <f t="shared" si="1"/>
        <v>Asm</v>
      </c>
      <c r="E6" s="1" t="str">
        <f t="shared" si="2"/>
        <v>CZ12</v>
      </c>
      <c r="F6" s="1" t="str">
        <f t="shared" si="3"/>
        <v>v07</v>
      </c>
      <c r="G6" s="2">
        <f>SUMIFS('Batch output'!$U$6:$U$13751,'Batch output'!$C$6:$C$13751,$D6,'Batch output'!$D$6:$D$13751,$E6,'Batch output'!$E$6:$E$13751,$F6,'Batch output'!$G$6:$G$13751,G$4)</f>
        <v>975.75900000000001</v>
      </c>
      <c r="H6" s="2">
        <f>SUMIFS('Batch output'!$U$6:$U$13751,'Batch output'!$C$6:$C$13751,$D6,'Batch output'!$D$6:$D$13751,$E6,'Batch output'!$E$6:$E$13751,$F6,'Batch output'!$G$6:$G$13751,H$4)</f>
        <v>928.28399999999999</v>
      </c>
      <c r="I6" s="1">
        <f t="shared" si="4"/>
        <v>47475.000000000022</v>
      </c>
      <c r="J6" s="2">
        <f>SUMIFS('Peak Demand output'!$J:$J,'Peak Demand output'!$D:$D,$D6,'Peak Demand output'!$E:$E,$E6,'Peak Demand output'!$F:$F,$F6,'Peak Demand output'!$G:$G,J$4)</f>
        <v>429.17959999999999</v>
      </c>
      <c r="K6" s="2">
        <f>SUMIFS('Peak Demand output'!$J:$J,'Peak Demand output'!$D:$D,$D6,'Peak Demand output'!$E:$E,$E6,'Peak Demand output'!$F:$F,$F6,'Peak Demand output'!$G:$G,K$4)</f>
        <v>334.02913000000001</v>
      </c>
      <c r="L6" s="1">
        <f t="shared" si="5"/>
        <v>95.150469999999984</v>
      </c>
      <c r="M6" s="2">
        <f>SUMIFS('Batch output'!$AH$6:$AH$13751,'Batch output'!$C$6:$C$13751,$D6,'Batch output'!$D$6:$D$13751,$E6,'Batch output'!$E$6:$E$13751,$F6,'Batch output'!$G$6:$G$13751,M$4)</f>
        <v>1796.29</v>
      </c>
      <c r="N6" s="2">
        <f>SUMIFS('Batch output'!$AH$6:$AH$13751,'Batch output'!$C$6:$C$13751,$D6,'Batch output'!$D$6:$D$13751,$E6,'Batch output'!$E$6:$E$13751,$F6,'Batch output'!$G$6:$G$13751,N$4)</f>
        <v>1796.38</v>
      </c>
      <c r="O6" s="1">
        <f t="shared" si="6"/>
        <v>-0.90000000000145519</v>
      </c>
      <c r="P6" s="1" t="str">
        <f>IFERROR(INDEX('Vintage Weighting'!$S$3:$S$9,MATCH($F6,'Vintage Weighting'!$R$3:$R$9,0)),0)</f>
        <v>ex</v>
      </c>
      <c r="Q6" s="1" t="str">
        <f t="shared" si="7"/>
        <v>Asm-CZ12-ex</v>
      </c>
      <c r="R6" s="14">
        <f>INDEX('Vintage Weighting'!$G$4:$M$1000,MATCH($Q6,'Vintage Weighting'!$F$4:$F$1000,0),MATCH($F6,'Vintage Weighting'!$G$3:$M$3,0))</f>
        <v>0.21099614526273078</v>
      </c>
      <c r="S6" s="1">
        <f t="shared" si="8"/>
        <v>10017.041996348149</v>
      </c>
      <c r="T6" s="1">
        <f t="shared" si="9"/>
        <v>20.076382389937105</v>
      </c>
      <c r="U6" s="1">
        <f t="shared" si="10"/>
        <v>-0.18989653073676474</v>
      </c>
      <c r="V6" s="24">
        <f>INDEX('Building HVAC Tonnage'!F:F,MATCH(C6,'Building HVAC Tonnage'!E:E,0))</f>
        <v>382.66625733333331</v>
      </c>
      <c r="W6" s="1">
        <f t="shared" si="11"/>
        <v>26.176967015992982</v>
      </c>
      <c r="X6" s="1">
        <f t="shared" si="12"/>
        <v>5.2464470031516129E-2</v>
      </c>
      <c r="Y6" s="1">
        <f t="shared" si="13"/>
        <v>-4.9624582020919991E-4</v>
      </c>
      <c r="Z6" s="1" t="str">
        <f t="shared" si="14"/>
        <v>Asm-CZ12</v>
      </c>
    </row>
    <row r="7" spans="2:26" x14ac:dyDescent="0.25">
      <c r="B7" s="17" t="s">
        <v>2511</v>
      </c>
      <c r="C7" s="1" t="str">
        <f t="shared" si="0"/>
        <v>Asm-CZ12-v11</v>
      </c>
      <c r="D7" s="1" t="str">
        <f t="shared" si="1"/>
        <v>Asm</v>
      </c>
      <c r="E7" s="1" t="str">
        <f t="shared" si="2"/>
        <v>CZ12</v>
      </c>
      <c r="F7" s="1" t="str">
        <f t="shared" si="3"/>
        <v>v11</v>
      </c>
      <c r="G7" s="2">
        <f>SUMIFS('Batch output'!$U$6:$U$13751,'Batch output'!$C$6:$C$13751,$D7,'Batch output'!$D$6:$D$13751,$E7,'Batch output'!$E$6:$E$13751,$F7,'Batch output'!$G$6:$G$13751,G$4)</f>
        <v>970.58299999999997</v>
      </c>
      <c r="H7" s="2">
        <f>SUMIFS('Batch output'!$U$6:$U$13751,'Batch output'!$C$6:$C$13751,$D7,'Batch output'!$D$6:$D$13751,$E7,'Batch output'!$E$6:$E$13751,$F7,'Batch output'!$G$6:$G$13751,H$4)</f>
        <v>923.75800000000004</v>
      </c>
      <c r="I7" s="1">
        <f t="shared" si="4"/>
        <v>46824.999999999935</v>
      </c>
      <c r="J7" s="2">
        <f>SUMIFS('Peak Demand output'!$J:$J,'Peak Demand output'!$D:$D,$D7,'Peak Demand output'!$E:$E,$E7,'Peak Demand output'!$F:$F,$F7,'Peak Demand output'!$G:$G,J$4)</f>
        <v>422.61732999999998</v>
      </c>
      <c r="K7" s="2">
        <f>SUMIFS('Peak Demand output'!$J:$J,'Peak Demand output'!$D:$D,$D7,'Peak Demand output'!$E:$E,$E7,'Peak Demand output'!$F:$F,$F7,'Peak Demand output'!$G:$G,K$4)</f>
        <v>327.72793000000001</v>
      </c>
      <c r="L7" s="1">
        <f t="shared" si="5"/>
        <v>94.889399999999966</v>
      </c>
      <c r="M7" s="2">
        <f>SUMIFS('Batch output'!$AH$6:$AH$13751,'Batch output'!$C$6:$C$13751,$D7,'Batch output'!$D$6:$D$13751,$E7,'Batch output'!$E$6:$E$13751,$F7,'Batch output'!$G$6:$G$13751,M$4)</f>
        <v>1669.68</v>
      </c>
      <c r="N7" s="2">
        <f>SUMIFS('Batch output'!$AH$6:$AH$13751,'Batch output'!$C$6:$C$13751,$D7,'Batch output'!$D$6:$D$13751,$E7,'Batch output'!$E$6:$E$13751,$F7,'Batch output'!$G$6:$G$13751,N$4)</f>
        <v>1669.52</v>
      </c>
      <c r="O7" s="1">
        <f t="shared" si="6"/>
        <v>1.6000000000008185</v>
      </c>
      <c r="P7" s="1" t="str">
        <f>IFERROR(INDEX('Vintage Weighting'!$S$3:$S$9,MATCH($F7,'Vintage Weighting'!$R$3:$R$9,0)),0)</f>
        <v>ex</v>
      </c>
      <c r="Q7" s="1" t="str">
        <f t="shared" si="7"/>
        <v>Asm-CZ12-ex</v>
      </c>
      <c r="R7" s="14">
        <f>INDEX('Vintage Weighting'!$G$4:$M$1000,MATCH($Q7,'Vintage Weighting'!$F$4:$F$1000,0),MATCH($F7,'Vintage Weighting'!$G$3:$M$3,0))</f>
        <v>0.21099614526273078</v>
      </c>
      <c r="S7" s="1">
        <f t="shared" si="8"/>
        <v>9879.8945019273542</v>
      </c>
      <c r="T7" s="1">
        <f t="shared" si="9"/>
        <v>20.021297626293357</v>
      </c>
      <c r="U7" s="1">
        <f t="shared" si="10"/>
        <v>0.33759383242054197</v>
      </c>
      <c r="V7" s="24">
        <f>INDEX('Building HVAC Tonnage'!F:F,MATCH(C7,'Building HVAC Tonnage'!E:E,0))</f>
        <v>373.91819416666669</v>
      </c>
      <c r="W7" s="1">
        <f t="shared" si="11"/>
        <v>26.422609693936383</v>
      </c>
      <c r="X7" s="1">
        <f t="shared" si="12"/>
        <v>5.3544593279056266E-2</v>
      </c>
      <c r="Y7" s="1">
        <f t="shared" si="13"/>
        <v>9.0285478932877533E-4</v>
      </c>
      <c r="Z7" s="1" t="str">
        <f t="shared" si="14"/>
        <v>Asm-CZ12</v>
      </c>
    </row>
    <row r="8" spans="2:26" x14ac:dyDescent="0.25">
      <c r="B8" s="17" t="s">
        <v>2512</v>
      </c>
      <c r="C8" s="1" t="str">
        <f t="shared" si="0"/>
        <v>Asm-CZ12-v15</v>
      </c>
      <c r="D8" s="1" t="str">
        <f t="shared" si="1"/>
        <v>Asm</v>
      </c>
      <c r="E8" s="1" t="str">
        <f t="shared" si="2"/>
        <v>CZ12</v>
      </c>
      <c r="F8" s="1" t="str">
        <f t="shared" si="3"/>
        <v>v15</v>
      </c>
      <c r="G8" s="2">
        <f>SUMIFS('Batch output'!$U$6:$U$13751,'Batch output'!$C$6:$C$13751,$D8,'Batch output'!$D$6:$D$13751,$E8,'Batch output'!$E$6:$E$13751,$F8,'Batch output'!$G$6:$G$13751,G$4)</f>
        <v>946.62</v>
      </c>
      <c r="H8" s="2">
        <f>SUMIFS('Batch output'!$U$6:$U$13751,'Batch output'!$C$6:$C$13751,$D8,'Batch output'!$D$6:$D$13751,$E8,'Batch output'!$E$6:$E$13751,$F8,'Batch output'!$G$6:$G$13751,H$4)</f>
        <v>901.96500000000003</v>
      </c>
      <c r="I8" s="1">
        <f t="shared" si="4"/>
        <v>44654.999999999971</v>
      </c>
      <c r="J8" s="2">
        <f>SUMIFS('Peak Demand output'!$J:$J,'Peak Demand output'!$D:$D,$D8,'Peak Demand output'!$E:$E,$E8,'Peak Demand output'!$F:$F,$F8,'Peak Demand output'!$G:$G,J$4)</f>
        <v>410.22266999999999</v>
      </c>
      <c r="K8" s="2">
        <f>SUMIFS('Peak Demand output'!$J:$J,'Peak Demand output'!$D:$D,$D8,'Peak Demand output'!$E:$E,$E8,'Peak Demand output'!$F:$F,$F8,'Peak Demand output'!$G:$G,K$4)</f>
        <v>318.60187000000002</v>
      </c>
      <c r="L8" s="1">
        <f t="shared" si="5"/>
        <v>91.620799999999974</v>
      </c>
      <c r="M8" s="2">
        <f>SUMIFS('Batch output'!$AH$6:$AH$13751,'Batch output'!$C$6:$C$13751,$D8,'Batch output'!$D$6:$D$13751,$E8,'Batch output'!$E$6:$E$13751,$F8,'Batch output'!$G$6:$G$13751,M$4)</f>
        <v>1658.64</v>
      </c>
      <c r="N8" s="2">
        <f>SUMIFS('Batch output'!$AH$6:$AH$13751,'Batch output'!$C$6:$C$13751,$D8,'Batch output'!$D$6:$D$13751,$E8,'Batch output'!$E$6:$E$13751,$F8,'Batch output'!$G$6:$G$13751,N$4)</f>
        <v>1658.78</v>
      </c>
      <c r="O8" s="1">
        <f t="shared" si="6"/>
        <v>-1.3999999999987267</v>
      </c>
      <c r="P8" s="1" t="str">
        <f>IFERROR(INDEX('Vintage Weighting'!$S$3:$S$9,MATCH($F8,'Vintage Weighting'!$R$3:$R$9,0)),0)</f>
        <v>ex</v>
      </c>
      <c r="Q8" s="1" t="str">
        <f t="shared" si="7"/>
        <v>Asm-CZ12-ex</v>
      </c>
      <c r="R8" s="14">
        <f>INDEX('Vintage Weighting'!$G$4:$M$1000,MATCH($Q8,'Vintage Weighting'!$F$4:$F$1000,0),MATCH($F8,'Vintage Weighting'!$G$3:$M$3,0))</f>
        <v>0.15824710894704808</v>
      </c>
      <c r="S8" s="1">
        <f t="shared" si="8"/>
        <v>7066.5246500304274</v>
      </c>
      <c r="T8" s="1">
        <f t="shared" si="9"/>
        <v>14.498726719415698</v>
      </c>
      <c r="U8" s="1">
        <f t="shared" si="10"/>
        <v>-0.22154595252566581</v>
      </c>
      <c r="V8" s="24">
        <f>INDEX('Building HVAC Tonnage'!F:F,MATCH(C8,'Building HVAC Tonnage'!E:E,0))</f>
        <v>361.67068583333321</v>
      </c>
      <c r="W8" s="1">
        <f t="shared" si="11"/>
        <v>19.538560704051246</v>
      </c>
      <c r="X8" s="1">
        <f t="shared" si="12"/>
        <v>4.00881998108552E-2</v>
      </c>
      <c r="Y8" s="1">
        <f t="shared" si="13"/>
        <v>-6.1256264663860441E-4</v>
      </c>
      <c r="Z8" s="1" t="str">
        <f t="shared" si="14"/>
        <v>Asm-CZ12</v>
      </c>
    </row>
    <row r="9" spans="2:26" x14ac:dyDescent="0.25">
      <c r="B9" s="17" t="s">
        <v>2513</v>
      </c>
      <c r="C9" s="1" t="str">
        <f t="shared" si="0"/>
        <v>Asm-CZ13-v03</v>
      </c>
      <c r="D9" s="1" t="str">
        <f t="shared" si="1"/>
        <v>Asm</v>
      </c>
      <c r="E9" s="1" t="str">
        <f t="shared" si="2"/>
        <v>CZ13</v>
      </c>
      <c r="F9" s="1" t="str">
        <f t="shared" si="3"/>
        <v>v03</v>
      </c>
      <c r="G9" s="2">
        <f>SUMIFS('Batch output'!$U$6:$U$13751,'Batch output'!$C$6:$C$13751,$D9,'Batch output'!$D$6:$D$13751,$E9,'Batch output'!$E$6:$E$13751,$F9,'Batch output'!$G$6:$G$13751,G$4)</f>
        <v>1136.72</v>
      </c>
      <c r="H9" s="2">
        <f>SUMIFS('Batch output'!$U$6:$U$13751,'Batch output'!$C$6:$C$13751,$D9,'Batch output'!$D$6:$D$13751,$E9,'Batch output'!$E$6:$E$13751,$F9,'Batch output'!$G$6:$G$13751,H$4)</f>
        <v>1048.03</v>
      </c>
      <c r="I9" s="1">
        <f t="shared" si="4"/>
        <v>88690.000000000058</v>
      </c>
      <c r="J9" s="2">
        <f>SUMIFS('Peak Demand output'!$J:$J,'Peak Demand output'!$D:$D,$D9,'Peak Demand output'!$E:$E,$E9,'Peak Demand output'!$F:$F,$F9,'Peak Demand output'!$G:$G,J$4)</f>
        <v>478.8442</v>
      </c>
      <c r="K9" s="2">
        <f>SUMIFS('Peak Demand output'!$J:$J,'Peak Demand output'!$D:$D,$D9,'Peak Demand output'!$E:$E,$E9,'Peak Demand output'!$F:$F,$F9,'Peak Demand output'!$G:$G,K$4)</f>
        <v>367.24027000000001</v>
      </c>
      <c r="L9" s="1">
        <f t="shared" si="5"/>
        <v>111.60392999999999</v>
      </c>
      <c r="M9" s="2">
        <f>SUMIFS('Batch output'!$AH$6:$AH$13751,'Batch output'!$C$6:$C$13751,$D9,'Batch output'!$D$6:$D$13751,$E9,'Batch output'!$E$6:$E$13751,$F9,'Batch output'!$G$6:$G$13751,M$4)</f>
        <v>1492.51</v>
      </c>
      <c r="N9" s="2">
        <f>SUMIFS('Batch output'!$AH$6:$AH$13751,'Batch output'!$C$6:$C$13751,$D9,'Batch output'!$D$6:$D$13751,$E9,'Batch output'!$E$6:$E$13751,$F9,'Batch output'!$G$6:$G$13751,N$4)</f>
        <v>1492.54</v>
      </c>
      <c r="O9" s="1">
        <f t="shared" si="6"/>
        <v>-0.29999999999972715</v>
      </c>
      <c r="P9" s="1" t="str">
        <f>IFERROR(INDEX('Vintage Weighting'!$S$3:$S$9,MATCH($F9,'Vintage Weighting'!$R$3:$R$9,0)),0)</f>
        <v>ex</v>
      </c>
      <c r="Q9" s="1" t="str">
        <f t="shared" si="7"/>
        <v>Asm-CZ13-ex</v>
      </c>
      <c r="R9" s="14">
        <f>INDEX('Vintage Weighting'!$G$4:$M$1000,MATCH($Q9,'Vintage Weighting'!$F$4:$F$1000,0),MATCH($F9,'Vintage Weighting'!$G$3:$M$3,0))</f>
        <v>0.36536631779257855</v>
      </c>
      <c r="S9" s="1">
        <f t="shared" si="8"/>
        <v>32404.338725023812</v>
      </c>
      <c r="T9" s="1">
        <f t="shared" si="9"/>
        <v>40.776316955280691</v>
      </c>
      <c r="U9" s="1">
        <f t="shared" si="10"/>
        <v>-0.10960989533767387</v>
      </c>
      <c r="V9" s="24">
        <f>INDEX('Building HVAC Tonnage'!F:F,MATCH(C9,'Building HVAC Tonnage'!E:E,0))</f>
        <v>439.77301349999999</v>
      </c>
      <c r="W9" s="1">
        <f t="shared" si="11"/>
        <v>73.684236481745401</v>
      </c>
      <c r="X9" s="1">
        <f t="shared" si="12"/>
        <v>9.2721280532327824E-2</v>
      </c>
      <c r="Y9" s="1">
        <f t="shared" si="13"/>
        <v>-2.4924197704931221E-4</v>
      </c>
      <c r="Z9" s="1" t="str">
        <f t="shared" si="14"/>
        <v>Asm-CZ13</v>
      </c>
    </row>
    <row r="10" spans="2:26" x14ac:dyDescent="0.25">
      <c r="B10" s="17" t="s">
        <v>2514</v>
      </c>
      <c r="C10" s="1" t="str">
        <f t="shared" si="0"/>
        <v>Asm-CZ13-v07</v>
      </c>
      <c r="D10" s="1" t="str">
        <f t="shared" si="1"/>
        <v>Asm</v>
      </c>
      <c r="E10" s="1" t="str">
        <f t="shared" si="2"/>
        <v>CZ13</v>
      </c>
      <c r="F10" s="1" t="str">
        <f t="shared" si="3"/>
        <v>v07</v>
      </c>
      <c r="G10" s="2">
        <f>SUMIFS('Batch output'!$U$6:$U$13751,'Batch output'!$C$6:$C$13751,$D10,'Batch output'!$D$6:$D$13751,$E10,'Batch output'!$E$6:$E$13751,$F10,'Batch output'!$G$6:$G$13751,G$4)</f>
        <v>1132.17</v>
      </c>
      <c r="H10" s="2">
        <f>SUMIFS('Batch output'!$U$6:$U$13751,'Batch output'!$C$6:$C$13751,$D10,'Batch output'!$D$6:$D$13751,$E10,'Batch output'!$E$6:$E$13751,$F10,'Batch output'!$G$6:$G$13751,H$4)</f>
        <v>1044.33</v>
      </c>
      <c r="I10" s="1">
        <f t="shared" si="4"/>
        <v>87840.000000000146</v>
      </c>
      <c r="J10" s="2">
        <f>SUMIFS('Peak Demand output'!$J:$J,'Peak Demand output'!$D:$D,$D10,'Peak Demand output'!$E:$E,$E10,'Peak Demand output'!$F:$F,$F10,'Peak Demand output'!$G:$G,J$4)</f>
        <v>476.1694</v>
      </c>
      <c r="K10" s="2">
        <f>SUMIFS('Peak Demand output'!$J:$J,'Peak Demand output'!$D:$D,$D10,'Peak Demand output'!$E:$E,$E10,'Peak Demand output'!$F:$F,$F10,'Peak Demand output'!$G:$G,K$4)</f>
        <v>368.24680000000001</v>
      </c>
      <c r="L10" s="1">
        <f t="shared" si="5"/>
        <v>107.92259999999999</v>
      </c>
      <c r="M10" s="2">
        <f>SUMIFS('Batch output'!$AH$6:$AH$13751,'Batch output'!$C$6:$C$13751,$D10,'Batch output'!$D$6:$D$13751,$E10,'Batch output'!$E$6:$E$13751,$F10,'Batch output'!$G$6:$G$13751,M$4)</f>
        <v>1459.65</v>
      </c>
      <c r="N10" s="2">
        <f>SUMIFS('Batch output'!$AH$6:$AH$13751,'Batch output'!$C$6:$C$13751,$D10,'Batch output'!$D$6:$D$13751,$E10,'Batch output'!$E$6:$E$13751,$F10,'Batch output'!$G$6:$G$13751,N$4)</f>
        <v>1459.67</v>
      </c>
      <c r="O10" s="1">
        <f t="shared" si="6"/>
        <v>-0.1999999999998181</v>
      </c>
      <c r="P10" s="1" t="str">
        <f>IFERROR(INDEX('Vintage Weighting'!$S$3:$S$9,MATCH($F10,'Vintage Weighting'!$R$3:$R$9,0)),0)</f>
        <v>ex</v>
      </c>
      <c r="Q10" s="1" t="str">
        <f t="shared" si="7"/>
        <v>Asm-CZ13-ex</v>
      </c>
      <c r="R10" s="14">
        <f>INDEX('Vintage Weighting'!$G$4:$M$1000,MATCH($Q10,'Vintage Weighting'!$F$4:$F$1000,0),MATCH($F10,'Vintage Weighting'!$G$3:$M$3,0))</f>
        <v>0.23082778306374888</v>
      </c>
      <c r="S10" s="1">
        <f t="shared" si="8"/>
        <v>20275.912464319736</v>
      </c>
      <c r="T10" s="1">
        <f t="shared" si="9"/>
        <v>24.911534500475742</v>
      </c>
      <c r="U10" s="1">
        <f t="shared" si="10"/>
        <v>-4.6165556612707791E-2</v>
      </c>
      <c r="V10" s="24">
        <f>INDEX('Building HVAC Tonnage'!F:F,MATCH(C10,'Building HVAC Tonnage'!E:E,0))</f>
        <v>435.63879883333317</v>
      </c>
      <c r="W10" s="1">
        <f t="shared" si="11"/>
        <v>46.54294456467111</v>
      </c>
      <c r="X10" s="1">
        <f t="shared" si="12"/>
        <v>5.7183920640655347E-2</v>
      </c>
      <c r="Y10" s="1">
        <f t="shared" si="13"/>
        <v>-1.0597209600325298E-4</v>
      </c>
      <c r="Z10" s="1" t="str">
        <f t="shared" si="14"/>
        <v>Asm-CZ13</v>
      </c>
    </row>
    <row r="11" spans="2:26" x14ac:dyDescent="0.25">
      <c r="B11" s="17" t="s">
        <v>2515</v>
      </c>
      <c r="C11" s="1" t="str">
        <f t="shared" si="0"/>
        <v>Asm-CZ13-v11</v>
      </c>
      <c r="D11" s="1" t="str">
        <f t="shared" si="1"/>
        <v>Asm</v>
      </c>
      <c r="E11" s="1" t="str">
        <f t="shared" si="2"/>
        <v>CZ13</v>
      </c>
      <c r="F11" s="1" t="str">
        <f t="shared" si="3"/>
        <v>v11</v>
      </c>
      <c r="G11" s="2">
        <f>SUMIFS('Batch output'!$U$6:$U$13751,'Batch output'!$C$6:$C$13751,$D11,'Batch output'!$D$6:$D$13751,$E11,'Batch output'!$E$6:$E$13751,$F11,'Batch output'!$G$6:$G$13751,G$4)</f>
        <v>1117.32</v>
      </c>
      <c r="H11" s="2">
        <f>SUMIFS('Batch output'!$U$6:$U$13751,'Batch output'!$C$6:$C$13751,$D11,'Batch output'!$D$6:$D$13751,$E11,'Batch output'!$E$6:$E$13751,$F11,'Batch output'!$G$6:$G$13751,H$4)</f>
        <v>1031.75</v>
      </c>
      <c r="I11" s="1">
        <f t="shared" si="4"/>
        <v>85569.999999999942</v>
      </c>
      <c r="J11" s="2">
        <f>SUMIFS('Peak Demand output'!$J:$J,'Peak Demand output'!$D:$D,$D11,'Peak Demand output'!$E:$E,$E11,'Peak Demand output'!$F:$F,$F11,'Peak Demand output'!$G:$G,J$4)</f>
        <v>461.46613000000002</v>
      </c>
      <c r="K11" s="2">
        <f>SUMIFS('Peak Demand output'!$J:$J,'Peak Demand output'!$D:$D,$D11,'Peak Demand output'!$E:$E,$E11,'Peak Demand output'!$F:$F,$F11,'Peak Demand output'!$G:$G,K$4)</f>
        <v>355.86806999999999</v>
      </c>
      <c r="L11" s="1">
        <f t="shared" si="5"/>
        <v>105.59806000000003</v>
      </c>
      <c r="M11" s="2">
        <f>SUMIFS('Batch output'!$AH$6:$AH$13751,'Batch output'!$C$6:$C$13751,$D11,'Batch output'!$D$6:$D$13751,$E11,'Batch output'!$E$6:$E$13751,$F11,'Batch output'!$G$6:$G$13751,M$4)</f>
        <v>1260.1500000000001</v>
      </c>
      <c r="N11" s="2">
        <f>SUMIFS('Batch output'!$AH$6:$AH$13751,'Batch output'!$C$6:$C$13751,$D11,'Batch output'!$D$6:$D$13751,$E11,'Batch output'!$E$6:$E$13751,$F11,'Batch output'!$G$6:$G$13751,N$4)</f>
        <v>1260.19</v>
      </c>
      <c r="O11" s="1">
        <f t="shared" si="6"/>
        <v>-0.3999999999996362</v>
      </c>
      <c r="P11" s="1" t="str">
        <f>IFERROR(INDEX('Vintage Weighting'!$S$3:$S$9,MATCH($F11,'Vintage Weighting'!$R$3:$R$9,0)),0)</f>
        <v>ex</v>
      </c>
      <c r="Q11" s="1" t="str">
        <f t="shared" si="7"/>
        <v>Asm-CZ13-ex</v>
      </c>
      <c r="R11" s="14">
        <f>INDEX('Vintage Weighting'!$G$4:$M$1000,MATCH($Q11,'Vintage Weighting'!$F$4:$F$1000,0),MATCH($F11,'Vintage Weighting'!$G$3:$M$3,0))</f>
        <v>0.23082778306374888</v>
      </c>
      <c r="S11" s="1">
        <f t="shared" si="8"/>
        <v>19751.933396764976</v>
      </c>
      <c r="T11" s="1">
        <f t="shared" si="9"/>
        <v>24.374966085632746</v>
      </c>
      <c r="U11" s="1">
        <f t="shared" si="10"/>
        <v>-9.2331113225415581E-2</v>
      </c>
      <c r="V11" s="24">
        <f>INDEX('Building HVAC Tonnage'!F:F,MATCH(C11,'Building HVAC Tonnage'!E:E,0))</f>
        <v>420.58871633333325</v>
      </c>
      <c r="W11" s="1">
        <f t="shared" si="11"/>
        <v>46.962585132956313</v>
      </c>
      <c r="X11" s="1">
        <f t="shared" si="12"/>
        <v>5.7954398534825688E-2</v>
      </c>
      <c r="Y11" s="1">
        <f t="shared" si="13"/>
        <v>-2.1952826987455248E-4</v>
      </c>
      <c r="Z11" s="1" t="str">
        <f t="shared" si="14"/>
        <v>Asm-CZ13</v>
      </c>
    </row>
    <row r="12" spans="2:26" x14ac:dyDescent="0.25">
      <c r="B12" s="17" t="s">
        <v>2516</v>
      </c>
      <c r="C12" s="1" t="str">
        <f t="shared" si="0"/>
        <v>Asm-CZ13-v15</v>
      </c>
      <c r="D12" s="1" t="str">
        <f t="shared" si="1"/>
        <v>Asm</v>
      </c>
      <c r="E12" s="1" t="str">
        <f t="shared" si="2"/>
        <v>CZ13</v>
      </c>
      <c r="F12" s="1" t="str">
        <f t="shared" si="3"/>
        <v>v15</v>
      </c>
      <c r="G12" s="2">
        <f>SUMIFS('Batch output'!$U$6:$U$13751,'Batch output'!$C$6:$C$13751,$D12,'Batch output'!$D$6:$D$13751,$E12,'Batch output'!$E$6:$E$13751,$F12,'Batch output'!$G$6:$G$13751,G$4)</f>
        <v>1088.3499999999999</v>
      </c>
      <c r="H12" s="2">
        <f>SUMIFS('Batch output'!$U$6:$U$13751,'Batch output'!$C$6:$C$13751,$D12,'Batch output'!$D$6:$D$13751,$E12,'Batch output'!$E$6:$E$13751,$F12,'Batch output'!$G$6:$G$13751,H$4)</f>
        <v>1006.11</v>
      </c>
      <c r="I12" s="1">
        <f t="shared" si="4"/>
        <v>82239.999999999898</v>
      </c>
      <c r="J12" s="2">
        <f>SUMIFS('Peak Demand output'!$J:$J,'Peak Demand output'!$D:$D,$D12,'Peak Demand output'!$E:$E,$E12,'Peak Demand output'!$F:$F,$F12,'Peak Demand output'!$G:$G,J$4)</f>
        <v>447.9076</v>
      </c>
      <c r="K12" s="2">
        <f>SUMIFS('Peak Demand output'!$J:$J,'Peak Demand output'!$D:$D,$D12,'Peak Demand output'!$E:$E,$E12,'Peak Demand output'!$F:$F,$F12,'Peak Demand output'!$G:$G,K$4)</f>
        <v>345.78787</v>
      </c>
      <c r="L12" s="1">
        <f t="shared" si="5"/>
        <v>102.11973</v>
      </c>
      <c r="M12" s="2">
        <f>SUMIFS('Batch output'!$AH$6:$AH$13751,'Batch output'!$C$6:$C$13751,$D12,'Batch output'!$D$6:$D$13751,$E12,'Batch output'!$E$6:$E$13751,$F12,'Batch output'!$G$6:$G$13751,M$4)</f>
        <v>1227.42</v>
      </c>
      <c r="N12" s="2">
        <f>SUMIFS('Batch output'!$AH$6:$AH$13751,'Batch output'!$C$6:$C$13751,$D12,'Batch output'!$D$6:$D$13751,$E12,'Batch output'!$E$6:$E$13751,$F12,'Batch output'!$G$6:$G$13751,N$4)</f>
        <v>1227.46</v>
      </c>
      <c r="O12" s="1">
        <f t="shared" si="6"/>
        <v>-0.3999999999996362</v>
      </c>
      <c r="P12" s="1" t="str">
        <f>IFERROR(INDEX('Vintage Weighting'!$S$3:$S$9,MATCH($F12,'Vintage Weighting'!$R$3:$R$9,0)),0)</f>
        <v>ex</v>
      </c>
      <c r="Q12" s="1" t="str">
        <f t="shared" si="7"/>
        <v>Asm-CZ13-ex</v>
      </c>
      <c r="R12" s="14">
        <f>INDEX('Vintage Weighting'!$G$4:$M$1000,MATCH($Q12,'Vintage Weighting'!$F$4:$F$1000,0),MATCH($F12,'Vintage Weighting'!$G$3:$M$3,0))</f>
        <v>0.17297811607992392</v>
      </c>
      <c r="S12" s="1">
        <f t="shared" si="8"/>
        <v>14225.720266412925</v>
      </c>
      <c r="T12" s="1">
        <f t="shared" si="9"/>
        <v>17.664478509990488</v>
      </c>
      <c r="U12" s="1">
        <f t="shared" si="10"/>
        <v>-6.9191246431906633E-2</v>
      </c>
      <c r="V12" s="24">
        <f>INDEX('Building HVAC Tonnage'!F:F,MATCH(C12,'Building HVAC Tonnage'!E:E,0))</f>
        <v>406.68482083333339</v>
      </c>
      <c r="W12" s="1">
        <f t="shared" si="11"/>
        <v>34.9797178002935</v>
      </c>
      <c r="X12" s="1">
        <f t="shared" si="12"/>
        <v>4.3435303225220948E-2</v>
      </c>
      <c r="Y12" s="1">
        <f t="shared" si="13"/>
        <v>-1.7013481420360762E-4</v>
      </c>
      <c r="Z12" s="1" t="str">
        <f t="shared" si="14"/>
        <v>Asm-CZ13</v>
      </c>
    </row>
    <row r="13" spans="2:26" x14ac:dyDescent="0.25">
      <c r="B13" s="17" t="s">
        <v>2130</v>
      </c>
      <c r="C13" s="1" t="str">
        <f t="shared" si="0"/>
        <v>Asm-CZ15-v03</v>
      </c>
      <c r="D13" s="1" t="str">
        <f t="shared" si="1"/>
        <v>Asm</v>
      </c>
      <c r="E13" s="1" t="str">
        <f t="shared" si="2"/>
        <v>CZ15</v>
      </c>
      <c r="F13" s="1" t="str">
        <f t="shared" si="3"/>
        <v>v03</v>
      </c>
      <c r="G13" s="2">
        <f>SUMIFS('Batch output'!$U$6:$U$13751,'Batch output'!$C$6:$C$13751,$D13,'Batch output'!$D$6:$D$13751,$E13,'Batch output'!$E$6:$E$13751,$F13,'Batch output'!$G$6:$G$13751,G$4)</f>
        <v>1486.88</v>
      </c>
      <c r="H13" s="2">
        <f>SUMIFS('Batch output'!$U$6:$U$13751,'Batch output'!$C$6:$C$13751,$D13,'Batch output'!$D$6:$D$13751,$E13,'Batch output'!$E$6:$E$13751,$F13,'Batch output'!$G$6:$G$13751,H$4)</f>
        <v>1303.56</v>
      </c>
      <c r="I13" s="1">
        <f t="shared" si="4"/>
        <v>183320.00000000017</v>
      </c>
      <c r="J13" s="2">
        <f>SUMIFS('Peak Demand output'!$J:$J,'Peak Demand output'!$D:$D,$D13,'Peak Demand output'!$E:$E,$E13,'Peak Demand output'!$F:$F,$F13,'Peak Demand output'!$G:$G,J$4)</f>
        <v>598.76733000000002</v>
      </c>
      <c r="K13" s="2">
        <f>SUMIFS('Peak Demand output'!$J:$J,'Peak Demand output'!$D:$D,$D13,'Peak Demand output'!$E:$E,$E13,'Peak Demand output'!$F:$F,$F13,'Peak Demand output'!$G:$G,K$4)</f>
        <v>392.43113</v>
      </c>
      <c r="L13" s="1">
        <f t="shared" si="5"/>
        <v>206.33620000000002</v>
      </c>
      <c r="M13" s="2">
        <f>SUMIFS('Batch output'!$AH$6:$AH$13751,'Batch output'!$C$6:$C$13751,$D13,'Batch output'!$D$6:$D$13751,$E13,'Batch output'!$E$6:$E$13751,$F13,'Batch output'!$G$6:$G$13751,M$4)</f>
        <v>309.13799999999998</v>
      </c>
      <c r="N13" s="2">
        <f>SUMIFS('Batch output'!$AH$6:$AH$13751,'Batch output'!$C$6:$C$13751,$D13,'Batch output'!$D$6:$D$13751,$E13,'Batch output'!$E$6:$E$13751,$F13,'Batch output'!$G$6:$G$13751,N$4)</f>
        <v>309.15100000000001</v>
      </c>
      <c r="O13" s="1">
        <f t="shared" si="6"/>
        <v>-0.13000000000033651</v>
      </c>
      <c r="P13" s="1" t="str">
        <f>IFERROR(INDEX('Vintage Weighting'!$S$3:$S$9,MATCH($F13,'Vintage Weighting'!$R$3:$R$9,0)),0)</f>
        <v>ex</v>
      </c>
      <c r="Q13" s="1" t="str">
        <f t="shared" si="7"/>
        <v>Asm-CZ15-ex</v>
      </c>
      <c r="R13" s="14">
        <f>INDEX('Vintage Weighting'!$G$4:$M$1000,MATCH($Q13,'Vintage Weighting'!$F$4:$F$1000,0),MATCH($F13,'Vintage Weighting'!$G$3:$M$3,0))</f>
        <v>0.39542550999381826</v>
      </c>
      <c r="S13" s="1">
        <f t="shared" si="8"/>
        <v>72489.404492066838</v>
      </c>
      <c r="T13" s="1">
        <f t="shared" si="9"/>
        <v>81.590597115186497</v>
      </c>
      <c r="U13" s="1">
        <f t="shared" si="10"/>
        <v>-5.1405316299329443E-2</v>
      </c>
      <c r="V13" s="24">
        <f>INDEX('Building HVAC Tonnage'!F:F,MATCH(C13,'Building HVAC Tonnage'!E:E,0))</f>
        <v>574.33817583333325</v>
      </c>
      <c r="W13" s="1">
        <f t="shared" si="11"/>
        <v>126.21380145397558</v>
      </c>
      <c r="X13" s="1">
        <f t="shared" si="12"/>
        <v>0.14206020172140396</v>
      </c>
      <c r="Y13" s="1">
        <f t="shared" si="13"/>
        <v>-8.9503568563491616E-5</v>
      </c>
      <c r="Z13" s="1" t="str">
        <f t="shared" si="14"/>
        <v>Asm-CZ15</v>
      </c>
    </row>
    <row r="14" spans="2:26" x14ac:dyDescent="0.25">
      <c r="B14" s="17" t="s">
        <v>2131</v>
      </c>
      <c r="C14" s="1" t="str">
        <f t="shared" si="0"/>
        <v>Asm-CZ15-v07</v>
      </c>
      <c r="D14" s="1" t="str">
        <f t="shared" si="1"/>
        <v>Asm</v>
      </c>
      <c r="E14" s="1" t="str">
        <f t="shared" si="2"/>
        <v>CZ15</v>
      </c>
      <c r="F14" s="1" t="str">
        <f t="shared" si="3"/>
        <v>v07</v>
      </c>
      <c r="G14" s="2">
        <f>SUMIFS('Batch output'!$U$6:$U$13751,'Batch output'!$C$6:$C$13751,$D14,'Batch output'!$D$6:$D$13751,$E14,'Batch output'!$E$6:$E$13751,$F14,'Batch output'!$G$6:$G$13751,G$4)</f>
        <v>1479.92</v>
      </c>
      <c r="H14" s="2">
        <f>SUMIFS('Batch output'!$U$6:$U$13751,'Batch output'!$C$6:$C$13751,$D14,'Batch output'!$D$6:$D$13751,$E14,'Batch output'!$E$6:$E$13751,$F14,'Batch output'!$G$6:$G$13751,H$4)</f>
        <v>1298.52</v>
      </c>
      <c r="I14" s="1">
        <f t="shared" si="4"/>
        <v>181400.00000000009</v>
      </c>
      <c r="J14" s="2">
        <f>SUMIFS('Peak Demand output'!$J:$J,'Peak Demand output'!$D:$D,$D14,'Peak Demand output'!$E:$E,$E14,'Peak Demand output'!$F:$F,$F14,'Peak Demand output'!$G:$G,J$4)</f>
        <v>594.81146999999999</v>
      </c>
      <c r="K14" s="2">
        <f>SUMIFS('Peak Demand output'!$J:$J,'Peak Demand output'!$D:$D,$D14,'Peak Demand output'!$E:$E,$E14,'Peak Demand output'!$F:$F,$F14,'Peak Demand output'!$G:$G,K$4)</f>
        <v>389.97899999999998</v>
      </c>
      <c r="L14" s="1">
        <f t="shared" si="5"/>
        <v>204.83247</v>
      </c>
      <c r="M14" s="2">
        <f>SUMIFS('Batch output'!$AH$6:$AH$13751,'Batch output'!$C$6:$C$13751,$D14,'Batch output'!$D$6:$D$13751,$E14,'Batch output'!$E$6:$E$13751,$F14,'Batch output'!$G$6:$G$13751,M$4)</f>
        <v>293.36799999999999</v>
      </c>
      <c r="N14" s="2">
        <f>SUMIFS('Batch output'!$AH$6:$AH$13751,'Batch output'!$C$6:$C$13751,$D14,'Batch output'!$D$6:$D$13751,$E14,'Batch output'!$E$6:$E$13751,$F14,'Batch output'!$G$6:$G$13751,N$4)</f>
        <v>293.38400000000001</v>
      </c>
      <c r="O14" s="1">
        <f t="shared" si="6"/>
        <v>-0.16000000000019554</v>
      </c>
      <c r="P14" s="1" t="str">
        <f>IFERROR(INDEX('Vintage Weighting'!$S$3:$S$9,MATCH($F14,'Vintage Weighting'!$R$3:$R$9,0)),0)</f>
        <v>ex</v>
      </c>
      <c r="Q14" s="1" t="str">
        <f t="shared" si="7"/>
        <v>Asm-CZ15-ex</v>
      </c>
      <c r="R14" s="14">
        <f>INDEX('Vintage Weighting'!$G$4:$M$1000,MATCH($Q14,'Vintage Weighting'!$F$4:$F$1000,0),MATCH($F14,'Vintage Weighting'!$G$3:$M$3,0))</f>
        <v>0.2198640016484649</v>
      </c>
      <c r="S14" s="1">
        <f t="shared" si="8"/>
        <v>39883.329899031552</v>
      </c>
      <c r="T14" s="1">
        <f t="shared" si="9"/>
        <v>45.035286521739138</v>
      </c>
      <c r="U14" s="1">
        <f t="shared" si="10"/>
        <v>-3.5178240263797379E-2</v>
      </c>
      <c r="V14" s="24">
        <f>INDEX('Building HVAC Tonnage'!F:F,MATCH(C14,'Building HVAC Tonnage'!E:E,0))</f>
        <v>569.68421416666661</v>
      </c>
      <c r="W14" s="1">
        <f t="shared" si="11"/>
        <v>70.00954021057585</v>
      </c>
      <c r="X14" s="1">
        <f t="shared" si="12"/>
        <v>7.9053070809793638E-2</v>
      </c>
      <c r="Y14" s="1">
        <f t="shared" si="13"/>
        <v>-6.1750421354497364E-5</v>
      </c>
      <c r="Z14" s="1" t="str">
        <f t="shared" si="14"/>
        <v>Asm-CZ15</v>
      </c>
    </row>
    <row r="15" spans="2:26" x14ac:dyDescent="0.25">
      <c r="B15" s="17" t="s">
        <v>2132</v>
      </c>
      <c r="C15" s="1" t="str">
        <f t="shared" si="0"/>
        <v>Asm-CZ15-v11</v>
      </c>
      <c r="D15" s="1" t="str">
        <f t="shared" si="1"/>
        <v>Asm</v>
      </c>
      <c r="E15" s="1" t="str">
        <f t="shared" si="2"/>
        <v>CZ15</v>
      </c>
      <c r="F15" s="1" t="str">
        <f t="shared" si="3"/>
        <v>v11</v>
      </c>
      <c r="G15" s="2">
        <f>SUMIFS('Batch output'!$U$6:$U$13751,'Batch output'!$C$6:$C$13751,$D15,'Batch output'!$D$6:$D$13751,$E15,'Batch output'!$E$6:$E$13751,$F15,'Batch output'!$G$6:$G$13751,G$4)</f>
        <v>1440.3</v>
      </c>
      <c r="H15" s="2">
        <f>SUMIFS('Batch output'!$U$6:$U$13751,'Batch output'!$C$6:$C$13751,$D15,'Batch output'!$D$6:$D$13751,$E15,'Batch output'!$E$6:$E$13751,$F15,'Batch output'!$G$6:$G$13751,H$4)</f>
        <v>1268.1400000000001</v>
      </c>
      <c r="I15" s="1">
        <f t="shared" si="4"/>
        <v>172159.99999999985</v>
      </c>
      <c r="J15" s="2">
        <f>SUMIFS('Peak Demand output'!$J:$J,'Peak Demand output'!$D:$D,$D15,'Peak Demand output'!$E:$E,$E15,'Peak Demand output'!$F:$F,$F15,'Peak Demand output'!$G:$G,J$4)</f>
        <v>562.65239999999994</v>
      </c>
      <c r="K15" s="2">
        <f>SUMIFS('Peak Demand output'!$J:$J,'Peak Demand output'!$D:$D,$D15,'Peak Demand output'!$E:$E,$E15,'Peak Demand output'!$F:$F,$F15,'Peak Demand output'!$G:$G,K$4)</f>
        <v>371.76519999999999</v>
      </c>
      <c r="L15" s="1">
        <f t="shared" si="5"/>
        <v>190.88719999999995</v>
      </c>
      <c r="M15" s="2">
        <f>SUMIFS('Batch output'!$AH$6:$AH$13751,'Batch output'!$C$6:$C$13751,$D15,'Batch output'!$D$6:$D$13751,$E15,'Batch output'!$E$6:$E$13751,$F15,'Batch output'!$G$6:$G$13751,M$4)</f>
        <v>210.88900000000001</v>
      </c>
      <c r="N15" s="2">
        <f>SUMIFS('Batch output'!$AH$6:$AH$13751,'Batch output'!$C$6:$C$13751,$D15,'Batch output'!$D$6:$D$13751,$E15,'Batch output'!$E$6:$E$13751,$F15,'Batch output'!$G$6:$G$13751,N$4)</f>
        <v>210.90100000000001</v>
      </c>
      <c r="O15" s="1">
        <f t="shared" si="6"/>
        <v>-0.12000000000000455</v>
      </c>
      <c r="P15" s="1" t="str">
        <f>IFERROR(INDEX('Vintage Weighting'!$S$3:$S$9,MATCH($F15,'Vintage Weighting'!$R$3:$R$9,0)),0)</f>
        <v>ex</v>
      </c>
      <c r="Q15" s="1" t="str">
        <f t="shared" si="7"/>
        <v>Asm-CZ15-ex</v>
      </c>
      <c r="R15" s="14">
        <f>INDEX('Vintage Weighting'!$G$4:$M$1000,MATCH($Q15,'Vintage Weighting'!$F$4:$F$1000,0),MATCH($F15,'Vintage Weighting'!$G$3:$M$3,0))</f>
        <v>0.2198640016484649</v>
      </c>
      <c r="S15" s="1">
        <f t="shared" si="8"/>
        <v>37851.786523799681</v>
      </c>
      <c r="T15" s="1">
        <f t="shared" si="9"/>
        <v>41.969223655470834</v>
      </c>
      <c r="U15" s="1">
        <f t="shared" si="10"/>
        <v>-2.6383680197816787E-2</v>
      </c>
      <c r="V15" s="24">
        <f>INDEX('Building HVAC Tonnage'!F:F,MATCH(C15,'Building HVAC Tonnage'!E:E,0))</f>
        <v>544.28593583333338</v>
      </c>
      <c r="W15" s="1">
        <f t="shared" si="11"/>
        <v>69.543936434525719</v>
      </c>
      <c r="X15" s="1">
        <f t="shared" si="12"/>
        <v>7.7108778479115972E-2</v>
      </c>
      <c r="Y15" s="1">
        <f t="shared" si="13"/>
        <v>-4.8473933388379474E-5</v>
      </c>
      <c r="Z15" s="1" t="str">
        <f t="shared" si="14"/>
        <v>Asm-CZ15</v>
      </c>
    </row>
    <row r="16" spans="2:26" x14ac:dyDescent="0.25">
      <c r="B16" s="17" t="s">
        <v>2133</v>
      </c>
      <c r="C16" s="1" t="str">
        <f t="shared" si="0"/>
        <v>Asm-CZ15-v15</v>
      </c>
      <c r="D16" s="1" t="str">
        <f t="shared" si="1"/>
        <v>Asm</v>
      </c>
      <c r="E16" s="1" t="str">
        <f t="shared" si="2"/>
        <v>CZ15</v>
      </c>
      <c r="F16" s="1" t="str">
        <f t="shared" si="3"/>
        <v>v15</v>
      </c>
      <c r="G16" s="2">
        <f>SUMIFS('Batch output'!$U$6:$U$13751,'Batch output'!$C$6:$C$13751,$D16,'Batch output'!$D$6:$D$13751,$E16,'Batch output'!$E$6:$E$13751,$F16,'Batch output'!$G$6:$G$13751,G$4)</f>
        <v>1399.41</v>
      </c>
      <c r="H16" s="2">
        <f>SUMIFS('Batch output'!$U$6:$U$13751,'Batch output'!$C$6:$C$13751,$D16,'Batch output'!$D$6:$D$13751,$E16,'Batch output'!$E$6:$E$13751,$F16,'Batch output'!$G$6:$G$13751,H$4)</f>
        <v>1235.02</v>
      </c>
      <c r="I16" s="1">
        <f t="shared" si="4"/>
        <v>164390.00000000009</v>
      </c>
      <c r="J16" s="2">
        <f>SUMIFS('Peak Demand output'!$J:$J,'Peak Demand output'!$D:$D,$D16,'Peak Demand output'!$E:$E,$E16,'Peak Demand output'!$F:$F,$F16,'Peak Demand output'!$G:$G,J$4)</f>
        <v>547.47973000000002</v>
      </c>
      <c r="K16" s="2">
        <f>SUMIFS('Peak Demand output'!$J:$J,'Peak Demand output'!$D:$D,$D16,'Peak Demand output'!$E:$E,$E16,'Peak Demand output'!$F:$F,$F16,'Peak Demand output'!$G:$G,K$4)</f>
        <v>361.89127000000002</v>
      </c>
      <c r="L16" s="1">
        <f t="shared" si="5"/>
        <v>185.58846</v>
      </c>
      <c r="M16" s="2">
        <f>SUMIFS('Batch output'!$AH$6:$AH$13751,'Batch output'!$C$6:$C$13751,$D16,'Batch output'!$D$6:$D$13751,$E16,'Batch output'!$E$6:$E$13751,$F16,'Batch output'!$G$6:$G$13751,M$4)</f>
        <v>191.33500000000001</v>
      </c>
      <c r="N16" s="2">
        <f>SUMIFS('Batch output'!$AH$6:$AH$13751,'Batch output'!$C$6:$C$13751,$D16,'Batch output'!$D$6:$D$13751,$E16,'Batch output'!$E$6:$E$13751,$F16,'Batch output'!$G$6:$G$13751,N$4)</f>
        <v>191.34800000000001</v>
      </c>
      <c r="O16" s="1">
        <f t="shared" si="6"/>
        <v>-0.1300000000000523</v>
      </c>
      <c r="P16" s="1" t="str">
        <f>IFERROR(INDEX('Vintage Weighting'!$S$3:$S$9,MATCH($F16,'Vintage Weighting'!$R$3:$R$9,0)),0)</f>
        <v>ex</v>
      </c>
      <c r="Q16" s="1" t="str">
        <f t="shared" si="7"/>
        <v>Asm-CZ15-ex</v>
      </c>
      <c r="R16" s="14">
        <f>INDEX('Vintage Weighting'!$G$4:$M$1000,MATCH($Q16,'Vintage Weighting'!$F$4:$F$1000,0),MATCH($F16,'Vintage Weighting'!$G$3:$M$3,0))</f>
        <v>0.164846486709252</v>
      </c>
      <c r="S16" s="1">
        <f t="shared" si="8"/>
        <v>27099.113950133953</v>
      </c>
      <c r="T16" s="1">
        <f t="shared" si="9"/>
        <v>30.593605604780546</v>
      </c>
      <c r="U16" s="1">
        <f t="shared" si="10"/>
        <v>-2.1430043272211381E-2</v>
      </c>
      <c r="V16" s="24">
        <f>INDEX('Building HVAC Tonnage'!F:F,MATCH(C16,'Building HVAC Tonnage'!E:E,0))</f>
        <v>527.69625566666673</v>
      </c>
      <c r="W16" s="1">
        <f t="shared" si="11"/>
        <v>51.353621821512078</v>
      </c>
      <c r="X16" s="1">
        <f t="shared" si="12"/>
        <v>5.7975786783118287E-2</v>
      </c>
      <c r="Y16" s="1">
        <f t="shared" si="13"/>
        <v>-4.0610565343386165E-5</v>
      </c>
      <c r="Z16" s="1" t="str">
        <f t="shared" si="14"/>
        <v>Asm-CZ15</v>
      </c>
    </row>
    <row r="17" spans="2:26" x14ac:dyDescent="0.25">
      <c r="B17" s="17" t="s">
        <v>2517</v>
      </c>
      <c r="C17" s="1" t="str">
        <f t="shared" si="0"/>
        <v>ECC-CZ12-v03</v>
      </c>
      <c r="D17" s="1" t="str">
        <f t="shared" si="1"/>
        <v>ECC</v>
      </c>
      <c r="E17" s="1" t="str">
        <f t="shared" si="2"/>
        <v>CZ12</v>
      </c>
      <c r="F17" s="1" t="str">
        <f t="shared" si="3"/>
        <v>v03</v>
      </c>
      <c r="G17" s="2">
        <f>SUMIFS('Batch output'!$U$6:$U$13751,'Batch output'!$C$6:$C$13751,$D17,'Batch output'!$D$6:$D$13751,$E17,'Batch output'!$E$6:$E$13751,$F17,'Batch output'!$G$6:$G$13751,G$4)</f>
        <v>2485.61</v>
      </c>
      <c r="H17" s="2">
        <f>SUMIFS('Batch output'!$U$6:$U$13751,'Batch output'!$C$6:$C$13751,$D17,'Batch output'!$D$6:$D$13751,$E17,'Batch output'!$E$6:$E$13751,$F17,'Batch output'!$G$6:$G$13751,H$4)</f>
        <v>2414.0500000000002</v>
      </c>
      <c r="I17" s="1">
        <f t="shared" si="4"/>
        <v>71559.999999999942</v>
      </c>
      <c r="J17" s="2">
        <f>SUMIFS('Peak Demand output'!$J:$J,'Peak Demand output'!$D:$D,$D17,'Peak Demand output'!$E:$E,$E17,'Peak Demand output'!$F:$F,$F17,'Peak Demand output'!$G:$G,J$4)</f>
        <v>703.74053000000004</v>
      </c>
      <c r="K17" s="2">
        <f>SUMIFS('Peak Demand output'!$J:$J,'Peak Demand output'!$D:$D,$D17,'Peak Demand output'!$E:$E,$E17,'Peak Demand output'!$F:$F,$F17,'Peak Demand output'!$G:$G,K$4)</f>
        <v>554.31592999999998</v>
      </c>
      <c r="L17" s="1">
        <f t="shared" si="5"/>
        <v>149.42460000000005</v>
      </c>
      <c r="M17" s="2">
        <f>SUMIFS('Batch output'!$AH$6:$AH$13751,'Batch output'!$C$6:$C$13751,$D17,'Batch output'!$D$6:$D$13751,$E17,'Batch output'!$E$6:$E$13751,$F17,'Batch output'!$G$6:$G$13751,M$4)</f>
        <v>1722.19</v>
      </c>
      <c r="N17" s="2">
        <f>SUMIFS('Batch output'!$AH$6:$AH$13751,'Batch output'!$C$6:$C$13751,$D17,'Batch output'!$D$6:$D$13751,$E17,'Batch output'!$E$6:$E$13751,$F17,'Batch output'!$G$6:$G$13751,N$4)</f>
        <v>1722.26</v>
      </c>
      <c r="O17" s="1">
        <f t="shared" si="6"/>
        <v>-0.69999999999936335</v>
      </c>
      <c r="P17" s="1" t="str">
        <f>IFERROR(INDEX('Vintage Weighting'!$S$3:$S$9,MATCH($F17,'Vintage Weighting'!$R$3:$R$9,0)),0)</f>
        <v>ex</v>
      </c>
      <c r="Q17" s="1" t="str">
        <f t="shared" si="7"/>
        <v>ECC-CZ12-ex</v>
      </c>
      <c r="R17" s="14">
        <f>INDEX('Vintage Weighting'!$G$4:$M$1000,MATCH($Q17,'Vintage Weighting'!$F$4:$F$1000,0),MATCH($F17,'Vintage Weighting'!$G$3:$M$3,0))</f>
        <v>0.477299880525687</v>
      </c>
      <c r="S17" s="1">
        <f t="shared" si="8"/>
        <v>34155.579450418132</v>
      </c>
      <c r="T17" s="1">
        <f t="shared" si="9"/>
        <v>71.320343727598598</v>
      </c>
      <c r="U17" s="1">
        <f t="shared" si="10"/>
        <v>-0.33410991636767701</v>
      </c>
      <c r="V17" s="24">
        <f>INDEX('Building HVAC Tonnage'!F:F,MATCH(C17,'Building HVAC Tonnage'!E:E,0))</f>
        <v>847.63006416666678</v>
      </c>
      <c r="W17" s="1">
        <f t="shared" si="11"/>
        <v>40.295384619229637</v>
      </c>
      <c r="X17" s="1">
        <f t="shared" si="12"/>
        <v>8.4140884971695751E-2</v>
      </c>
      <c r="Y17" s="1">
        <f t="shared" si="13"/>
        <v>-3.9416949739288864E-4</v>
      </c>
      <c r="Z17" s="1" t="str">
        <f t="shared" si="14"/>
        <v>ECC-CZ12</v>
      </c>
    </row>
    <row r="18" spans="2:26" x14ac:dyDescent="0.25">
      <c r="B18" s="17" t="s">
        <v>2518</v>
      </c>
      <c r="C18" s="1" t="str">
        <f t="shared" si="0"/>
        <v>ECC-CZ12-v07</v>
      </c>
      <c r="D18" s="1" t="str">
        <f t="shared" si="1"/>
        <v>ECC</v>
      </c>
      <c r="E18" s="1" t="str">
        <f t="shared" si="2"/>
        <v>CZ12</v>
      </c>
      <c r="F18" s="1" t="str">
        <f t="shared" si="3"/>
        <v>v07</v>
      </c>
      <c r="G18" s="2">
        <f>SUMIFS('Batch output'!$U$6:$U$13751,'Batch output'!$C$6:$C$13751,$D18,'Batch output'!$D$6:$D$13751,$E18,'Batch output'!$E$6:$E$13751,$F18,'Batch output'!$G$6:$G$13751,G$4)</f>
        <v>2484.04</v>
      </c>
      <c r="H18" s="2">
        <f>SUMIFS('Batch output'!$U$6:$U$13751,'Batch output'!$C$6:$C$13751,$D18,'Batch output'!$D$6:$D$13751,$E18,'Batch output'!$E$6:$E$13751,$F18,'Batch output'!$G$6:$G$13751,H$4)</f>
        <v>2412.75</v>
      </c>
      <c r="I18" s="1">
        <f t="shared" si="4"/>
        <v>71289.999999999971</v>
      </c>
      <c r="J18" s="2">
        <f>SUMIFS('Peak Demand output'!$J:$J,'Peak Demand output'!$D:$D,$D18,'Peak Demand output'!$E:$E,$E18,'Peak Demand output'!$F:$F,$F18,'Peak Demand output'!$G:$G,J$4)</f>
        <v>701.09460000000001</v>
      </c>
      <c r="K18" s="2">
        <f>SUMIFS('Peak Demand output'!$J:$J,'Peak Demand output'!$D:$D,$D18,'Peak Demand output'!$E:$E,$E18,'Peak Demand output'!$F:$F,$F18,'Peak Demand output'!$G:$G,K$4)</f>
        <v>552.53913</v>
      </c>
      <c r="L18" s="1">
        <f t="shared" si="5"/>
        <v>148.55547000000001</v>
      </c>
      <c r="M18" s="2">
        <f>SUMIFS('Batch output'!$AH$6:$AH$13751,'Batch output'!$C$6:$C$13751,$D18,'Batch output'!$D$6:$D$13751,$E18,'Batch output'!$E$6:$E$13751,$F18,'Batch output'!$G$6:$G$13751,M$4)</f>
        <v>1697.7</v>
      </c>
      <c r="N18" s="2">
        <f>SUMIFS('Batch output'!$AH$6:$AH$13751,'Batch output'!$C$6:$C$13751,$D18,'Batch output'!$D$6:$D$13751,$E18,'Batch output'!$E$6:$E$13751,$F18,'Batch output'!$G$6:$G$13751,N$4)</f>
        <v>1697.78</v>
      </c>
      <c r="O18" s="1">
        <f t="shared" si="6"/>
        <v>-0.7999999999992724</v>
      </c>
      <c r="P18" s="1" t="str">
        <f>IFERROR(INDEX('Vintage Weighting'!$S$3:$S$9,MATCH($F18,'Vintage Weighting'!$R$3:$R$9,0)),0)</f>
        <v>ex</v>
      </c>
      <c r="Q18" s="1" t="str">
        <f t="shared" si="7"/>
        <v>ECC-CZ12-ex</v>
      </c>
      <c r="R18" s="14">
        <f>INDEX('Vintage Weighting'!$G$4:$M$1000,MATCH($Q18,'Vintage Weighting'!$F$4:$F$1000,0),MATCH($F18,'Vintage Weighting'!$G$3:$M$3,0))</f>
        <v>0.18996415770609321</v>
      </c>
      <c r="S18" s="1">
        <f t="shared" si="8"/>
        <v>13542.54480286738</v>
      </c>
      <c r="T18" s="1">
        <f t="shared" si="9"/>
        <v>28.2202147311828</v>
      </c>
      <c r="U18" s="1">
        <f t="shared" si="10"/>
        <v>-0.15197132616473635</v>
      </c>
      <c r="V18" s="24">
        <f>INDEX('Building HVAC Tonnage'!F:F,MATCH(C18,'Building HVAC Tonnage'!E:E,0))</f>
        <v>845.75906916666656</v>
      </c>
      <c r="W18" s="1">
        <f t="shared" si="11"/>
        <v>16.012296286944888</v>
      </c>
      <c r="X18" s="1">
        <f t="shared" si="12"/>
        <v>3.3366730266325625E-2</v>
      </c>
      <c r="Y18" s="1">
        <f t="shared" si="13"/>
        <v>-1.796863098547379E-4</v>
      </c>
      <c r="Z18" s="1" t="str">
        <f t="shared" si="14"/>
        <v>ECC-CZ12</v>
      </c>
    </row>
    <row r="19" spans="2:26" x14ac:dyDescent="0.25">
      <c r="B19" s="17" t="s">
        <v>2519</v>
      </c>
      <c r="C19" s="1" t="str">
        <f t="shared" si="0"/>
        <v>ECC-CZ12-v11</v>
      </c>
      <c r="D19" s="1" t="str">
        <f t="shared" si="1"/>
        <v>ECC</v>
      </c>
      <c r="E19" s="1" t="str">
        <f t="shared" si="2"/>
        <v>CZ12</v>
      </c>
      <c r="F19" s="1" t="str">
        <f t="shared" si="3"/>
        <v>v11</v>
      </c>
      <c r="G19" s="2">
        <f>SUMIFS('Batch output'!$U$6:$U$13751,'Batch output'!$C$6:$C$13751,$D19,'Batch output'!$D$6:$D$13751,$E19,'Batch output'!$E$6:$E$13751,$F19,'Batch output'!$G$6:$G$13751,G$4)</f>
        <v>2474.5700000000002</v>
      </c>
      <c r="H19" s="2">
        <f>SUMIFS('Batch output'!$U$6:$U$13751,'Batch output'!$C$6:$C$13751,$D19,'Batch output'!$D$6:$D$13751,$E19,'Batch output'!$E$6:$E$13751,$F19,'Batch output'!$G$6:$G$13751,H$4)</f>
        <v>2404.67</v>
      </c>
      <c r="I19" s="1">
        <f t="shared" si="4"/>
        <v>69900.000000000087</v>
      </c>
      <c r="J19" s="2">
        <f>SUMIFS('Peak Demand output'!$J:$J,'Peak Demand output'!$D:$D,$D19,'Peak Demand output'!$E:$E,$E19,'Peak Demand output'!$F:$F,$F19,'Peak Demand output'!$G:$G,J$4)</f>
        <v>686.82653000000005</v>
      </c>
      <c r="K19" s="2">
        <f>SUMIFS('Peak Demand output'!$J:$J,'Peak Demand output'!$D:$D,$D19,'Peak Demand output'!$E:$E,$E19,'Peak Demand output'!$F:$F,$F19,'Peak Demand output'!$G:$G,K$4)</f>
        <v>541.24860000000001</v>
      </c>
      <c r="L19" s="1">
        <f t="shared" si="5"/>
        <v>145.57793000000004</v>
      </c>
      <c r="M19" s="2">
        <f>SUMIFS('Batch output'!$AH$6:$AH$13751,'Batch output'!$C$6:$C$13751,$D19,'Batch output'!$D$6:$D$13751,$E19,'Batch output'!$E$6:$E$13751,$F19,'Batch output'!$G$6:$G$13751,M$4)</f>
        <v>1539.34</v>
      </c>
      <c r="N19" s="2">
        <f>SUMIFS('Batch output'!$AH$6:$AH$13751,'Batch output'!$C$6:$C$13751,$D19,'Batch output'!$D$6:$D$13751,$E19,'Batch output'!$E$6:$E$13751,$F19,'Batch output'!$G$6:$G$13751,N$4)</f>
        <v>1539.41</v>
      </c>
      <c r="O19" s="1">
        <f t="shared" si="6"/>
        <v>-0.70000000000163709</v>
      </c>
      <c r="P19" s="1" t="str">
        <f>IFERROR(INDEX('Vintage Weighting'!$S$3:$S$9,MATCH($F19,'Vintage Weighting'!$R$3:$R$9,0)),0)</f>
        <v>ex</v>
      </c>
      <c r="Q19" s="1" t="str">
        <f t="shared" si="7"/>
        <v>ECC-CZ12-ex</v>
      </c>
      <c r="R19" s="14">
        <f>INDEX('Vintage Weighting'!$G$4:$M$1000,MATCH($Q19,'Vintage Weighting'!$F$4:$F$1000,0),MATCH($F19,'Vintage Weighting'!$G$3:$M$3,0))</f>
        <v>0.18996415770609321</v>
      </c>
      <c r="S19" s="1">
        <f t="shared" si="8"/>
        <v>13278.494623655932</v>
      </c>
      <c r="T19" s="1">
        <f t="shared" si="9"/>
        <v>27.654588853046604</v>
      </c>
      <c r="U19" s="1">
        <f t="shared" si="10"/>
        <v>-0.13297491039457623</v>
      </c>
      <c r="V19" s="24">
        <f>INDEX('Building HVAC Tonnage'!F:F,MATCH(C19,'Building HVAC Tonnage'!E:E,0))</f>
        <v>836.49700500000006</v>
      </c>
      <c r="W19" s="1">
        <f t="shared" si="11"/>
        <v>15.873929666557421</v>
      </c>
      <c r="X19" s="1">
        <f t="shared" si="12"/>
        <v>3.3059997450973065E-2</v>
      </c>
      <c r="Y19" s="1">
        <f t="shared" si="13"/>
        <v>-1.5896639151096091E-4</v>
      </c>
      <c r="Z19" s="1" t="str">
        <f t="shared" si="14"/>
        <v>ECC-CZ12</v>
      </c>
    </row>
    <row r="20" spans="2:26" x14ac:dyDescent="0.25">
      <c r="B20" s="17" t="s">
        <v>2520</v>
      </c>
      <c r="C20" s="1" t="str">
        <f t="shared" si="0"/>
        <v>ECC-CZ12-v15</v>
      </c>
      <c r="D20" s="1" t="str">
        <f t="shared" si="1"/>
        <v>ECC</v>
      </c>
      <c r="E20" s="1" t="str">
        <f t="shared" si="2"/>
        <v>CZ12</v>
      </c>
      <c r="F20" s="1" t="str">
        <f t="shared" si="3"/>
        <v>v15</v>
      </c>
      <c r="G20" s="2">
        <f>SUMIFS('Batch output'!$U$6:$U$13751,'Batch output'!$C$6:$C$13751,$D20,'Batch output'!$D$6:$D$13751,$E20,'Batch output'!$E$6:$E$13751,$F20,'Batch output'!$G$6:$G$13751,G$4)</f>
        <v>2413.98</v>
      </c>
      <c r="H20" s="2">
        <f>SUMIFS('Batch output'!$U$6:$U$13751,'Batch output'!$C$6:$C$13751,$D20,'Batch output'!$D$6:$D$13751,$E20,'Batch output'!$E$6:$E$13751,$F20,'Batch output'!$G$6:$G$13751,H$4)</f>
        <v>2350.14</v>
      </c>
      <c r="I20" s="1">
        <f t="shared" si="4"/>
        <v>63840.000000000146</v>
      </c>
      <c r="J20" s="2">
        <f>SUMIFS('Peak Demand output'!$J:$J,'Peak Demand output'!$D:$D,$D20,'Peak Demand output'!$E:$E,$E20,'Peak Demand output'!$F:$F,$F20,'Peak Demand output'!$G:$G,J$4)</f>
        <v>645.34106999999995</v>
      </c>
      <c r="K20" s="2">
        <f>SUMIFS('Peak Demand output'!$J:$J,'Peak Demand output'!$D:$D,$D20,'Peak Demand output'!$E:$E,$E20,'Peak Demand output'!$F:$F,$F20,'Peak Demand output'!$G:$G,K$4)</f>
        <v>513.69380000000001</v>
      </c>
      <c r="L20" s="1">
        <f t="shared" si="5"/>
        <v>131.64726999999993</v>
      </c>
      <c r="M20" s="2">
        <f>SUMIFS('Batch output'!$AH$6:$AH$13751,'Batch output'!$C$6:$C$13751,$D20,'Batch output'!$D$6:$D$13751,$E20,'Batch output'!$E$6:$E$13751,$F20,'Batch output'!$G$6:$G$13751,M$4)</f>
        <v>1392.96</v>
      </c>
      <c r="N20" s="2">
        <f>SUMIFS('Batch output'!$AH$6:$AH$13751,'Batch output'!$C$6:$C$13751,$D20,'Batch output'!$D$6:$D$13751,$E20,'Batch output'!$E$6:$E$13751,$F20,'Batch output'!$G$6:$G$13751,N$4)</f>
        <v>1393.04</v>
      </c>
      <c r="O20" s="1">
        <f t="shared" si="6"/>
        <v>-0.7999999999992724</v>
      </c>
      <c r="P20" s="1" t="str">
        <f>IFERROR(INDEX('Vintage Weighting'!$S$3:$S$9,MATCH($F20,'Vintage Weighting'!$R$3:$R$9,0)),0)</f>
        <v>ex</v>
      </c>
      <c r="Q20" s="1" t="str">
        <f t="shared" si="7"/>
        <v>ECC-CZ12-ex</v>
      </c>
      <c r="R20" s="14">
        <f>INDEX('Vintage Weighting'!$G$4:$M$1000,MATCH($Q20,'Vintage Weighting'!$F$4:$F$1000,0),MATCH($F20,'Vintage Weighting'!$G$3:$M$3,0))</f>
        <v>0.14277180406212664</v>
      </c>
      <c r="S20" s="1">
        <f t="shared" si="8"/>
        <v>9114.5519713261856</v>
      </c>
      <c r="T20" s="1">
        <f t="shared" si="9"/>
        <v>18.795518237753875</v>
      </c>
      <c r="U20" s="1">
        <f t="shared" si="10"/>
        <v>-0.11421744324959743</v>
      </c>
      <c r="V20" s="24">
        <f>INDEX('Building HVAC Tonnage'!F:F,MATCH(C20,'Building HVAC Tonnage'!E:E,0))</f>
        <v>798.79184333333308</v>
      </c>
      <c r="W20" s="1">
        <f t="shared" si="11"/>
        <v>11.410421935821789</v>
      </c>
      <c r="X20" s="1">
        <f t="shared" si="12"/>
        <v>2.3529932603368574E-2</v>
      </c>
      <c r="Y20" s="1">
        <f t="shared" si="13"/>
        <v>-1.4298774355653364E-4</v>
      </c>
      <c r="Z20" s="1" t="str">
        <f t="shared" si="14"/>
        <v>ECC-CZ12</v>
      </c>
    </row>
    <row r="21" spans="2:26" x14ac:dyDescent="0.25">
      <c r="B21" s="17" t="s">
        <v>2521</v>
      </c>
      <c r="C21" s="1" t="str">
        <f t="shared" si="0"/>
        <v>ECC-CZ13-v03</v>
      </c>
      <c r="D21" s="1" t="str">
        <f t="shared" si="1"/>
        <v>ECC</v>
      </c>
      <c r="E21" s="1" t="str">
        <f t="shared" si="2"/>
        <v>CZ13</v>
      </c>
      <c r="F21" s="1" t="str">
        <f t="shared" si="3"/>
        <v>v03</v>
      </c>
      <c r="G21" s="2">
        <f>SUMIFS('Batch output'!$U$6:$U$13751,'Batch output'!$C$6:$C$13751,$D21,'Batch output'!$D$6:$D$13751,$E21,'Batch output'!$E$6:$E$13751,$F21,'Batch output'!$G$6:$G$13751,G$4)</f>
        <v>2778.83</v>
      </c>
      <c r="H21" s="2">
        <f>SUMIFS('Batch output'!$U$6:$U$13751,'Batch output'!$C$6:$C$13751,$D21,'Batch output'!$D$6:$D$13751,$E21,'Batch output'!$E$6:$E$13751,$F21,'Batch output'!$G$6:$G$13751,H$4)</f>
        <v>2642.33</v>
      </c>
      <c r="I21" s="1">
        <f t="shared" si="4"/>
        <v>136500</v>
      </c>
      <c r="J21" s="2">
        <f>SUMIFS('Peak Demand output'!$J:$J,'Peak Demand output'!$D:$D,$D21,'Peak Demand output'!$E:$E,$E21,'Peak Demand output'!$F:$F,$F21,'Peak Demand output'!$G:$G,J$4)</f>
        <v>785.55026999999995</v>
      </c>
      <c r="K21" s="2">
        <f>SUMIFS('Peak Demand output'!$J:$J,'Peak Demand output'!$D:$D,$D21,'Peak Demand output'!$E:$E,$E21,'Peak Demand output'!$F:$F,$F21,'Peak Demand output'!$G:$G,K$4)</f>
        <v>606.39287000000002</v>
      </c>
      <c r="L21" s="1">
        <f t="shared" si="5"/>
        <v>179.15739999999994</v>
      </c>
      <c r="M21" s="2">
        <f>SUMIFS('Batch output'!$AH$6:$AH$13751,'Batch output'!$C$6:$C$13751,$D21,'Batch output'!$D$6:$D$13751,$E21,'Batch output'!$E$6:$E$13751,$F21,'Batch output'!$G$6:$G$13751,M$4)</f>
        <v>1495.2</v>
      </c>
      <c r="N21" s="2">
        <f>SUMIFS('Batch output'!$AH$6:$AH$13751,'Batch output'!$C$6:$C$13751,$D21,'Batch output'!$D$6:$D$13751,$E21,'Batch output'!$E$6:$E$13751,$F21,'Batch output'!$G$6:$G$13751,N$4)</f>
        <v>1495.24</v>
      </c>
      <c r="O21" s="1">
        <f t="shared" si="6"/>
        <v>-0.3999999999996362</v>
      </c>
      <c r="P21" s="1" t="str">
        <f>IFERROR(INDEX('Vintage Weighting'!$S$3:$S$9,MATCH($F21,'Vintage Weighting'!$R$3:$R$9,0)),0)</f>
        <v>ex</v>
      </c>
      <c r="Q21" s="1" t="str">
        <f t="shared" si="7"/>
        <v>ECC-CZ13-ex</v>
      </c>
      <c r="R21" s="14">
        <f>INDEX('Vintage Weighting'!$G$4:$M$1000,MATCH($Q21,'Vintage Weighting'!$F$4:$F$1000,0),MATCH($F21,'Vintage Weighting'!$G$3:$M$3,0))</f>
        <v>0.44315381907778939</v>
      </c>
      <c r="S21" s="1">
        <f t="shared" si="8"/>
        <v>60490.496304118249</v>
      </c>
      <c r="T21" s="1">
        <f t="shared" si="9"/>
        <v>79.394286026047112</v>
      </c>
      <c r="U21" s="1">
        <f t="shared" si="10"/>
        <v>-0.17726152763095454</v>
      </c>
      <c r="V21" s="24">
        <f>INDEX('Building HVAC Tonnage'!F:F,MATCH(C21,'Building HVAC Tonnage'!E:E,0))</f>
        <v>950.49770500000011</v>
      </c>
      <c r="W21" s="1">
        <f t="shared" si="11"/>
        <v>63.640865186642657</v>
      </c>
      <c r="X21" s="1">
        <f t="shared" si="12"/>
        <v>8.3529171725929732E-2</v>
      </c>
      <c r="Y21" s="1">
        <f t="shared" si="13"/>
        <v>-1.8649337783614587E-4</v>
      </c>
      <c r="Z21" s="1" t="str">
        <f t="shared" si="14"/>
        <v>ECC-CZ13</v>
      </c>
    </row>
    <row r="22" spans="2:26" x14ac:dyDescent="0.25">
      <c r="B22" s="17" t="s">
        <v>2522</v>
      </c>
      <c r="C22" s="1" t="str">
        <f t="shared" si="0"/>
        <v>ECC-CZ13-v07</v>
      </c>
      <c r="D22" s="1" t="str">
        <f t="shared" si="1"/>
        <v>ECC</v>
      </c>
      <c r="E22" s="1" t="str">
        <f t="shared" si="2"/>
        <v>CZ13</v>
      </c>
      <c r="F22" s="1" t="str">
        <f t="shared" si="3"/>
        <v>v07</v>
      </c>
      <c r="G22" s="2">
        <f>SUMIFS('Batch output'!$U$6:$U$13751,'Batch output'!$C$6:$C$13751,$D22,'Batch output'!$D$6:$D$13751,$E22,'Batch output'!$E$6:$E$13751,$F22,'Batch output'!$G$6:$G$13751,G$4)</f>
        <v>2775.34</v>
      </c>
      <c r="H22" s="2">
        <f>SUMIFS('Batch output'!$U$6:$U$13751,'Batch output'!$C$6:$C$13751,$D22,'Batch output'!$D$6:$D$13751,$E22,'Batch output'!$E$6:$E$13751,$F22,'Batch output'!$G$6:$G$13751,H$4)</f>
        <v>2639.52</v>
      </c>
      <c r="I22" s="1">
        <f t="shared" si="4"/>
        <v>135820.00000000017</v>
      </c>
      <c r="J22" s="2">
        <f>SUMIFS('Peak Demand output'!$J:$J,'Peak Demand output'!$D:$D,$D22,'Peak Demand output'!$E:$E,$E22,'Peak Demand output'!$F:$F,$F22,'Peak Demand output'!$G:$G,J$4)</f>
        <v>781.29273000000001</v>
      </c>
      <c r="K22" s="2">
        <f>SUMIFS('Peak Demand output'!$J:$J,'Peak Demand output'!$D:$D,$D22,'Peak Demand output'!$E:$E,$E22,'Peak Demand output'!$F:$F,$F22,'Peak Demand output'!$G:$G,K$4)</f>
        <v>604.49693000000002</v>
      </c>
      <c r="L22" s="1">
        <f t="shared" si="5"/>
        <v>176.79579999999999</v>
      </c>
      <c r="M22" s="2">
        <f>SUMIFS('Batch output'!$AH$6:$AH$13751,'Batch output'!$C$6:$C$13751,$D22,'Batch output'!$D$6:$D$13751,$E22,'Batch output'!$E$6:$E$13751,$F22,'Batch output'!$G$6:$G$13751,M$4)</f>
        <v>1470.86</v>
      </c>
      <c r="N22" s="2">
        <f>SUMIFS('Batch output'!$AH$6:$AH$13751,'Batch output'!$C$6:$C$13751,$D22,'Batch output'!$D$6:$D$13751,$E22,'Batch output'!$E$6:$E$13751,$F22,'Batch output'!$G$6:$G$13751,N$4)</f>
        <v>1470.93</v>
      </c>
      <c r="O22" s="1">
        <f t="shared" si="6"/>
        <v>-0.70000000000163709</v>
      </c>
      <c r="P22" s="1" t="str">
        <f>IFERROR(INDEX('Vintage Weighting'!$S$3:$S$9,MATCH($F22,'Vintage Weighting'!$R$3:$R$9,0)),0)</f>
        <v>ex</v>
      </c>
      <c r="Q22" s="1" t="str">
        <f t="shared" si="7"/>
        <v>ECC-CZ13-ex</v>
      </c>
      <c r="R22" s="14">
        <f>INDEX('Vintage Weighting'!$G$4:$M$1000,MATCH($Q22,'Vintage Weighting'!$F$4:$F$1000,0),MATCH($F22,'Vintage Weighting'!$G$3:$M$3,0))</f>
        <v>0.20239352340725092</v>
      </c>
      <c r="S22" s="1">
        <f t="shared" si="8"/>
        <v>27489.088349172856</v>
      </c>
      <c r="T22" s="1">
        <f t="shared" si="9"/>
        <v>35.78232488560365</v>
      </c>
      <c r="U22" s="1">
        <f t="shared" si="10"/>
        <v>-0.14167546638540698</v>
      </c>
      <c r="V22" s="24">
        <f>INDEX('Building HVAC Tonnage'!F:F,MATCH(C22,'Building HVAC Tonnage'!E:E,0))</f>
        <v>948.38621833333332</v>
      </c>
      <c r="W22" s="1">
        <f t="shared" si="11"/>
        <v>28.985120004676354</v>
      </c>
      <c r="X22" s="1">
        <f t="shared" si="12"/>
        <v>3.7729697241369112E-2</v>
      </c>
      <c r="Y22" s="1">
        <f t="shared" si="13"/>
        <v>-1.493858342167639E-4</v>
      </c>
      <c r="Z22" s="1" t="str">
        <f t="shared" si="14"/>
        <v>ECC-CZ13</v>
      </c>
    </row>
    <row r="23" spans="2:26" x14ac:dyDescent="0.25">
      <c r="B23" s="17" t="s">
        <v>2523</v>
      </c>
      <c r="C23" s="1" t="str">
        <f t="shared" si="0"/>
        <v>ECC-CZ13-v11</v>
      </c>
      <c r="D23" s="1" t="str">
        <f t="shared" si="1"/>
        <v>ECC</v>
      </c>
      <c r="E23" s="1" t="str">
        <f t="shared" si="2"/>
        <v>CZ13</v>
      </c>
      <c r="F23" s="1" t="str">
        <f t="shared" si="3"/>
        <v>v11</v>
      </c>
      <c r="G23" s="2">
        <f>SUMIFS('Batch output'!$U$6:$U$13751,'Batch output'!$C$6:$C$13751,$D23,'Batch output'!$D$6:$D$13751,$E23,'Batch output'!$E$6:$E$13751,$F23,'Batch output'!$G$6:$G$13751,G$4)</f>
        <v>2739.85</v>
      </c>
      <c r="H23" s="2">
        <f>SUMIFS('Batch output'!$U$6:$U$13751,'Batch output'!$C$6:$C$13751,$D23,'Batch output'!$D$6:$D$13751,$E23,'Batch output'!$E$6:$E$13751,$F23,'Batch output'!$G$6:$G$13751,H$4)</f>
        <v>2609.92</v>
      </c>
      <c r="I23" s="1">
        <f t="shared" si="4"/>
        <v>129929.99999999984</v>
      </c>
      <c r="J23" s="2">
        <f>SUMIFS('Peak Demand output'!$J:$J,'Peak Demand output'!$D:$D,$D23,'Peak Demand output'!$E:$E,$E23,'Peak Demand output'!$F:$F,$F23,'Peak Demand output'!$G:$G,J$4)</f>
        <v>750.64712999999995</v>
      </c>
      <c r="K23" s="2">
        <f>SUMIFS('Peak Demand output'!$J:$J,'Peak Demand output'!$D:$D,$D23,'Peak Demand output'!$E:$E,$E23,'Peak Demand output'!$F:$F,$F23,'Peak Demand output'!$G:$G,K$4)</f>
        <v>581.29566999999997</v>
      </c>
      <c r="L23" s="1">
        <f t="shared" si="5"/>
        <v>169.35145999999997</v>
      </c>
      <c r="M23" s="2">
        <f>SUMIFS('Batch output'!$AH$6:$AH$13751,'Batch output'!$C$6:$C$13751,$D23,'Batch output'!$D$6:$D$13751,$E23,'Batch output'!$E$6:$E$13751,$F23,'Batch output'!$G$6:$G$13751,M$4)</f>
        <v>1202.0999999999999</v>
      </c>
      <c r="N23" s="2">
        <f>SUMIFS('Batch output'!$AH$6:$AH$13751,'Batch output'!$C$6:$C$13751,$D23,'Batch output'!$D$6:$D$13751,$E23,'Batch output'!$E$6:$E$13751,$F23,'Batch output'!$G$6:$G$13751,N$4)</f>
        <v>1202.17</v>
      </c>
      <c r="O23" s="1">
        <f t="shared" si="6"/>
        <v>-0.70000000000163709</v>
      </c>
      <c r="P23" s="1" t="str">
        <f>IFERROR(INDEX('Vintage Weighting'!$S$3:$S$9,MATCH($F23,'Vintage Weighting'!$R$3:$R$9,0)),0)</f>
        <v>ex</v>
      </c>
      <c r="Q23" s="1" t="str">
        <f t="shared" si="7"/>
        <v>ECC-CZ13-ex</v>
      </c>
      <c r="R23" s="14">
        <f>INDEX('Vintage Weighting'!$G$4:$M$1000,MATCH($Q23,'Vintage Weighting'!$F$4:$F$1000,0),MATCH($F23,'Vintage Weighting'!$G$3:$M$3,0))</f>
        <v>0.20239352340725092</v>
      </c>
      <c r="S23" s="1">
        <f t="shared" si="8"/>
        <v>26296.990496304079</v>
      </c>
      <c r="T23" s="1">
        <f t="shared" si="9"/>
        <v>34.275638683562114</v>
      </c>
      <c r="U23" s="1">
        <f t="shared" si="10"/>
        <v>-0.14167546638540698</v>
      </c>
      <c r="V23" s="24">
        <f>INDEX('Building HVAC Tonnage'!F:F,MATCH(C23,'Building HVAC Tonnage'!E:E,0))</f>
        <v>928.62477166666713</v>
      </c>
      <c r="W23" s="1">
        <f t="shared" si="11"/>
        <v>28.318209139636725</v>
      </c>
      <c r="X23" s="1">
        <f t="shared" si="12"/>
        <v>3.6910105921517958E-2</v>
      </c>
      <c r="Y23" s="1">
        <f t="shared" si="13"/>
        <v>-1.5256481488333789E-4</v>
      </c>
      <c r="Z23" s="1" t="str">
        <f t="shared" si="14"/>
        <v>ECC-CZ13</v>
      </c>
    </row>
    <row r="24" spans="2:26" x14ac:dyDescent="0.25">
      <c r="B24" s="17" t="s">
        <v>2524</v>
      </c>
      <c r="C24" s="1" t="str">
        <f t="shared" si="0"/>
        <v>ECC-CZ13-v15</v>
      </c>
      <c r="D24" s="1" t="str">
        <f t="shared" si="1"/>
        <v>ECC</v>
      </c>
      <c r="E24" s="1" t="str">
        <f t="shared" si="2"/>
        <v>CZ13</v>
      </c>
      <c r="F24" s="1" t="str">
        <f t="shared" si="3"/>
        <v>v15</v>
      </c>
      <c r="G24" s="2">
        <f>SUMIFS('Batch output'!$U$6:$U$13751,'Batch output'!$C$6:$C$13751,$D24,'Batch output'!$D$6:$D$13751,$E24,'Batch output'!$E$6:$E$13751,$F24,'Batch output'!$G$6:$G$13751,G$4)</f>
        <v>2661.11</v>
      </c>
      <c r="H24" s="2">
        <f>SUMIFS('Batch output'!$U$6:$U$13751,'Batch output'!$C$6:$C$13751,$D24,'Batch output'!$D$6:$D$13751,$E24,'Batch output'!$E$6:$E$13751,$F24,'Batch output'!$G$6:$G$13751,H$4)</f>
        <v>2542.1999999999998</v>
      </c>
      <c r="I24" s="1">
        <f t="shared" si="4"/>
        <v>118910.00000000031</v>
      </c>
      <c r="J24" s="2">
        <f>SUMIFS('Peak Demand output'!$J:$J,'Peak Demand output'!$D:$D,$D24,'Peak Demand output'!$E:$E,$E24,'Peak Demand output'!$F:$F,$F24,'Peak Demand output'!$G:$G,J$4)</f>
        <v>705.34807000000001</v>
      </c>
      <c r="K24" s="2">
        <f>SUMIFS('Peak Demand output'!$J:$J,'Peak Demand output'!$D:$D,$D24,'Peak Demand output'!$E:$E,$E24,'Peak Demand output'!$F:$F,$F24,'Peak Demand output'!$G:$G,K$4)</f>
        <v>548.98532999999998</v>
      </c>
      <c r="L24" s="1">
        <f t="shared" si="5"/>
        <v>156.36274000000003</v>
      </c>
      <c r="M24" s="2">
        <f>SUMIFS('Batch output'!$AH$6:$AH$13751,'Batch output'!$C$6:$C$13751,$D24,'Batch output'!$D$6:$D$13751,$E24,'Batch output'!$E$6:$E$13751,$F24,'Batch output'!$G$6:$G$13751,M$4)</f>
        <v>1071.01</v>
      </c>
      <c r="N24" s="2">
        <f>SUMIFS('Batch output'!$AH$6:$AH$13751,'Batch output'!$C$6:$C$13751,$D24,'Batch output'!$D$6:$D$13751,$E24,'Batch output'!$E$6:$E$13751,$F24,'Batch output'!$G$6:$G$13751,N$4)</f>
        <v>1071.05</v>
      </c>
      <c r="O24" s="1">
        <f t="shared" si="6"/>
        <v>-0.3999999999996362</v>
      </c>
      <c r="P24" s="1" t="str">
        <f>IFERROR(INDEX('Vintage Weighting'!$S$3:$S$9,MATCH($F24,'Vintage Weighting'!$R$3:$R$9,0)),0)</f>
        <v>ex</v>
      </c>
      <c r="Q24" s="1" t="str">
        <f t="shared" si="7"/>
        <v>ECC-CZ13-ex</v>
      </c>
      <c r="R24" s="14">
        <f>INDEX('Vintage Weighting'!$G$4:$M$1000,MATCH($Q24,'Vintage Weighting'!$F$4:$F$1000,0),MATCH($F24,'Vintage Weighting'!$G$3:$M$3,0))</f>
        <v>0.15205913410770855</v>
      </c>
      <c r="S24" s="1">
        <f t="shared" si="8"/>
        <v>18081.35163674767</v>
      </c>
      <c r="T24" s="1">
        <f t="shared" si="9"/>
        <v>23.776382851108767</v>
      </c>
      <c r="U24" s="1">
        <f t="shared" si="10"/>
        <v>-6.0823653643028101E-2</v>
      </c>
      <c r="V24" s="24">
        <f>INDEX('Building HVAC Tonnage'!F:F,MATCH(C24,'Building HVAC Tonnage'!E:E,0))</f>
        <v>886.57584583333335</v>
      </c>
      <c r="W24" s="1">
        <f t="shared" si="11"/>
        <v>20.394590853929905</v>
      </c>
      <c r="X24" s="1">
        <f t="shared" si="12"/>
        <v>2.6818216357744614E-2</v>
      </c>
      <c r="Y24" s="1">
        <f t="shared" si="13"/>
        <v>-6.8605132802661864E-5</v>
      </c>
      <c r="Z24" s="1" t="str">
        <f t="shared" si="14"/>
        <v>ECC-CZ13</v>
      </c>
    </row>
    <row r="25" spans="2:26" x14ac:dyDescent="0.25">
      <c r="B25" s="17" t="s">
        <v>2134</v>
      </c>
      <c r="C25" s="1" t="str">
        <f t="shared" si="0"/>
        <v>ECC-CZ15-v03</v>
      </c>
      <c r="D25" s="1" t="str">
        <f t="shared" si="1"/>
        <v>ECC</v>
      </c>
      <c r="E25" s="1" t="str">
        <f t="shared" si="2"/>
        <v>CZ15</v>
      </c>
      <c r="F25" s="1" t="str">
        <f t="shared" si="3"/>
        <v>v03</v>
      </c>
      <c r="G25" s="2">
        <f>SUMIFS('Batch output'!$U$6:$U$13751,'Batch output'!$C$6:$C$13751,$D25,'Batch output'!$D$6:$D$13751,$E25,'Batch output'!$E$6:$E$13751,$F25,'Batch output'!$G$6:$G$13751,G$4)</f>
        <v>3540.44</v>
      </c>
      <c r="H25" s="2">
        <f>SUMIFS('Batch output'!$U$6:$U$13751,'Batch output'!$C$6:$C$13751,$D25,'Batch output'!$D$6:$D$13751,$E25,'Batch output'!$E$6:$E$13751,$F25,'Batch output'!$G$6:$G$13751,H$4)</f>
        <v>3219.58</v>
      </c>
      <c r="I25" s="1">
        <f t="shared" si="4"/>
        <v>320860.00000000012</v>
      </c>
      <c r="J25" s="2">
        <f>SUMIFS('Peak Demand output'!$J:$J,'Peak Demand output'!$D:$D,$D25,'Peak Demand output'!$E:$E,$E25,'Peak Demand output'!$F:$F,$F25,'Peak Demand output'!$G:$G,J$4)</f>
        <v>1015.9642700000001</v>
      </c>
      <c r="K25" s="2">
        <f>SUMIFS('Peak Demand output'!$J:$J,'Peak Demand output'!$D:$D,$D25,'Peak Demand output'!$E:$E,$E25,'Peak Demand output'!$F:$F,$F25,'Peak Demand output'!$G:$G,K$4)</f>
        <v>682.06192999999996</v>
      </c>
      <c r="L25" s="1">
        <f t="shared" si="5"/>
        <v>333.90234000000009</v>
      </c>
      <c r="M25" s="2">
        <f>SUMIFS('Batch output'!$AH$6:$AH$13751,'Batch output'!$C$6:$C$13751,$D25,'Batch output'!$D$6:$D$13751,$E25,'Batch output'!$E$6:$E$13751,$F25,'Batch output'!$G$6:$G$13751,M$4)</f>
        <v>164.03899999999999</v>
      </c>
      <c r="N25" s="2">
        <f>SUMIFS('Batch output'!$AH$6:$AH$13751,'Batch output'!$C$6:$C$13751,$D25,'Batch output'!$D$6:$D$13751,$E25,'Batch output'!$E$6:$E$13751,$F25,'Batch output'!$G$6:$G$13751,N$4)</f>
        <v>164.07900000000001</v>
      </c>
      <c r="O25" s="1">
        <f t="shared" si="6"/>
        <v>-0.40000000000020464</v>
      </c>
      <c r="P25" s="1" t="str">
        <f>IFERROR(INDEX('Vintage Weighting'!$S$3:$S$9,MATCH($F25,'Vintage Weighting'!$R$3:$R$9,0)),0)</f>
        <v>ex</v>
      </c>
      <c r="Q25" s="1" t="str">
        <f t="shared" si="7"/>
        <v>ECC-CZ15-ex</v>
      </c>
      <c r="R25" s="14">
        <f>INDEX('Vintage Weighting'!$G$4:$M$1000,MATCH($Q25,'Vintage Weighting'!$F$4:$F$1000,0),MATCH($F25,'Vintage Weighting'!$G$3:$M$3,0))</f>
        <v>0.4651898734177215</v>
      </c>
      <c r="S25" s="1">
        <f t="shared" si="8"/>
        <v>149260.82278481018</v>
      </c>
      <c r="T25" s="1">
        <f t="shared" si="9"/>
        <v>155.32798727848106</v>
      </c>
      <c r="U25" s="1">
        <f t="shared" si="10"/>
        <v>-0.1860759493671838</v>
      </c>
      <c r="V25" s="24">
        <f>INDEX('Building HVAC Tonnage'!F:F,MATCH(C25,'Building HVAC Tonnage'!E:E,0))</f>
        <v>1320.4281308333332</v>
      </c>
      <c r="W25" s="1">
        <f t="shared" si="11"/>
        <v>113.03971742150816</v>
      </c>
      <c r="X25" s="1">
        <f t="shared" si="12"/>
        <v>0.11763456385956597</v>
      </c>
      <c r="Y25" s="1">
        <f t="shared" si="13"/>
        <v>-1.4092092179962095E-4</v>
      </c>
      <c r="Z25" s="1" t="str">
        <f t="shared" si="14"/>
        <v>ECC-CZ15</v>
      </c>
    </row>
    <row r="26" spans="2:26" x14ac:dyDescent="0.25">
      <c r="B26" s="17" t="s">
        <v>2135</v>
      </c>
      <c r="C26" s="1" t="str">
        <f t="shared" si="0"/>
        <v>ECC-CZ15-v07</v>
      </c>
      <c r="D26" s="1" t="str">
        <f t="shared" si="1"/>
        <v>ECC</v>
      </c>
      <c r="E26" s="1" t="str">
        <f t="shared" si="2"/>
        <v>CZ15</v>
      </c>
      <c r="F26" s="1" t="str">
        <f t="shared" si="3"/>
        <v>v07</v>
      </c>
      <c r="G26" s="2">
        <f>SUMIFS('Batch output'!$U$6:$U$13751,'Batch output'!$C$6:$C$13751,$D26,'Batch output'!$D$6:$D$13751,$E26,'Batch output'!$E$6:$E$13751,$F26,'Batch output'!$G$6:$G$13751,G$4)</f>
        <v>3532.85</v>
      </c>
      <c r="H26" s="2">
        <f>SUMIFS('Batch output'!$U$6:$U$13751,'Batch output'!$C$6:$C$13751,$D26,'Batch output'!$D$6:$D$13751,$E26,'Batch output'!$E$6:$E$13751,$F26,'Batch output'!$G$6:$G$13751,H$4)</f>
        <v>3214</v>
      </c>
      <c r="I26" s="1">
        <f t="shared" si="4"/>
        <v>318849.99999999988</v>
      </c>
      <c r="J26" s="2">
        <f>SUMIFS('Peak Demand output'!$J:$J,'Peak Demand output'!$D:$D,$D26,'Peak Demand output'!$E:$E,$E26,'Peak Demand output'!$F:$F,$F26,'Peak Demand output'!$G:$G,J$4)</f>
        <v>1010.06773</v>
      </c>
      <c r="K26" s="2">
        <f>SUMIFS('Peak Demand output'!$J:$J,'Peak Demand output'!$D:$D,$D26,'Peak Demand output'!$E:$E,$E26,'Peak Demand output'!$F:$F,$F26,'Peak Demand output'!$G:$G,K$4)</f>
        <v>678.28547000000003</v>
      </c>
      <c r="L26" s="1">
        <f t="shared" si="5"/>
        <v>331.78225999999995</v>
      </c>
      <c r="M26" s="2">
        <f>SUMIFS('Batch output'!$AH$6:$AH$13751,'Batch output'!$C$6:$C$13751,$D26,'Batch output'!$D$6:$D$13751,$E26,'Batch output'!$E$6:$E$13751,$F26,'Batch output'!$G$6:$G$13751,M$4)</f>
        <v>159.285</v>
      </c>
      <c r="N26" s="2">
        <f>SUMIFS('Batch output'!$AH$6:$AH$13751,'Batch output'!$C$6:$C$13751,$D26,'Batch output'!$D$6:$D$13751,$E26,'Batch output'!$E$6:$E$13751,$F26,'Batch output'!$G$6:$G$13751,N$4)</f>
        <v>159.298</v>
      </c>
      <c r="O26" s="1">
        <f t="shared" si="6"/>
        <v>-0.1300000000000523</v>
      </c>
      <c r="P26" s="1" t="str">
        <f>IFERROR(INDEX('Vintage Weighting'!$S$3:$S$9,MATCH($F26,'Vintage Weighting'!$R$3:$R$9,0)),0)</f>
        <v>ex</v>
      </c>
      <c r="Q26" s="1" t="str">
        <f t="shared" si="7"/>
        <v>ECC-CZ15-ex</v>
      </c>
      <c r="R26" s="14">
        <f>INDEX('Vintage Weighting'!$G$4:$M$1000,MATCH($Q26,'Vintage Weighting'!$F$4:$F$1000,0),MATCH($F26,'Vintage Weighting'!$G$3:$M$3,0))</f>
        <v>0.19462025316455694</v>
      </c>
      <c r="S26" s="1">
        <f t="shared" si="8"/>
        <v>62054.667721518956</v>
      </c>
      <c r="T26" s="1">
        <f t="shared" si="9"/>
        <v>64.57154743670884</v>
      </c>
      <c r="U26" s="1">
        <f t="shared" si="10"/>
        <v>-2.5300632911402582E-2</v>
      </c>
      <c r="V26" s="24">
        <f>INDEX('Building HVAC Tonnage'!F:F,MATCH(C26,'Building HVAC Tonnage'!E:E,0))</f>
        <v>1317.5033258333333</v>
      </c>
      <c r="W26" s="1">
        <f t="shared" si="11"/>
        <v>47.100198158717205</v>
      </c>
      <c r="X26" s="1">
        <f t="shared" si="12"/>
        <v>4.9010538471215413E-2</v>
      </c>
      <c r="Y26" s="1">
        <f t="shared" si="13"/>
        <v>-1.9203467964985737E-5</v>
      </c>
      <c r="Z26" s="1" t="str">
        <f t="shared" si="14"/>
        <v>ECC-CZ15</v>
      </c>
    </row>
    <row r="27" spans="2:26" x14ac:dyDescent="0.25">
      <c r="B27" s="17" t="s">
        <v>2136</v>
      </c>
      <c r="C27" s="1" t="str">
        <f t="shared" si="0"/>
        <v>ECC-CZ15-v11</v>
      </c>
      <c r="D27" s="1" t="str">
        <f t="shared" si="1"/>
        <v>ECC</v>
      </c>
      <c r="E27" s="1" t="str">
        <f t="shared" si="2"/>
        <v>CZ15</v>
      </c>
      <c r="F27" s="1" t="str">
        <f t="shared" si="3"/>
        <v>v11</v>
      </c>
      <c r="G27" s="2">
        <f>SUMIFS('Batch output'!$U$6:$U$13751,'Batch output'!$C$6:$C$13751,$D27,'Batch output'!$D$6:$D$13751,$E27,'Batch output'!$E$6:$E$13751,$F27,'Batch output'!$G$6:$G$13751,G$4)</f>
        <v>3426.46</v>
      </c>
      <c r="H27" s="2">
        <f>SUMIFS('Batch output'!$U$6:$U$13751,'Batch output'!$C$6:$C$13751,$D27,'Batch output'!$D$6:$D$13751,$E27,'Batch output'!$E$6:$E$13751,$F27,'Batch output'!$G$6:$G$13751,H$4)</f>
        <v>3130.83</v>
      </c>
      <c r="I27" s="1">
        <f t="shared" si="4"/>
        <v>295630.00000000012</v>
      </c>
      <c r="J27" s="2">
        <f>SUMIFS('Peak Demand output'!$J:$J,'Peak Demand output'!$D:$D,$D27,'Peak Demand output'!$E:$E,$E27,'Peak Demand output'!$F:$F,$F27,'Peak Demand output'!$G:$G,J$4)</f>
        <v>935.09352999999999</v>
      </c>
      <c r="K27" s="2">
        <f>SUMIFS('Peak Demand output'!$J:$J,'Peak Demand output'!$D:$D,$D27,'Peak Demand output'!$E:$E,$E27,'Peak Demand output'!$F:$F,$F27,'Peak Demand output'!$G:$G,K$4)</f>
        <v>642.19933000000003</v>
      </c>
      <c r="L27" s="1">
        <f t="shared" si="5"/>
        <v>292.89419999999996</v>
      </c>
      <c r="M27" s="2">
        <f>SUMIFS('Batch output'!$AH$6:$AH$13751,'Batch output'!$C$6:$C$13751,$D27,'Batch output'!$D$6:$D$13751,$E27,'Batch output'!$E$6:$E$13751,$F27,'Batch output'!$G$6:$G$13751,M$4)</f>
        <v>116.218</v>
      </c>
      <c r="N27" s="2">
        <f>SUMIFS('Batch output'!$AH$6:$AH$13751,'Batch output'!$C$6:$C$13751,$D27,'Batch output'!$D$6:$D$13751,$E27,'Batch output'!$E$6:$E$13751,$F27,'Batch output'!$G$6:$G$13751,N$4)</f>
        <v>116.23</v>
      </c>
      <c r="O27" s="1">
        <f t="shared" si="6"/>
        <v>-0.12000000000000455</v>
      </c>
      <c r="P27" s="1" t="str">
        <f>IFERROR(INDEX('Vintage Weighting'!$S$3:$S$9,MATCH($F27,'Vintage Weighting'!$R$3:$R$9,0)),0)</f>
        <v>ex</v>
      </c>
      <c r="Q27" s="1" t="str">
        <f t="shared" si="7"/>
        <v>ECC-CZ15-ex</v>
      </c>
      <c r="R27" s="14">
        <f>INDEX('Vintage Weighting'!$G$4:$M$1000,MATCH($Q27,'Vintage Weighting'!$F$4:$F$1000,0),MATCH($F27,'Vintage Weighting'!$G$3:$M$3,0))</f>
        <v>0.19462025316455694</v>
      </c>
      <c r="S27" s="1">
        <f t="shared" si="8"/>
        <v>57535.585443037991</v>
      </c>
      <c r="T27" s="1">
        <f t="shared" si="9"/>
        <v>57.003143354430364</v>
      </c>
      <c r="U27" s="1">
        <f t="shared" si="10"/>
        <v>-2.3354430379747718E-2</v>
      </c>
      <c r="V27" s="24">
        <f>INDEX('Building HVAC Tonnage'!F:F,MATCH(C27,'Building HVAC Tonnage'!E:E,0))</f>
        <v>1278.4439891666666</v>
      </c>
      <c r="W27" s="1">
        <f t="shared" si="11"/>
        <v>45.004384963741465</v>
      </c>
      <c r="X27" s="1">
        <f t="shared" si="12"/>
        <v>4.4587908299046373E-2</v>
      </c>
      <c r="Y27" s="1">
        <f t="shared" si="13"/>
        <v>-1.8267855750935896E-5</v>
      </c>
      <c r="Z27" s="1" t="str">
        <f t="shared" si="14"/>
        <v>ECC-CZ15</v>
      </c>
    </row>
    <row r="28" spans="2:26" x14ac:dyDescent="0.25">
      <c r="B28" s="17" t="s">
        <v>2137</v>
      </c>
      <c r="C28" s="1" t="str">
        <f t="shared" si="0"/>
        <v>ECC-CZ15-v15</v>
      </c>
      <c r="D28" s="1" t="str">
        <f t="shared" si="1"/>
        <v>ECC</v>
      </c>
      <c r="E28" s="1" t="str">
        <f t="shared" si="2"/>
        <v>CZ15</v>
      </c>
      <c r="F28" s="1" t="str">
        <f t="shared" si="3"/>
        <v>v15</v>
      </c>
      <c r="G28" s="2">
        <f>SUMIFS('Batch output'!$U$6:$U$13751,'Batch output'!$C$6:$C$13751,$D28,'Batch output'!$D$6:$D$13751,$E28,'Batch output'!$E$6:$E$13751,$F28,'Batch output'!$G$6:$G$13751,G$4)</f>
        <v>3310.45</v>
      </c>
      <c r="H28" s="2">
        <f>SUMIFS('Batch output'!$U$6:$U$13751,'Batch output'!$C$6:$C$13751,$D28,'Batch output'!$D$6:$D$13751,$E28,'Batch output'!$E$6:$E$13751,$F28,'Batch output'!$G$6:$G$13751,H$4)</f>
        <v>3038.07</v>
      </c>
      <c r="I28" s="1">
        <f t="shared" si="4"/>
        <v>272379.99999999965</v>
      </c>
      <c r="J28" s="2">
        <f>SUMIFS('Peak Demand output'!$J:$J,'Peak Demand output'!$D:$D,$D28,'Peak Demand output'!$E:$E,$E28,'Peak Demand output'!$F:$F,$F28,'Peak Demand output'!$G:$G,J$4)</f>
        <v>883.98067000000003</v>
      </c>
      <c r="K28" s="2">
        <f>SUMIFS('Peak Demand output'!$J:$J,'Peak Demand output'!$D:$D,$D28,'Peak Demand output'!$E:$E,$E28,'Peak Demand output'!$F:$F,$F28,'Peak Demand output'!$G:$G,K$4)</f>
        <v>614.08027000000004</v>
      </c>
      <c r="L28" s="1">
        <f t="shared" si="5"/>
        <v>269.90039999999999</v>
      </c>
      <c r="M28" s="2">
        <f>SUMIFS('Batch output'!$AH$6:$AH$13751,'Batch output'!$C$6:$C$13751,$D28,'Batch output'!$D$6:$D$13751,$E28,'Batch output'!$E$6:$E$13751,$F28,'Batch output'!$G$6:$G$13751,M$4)</f>
        <v>94.818700000000007</v>
      </c>
      <c r="N28" s="2">
        <f>SUMIFS('Batch output'!$AH$6:$AH$13751,'Batch output'!$C$6:$C$13751,$D28,'Batch output'!$D$6:$D$13751,$E28,'Batch output'!$E$6:$E$13751,$F28,'Batch output'!$G$6:$G$13751,N$4)</f>
        <v>94.834800000000001</v>
      </c>
      <c r="O28" s="1">
        <f t="shared" si="6"/>
        <v>-0.16099999999994452</v>
      </c>
      <c r="P28" s="1" t="str">
        <f>IFERROR(INDEX('Vintage Weighting'!$S$3:$S$9,MATCH($F28,'Vintage Weighting'!$R$3:$R$9,0)),0)</f>
        <v>ex</v>
      </c>
      <c r="Q28" s="1" t="str">
        <f t="shared" si="7"/>
        <v>ECC-CZ15-ex</v>
      </c>
      <c r="R28" s="14">
        <f>INDEX('Vintage Weighting'!$G$4:$M$1000,MATCH($Q28,'Vintage Weighting'!$F$4:$F$1000,0),MATCH($F28,'Vintage Weighting'!$G$3:$M$3,0))</f>
        <v>0.14556962025316456</v>
      </c>
      <c r="S28" s="1">
        <f t="shared" si="8"/>
        <v>39650.253164556911</v>
      </c>
      <c r="T28" s="1">
        <f t="shared" si="9"/>
        <v>39.289298734177216</v>
      </c>
      <c r="U28" s="1">
        <f t="shared" si="10"/>
        <v>-2.3436708860751419E-2</v>
      </c>
      <c r="V28" s="24">
        <f>INDEX('Building HVAC Tonnage'!F:F,MATCH(C28,'Building HVAC Tonnage'!E:E,0))</f>
        <v>1228.8266441666667</v>
      </c>
      <c r="W28" s="1">
        <f t="shared" si="11"/>
        <v>32.266758987347544</v>
      </c>
      <c r="X28" s="1">
        <f t="shared" si="12"/>
        <v>3.1973019889084027E-2</v>
      </c>
      <c r="Y28" s="1">
        <f t="shared" si="13"/>
        <v>-1.9072428948385237E-5</v>
      </c>
      <c r="Z28" s="1" t="str">
        <f t="shared" si="14"/>
        <v>ECC-CZ15</v>
      </c>
    </row>
    <row r="29" spans="2:26" x14ac:dyDescent="0.25">
      <c r="B29" s="17" t="s">
        <v>2525</v>
      </c>
      <c r="C29" s="1" t="str">
        <f t="shared" si="0"/>
        <v>EUn-CZ12-v03</v>
      </c>
      <c r="D29" s="1" t="str">
        <f t="shared" si="1"/>
        <v>EUn</v>
      </c>
      <c r="E29" s="1" t="str">
        <f t="shared" si="2"/>
        <v>CZ12</v>
      </c>
      <c r="F29" s="1" t="str">
        <f t="shared" si="3"/>
        <v>v03</v>
      </c>
      <c r="G29" s="2">
        <f>SUMIFS('Batch output'!$U$6:$U$13751,'Batch output'!$C$6:$C$13751,$D29,'Batch output'!$D$6:$D$13751,$E29,'Batch output'!$E$6:$E$13751,$F29,'Batch output'!$G$6:$G$13751,G$4)</f>
        <v>8051.51</v>
      </c>
      <c r="H29" s="2">
        <f>SUMIFS('Batch output'!$U$6:$U$13751,'Batch output'!$C$6:$C$13751,$D29,'Batch output'!$D$6:$D$13751,$E29,'Batch output'!$E$6:$E$13751,$F29,'Batch output'!$G$6:$G$13751,H$4)</f>
        <v>7801.23</v>
      </c>
      <c r="I29" s="1">
        <f t="shared" si="4"/>
        <v>250280.00000000064</v>
      </c>
      <c r="J29" s="2">
        <f>SUMIFS('Peak Demand output'!$J:$J,'Peak Demand output'!$D:$D,$D29,'Peak Demand output'!$E:$E,$E29,'Peak Demand output'!$F:$F,$F29,'Peak Demand output'!$G:$G,J$4)</f>
        <v>2789.3452699999998</v>
      </c>
      <c r="K29" s="2">
        <f>SUMIFS('Peak Demand output'!$J:$J,'Peak Demand output'!$D:$D,$D29,'Peak Demand output'!$E:$E,$E29,'Peak Demand output'!$F:$F,$F29,'Peak Demand output'!$G:$G,K$4)</f>
        <v>2259.06513</v>
      </c>
      <c r="L29" s="1">
        <f t="shared" si="5"/>
        <v>530.28013999999985</v>
      </c>
      <c r="M29" s="2">
        <f>SUMIFS('Batch output'!$AH$6:$AH$13751,'Batch output'!$C$6:$C$13751,$D29,'Batch output'!$D$6:$D$13751,$E29,'Batch output'!$E$6:$E$13751,$F29,'Batch output'!$G$6:$G$13751,M$4)</f>
        <v>6557.6</v>
      </c>
      <c r="N29" s="2">
        <f>SUMIFS('Batch output'!$AH$6:$AH$13751,'Batch output'!$C$6:$C$13751,$D29,'Batch output'!$D$6:$D$13751,$E29,'Batch output'!$E$6:$E$13751,$F29,'Batch output'!$G$6:$G$13751,N$4)</f>
        <v>6558.72</v>
      </c>
      <c r="O29" s="1">
        <f t="shared" si="6"/>
        <v>-11.199999999998909</v>
      </c>
      <c r="P29" s="1" t="str">
        <f>IFERROR(INDEX('Vintage Weighting'!$S$3:$S$9,MATCH($F29,'Vintage Weighting'!$R$3:$R$9,0)),0)</f>
        <v>ex</v>
      </c>
      <c r="Q29" s="1" t="str">
        <f t="shared" si="7"/>
        <v>EUn-CZ12-ex</v>
      </c>
      <c r="R29" s="14">
        <f>INDEX('Vintage Weighting'!$G$4:$M$1000,MATCH($Q29,'Vintage Weighting'!$F$4:$F$1000,0),MATCH($F29,'Vintage Weighting'!$G$3:$M$3,0))</f>
        <v>0.477299880525687</v>
      </c>
      <c r="S29" s="1">
        <f t="shared" si="8"/>
        <v>119458.61409796924</v>
      </c>
      <c r="T29" s="1">
        <f t="shared" si="9"/>
        <v>253.10264746714449</v>
      </c>
      <c r="U29" s="1">
        <f t="shared" si="10"/>
        <v>-5.3457586618871735</v>
      </c>
      <c r="V29" s="24">
        <f>INDEX('Building HVAC Tonnage'!F:F,MATCH(C29,'Building HVAC Tonnage'!E:E,0))</f>
        <v>2561.2586583333327</v>
      </c>
      <c r="W29" s="1">
        <f t="shared" si="11"/>
        <v>46.640589660594287</v>
      </c>
      <c r="X29" s="1">
        <f t="shared" si="12"/>
        <v>9.8819635667661915E-2</v>
      </c>
      <c r="Y29" s="1">
        <f t="shared" si="13"/>
        <v>-2.087160796702109E-3</v>
      </c>
      <c r="Z29" s="1" t="str">
        <f t="shared" si="14"/>
        <v>EUn-CZ12</v>
      </c>
    </row>
    <row r="30" spans="2:26" x14ac:dyDescent="0.25">
      <c r="B30" s="17" t="s">
        <v>2526</v>
      </c>
      <c r="C30" s="1" t="str">
        <f t="shared" si="0"/>
        <v>EUn-CZ12-v07</v>
      </c>
      <c r="D30" s="1" t="str">
        <f t="shared" si="1"/>
        <v>EUn</v>
      </c>
      <c r="E30" s="1" t="str">
        <f t="shared" si="2"/>
        <v>CZ12</v>
      </c>
      <c r="F30" s="1" t="str">
        <f t="shared" si="3"/>
        <v>v07</v>
      </c>
      <c r="G30" s="2">
        <f>SUMIFS('Batch output'!$U$6:$U$13751,'Batch output'!$C$6:$C$13751,$D30,'Batch output'!$D$6:$D$13751,$E30,'Batch output'!$E$6:$E$13751,$F30,'Batch output'!$G$6:$G$13751,G$4)</f>
        <v>7989.63</v>
      </c>
      <c r="H30" s="2">
        <f>SUMIFS('Batch output'!$U$6:$U$13751,'Batch output'!$C$6:$C$13751,$D30,'Batch output'!$D$6:$D$13751,$E30,'Batch output'!$E$6:$E$13751,$F30,'Batch output'!$G$6:$G$13751,H$4)</f>
        <v>7743.59</v>
      </c>
      <c r="I30" s="1">
        <f t="shared" si="4"/>
        <v>246039.99999999997</v>
      </c>
      <c r="J30" s="2">
        <f>SUMIFS('Peak Demand output'!$J:$J,'Peak Demand output'!$D:$D,$D30,'Peak Demand output'!$E:$E,$E30,'Peak Demand output'!$F:$F,$F30,'Peak Demand output'!$G:$G,J$4)</f>
        <v>2750.2968700000001</v>
      </c>
      <c r="K30" s="2">
        <f>SUMIFS('Peak Demand output'!$J:$J,'Peak Demand output'!$D:$D,$D30,'Peak Demand output'!$E:$E,$E30,'Peak Demand output'!$F:$F,$F30,'Peak Demand output'!$G:$G,K$4)</f>
        <v>2227.7887300000002</v>
      </c>
      <c r="L30" s="1">
        <f t="shared" si="5"/>
        <v>522.50813999999991</v>
      </c>
      <c r="M30" s="2">
        <f>SUMIFS('Batch output'!$AH$6:$AH$13751,'Batch output'!$C$6:$C$13751,$D30,'Batch output'!$D$6:$D$13751,$E30,'Batch output'!$E$6:$E$13751,$F30,'Batch output'!$G$6:$G$13751,M$4)</f>
        <v>6417.67</v>
      </c>
      <c r="N30" s="2">
        <f>SUMIFS('Batch output'!$AH$6:$AH$13751,'Batch output'!$C$6:$C$13751,$D30,'Batch output'!$D$6:$D$13751,$E30,'Batch output'!$E$6:$E$13751,$F30,'Batch output'!$G$6:$G$13751,N$4)</f>
        <v>6418.86</v>
      </c>
      <c r="O30" s="1">
        <f t="shared" si="6"/>
        <v>-11.899999999995998</v>
      </c>
      <c r="P30" s="1" t="str">
        <f>IFERROR(INDEX('Vintage Weighting'!$S$3:$S$9,MATCH($F30,'Vintage Weighting'!$R$3:$R$9,0)),0)</f>
        <v>ex</v>
      </c>
      <c r="Q30" s="1" t="str">
        <f t="shared" si="7"/>
        <v>EUn-CZ12-ex</v>
      </c>
      <c r="R30" s="14">
        <f>INDEX('Vintage Weighting'!$G$4:$M$1000,MATCH($Q30,'Vintage Weighting'!$F$4:$F$1000,0),MATCH($F30,'Vintage Weighting'!$G$3:$M$3,0))</f>
        <v>0.18996415770609321</v>
      </c>
      <c r="S30" s="1">
        <f t="shared" si="8"/>
        <v>46738.781362007168</v>
      </c>
      <c r="T30" s="1">
        <f t="shared" si="9"/>
        <v>99.257818709677409</v>
      </c>
      <c r="U30" s="1">
        <f t="shared" si="10"/>
        <v>-2.2605734767017491</v>
      </c>
      <c r="V30" s="24">
        <f>INDEX('Building HVAC Tonnage'!F:F,MATCH(C30,'Building HVAC Tonnage'!E:E,0))</f>
        <v>2544.711254166667</v>
      </c>
      <c r="W30" s="1">
        <f t="shared" si="11"/>
        <v>18.367027412433487</v>
      </c>
      <c r="X30" s="1">
        <f t="shared" si="12"/>
        <v>3.9005532964557117E-2</v>
      </c>
      <c r="Y30" s="1">
        <f t="shared" si="13"/>
        <v>-8.8834183957033411E-4</v>
      </c>
      <c r="Z30" s="1" t="str">
        <f t="shared" si="14"/>
        <v>EUn-CZ12</v>
      </c>
    </row>
    <row r="31" spans="2:26" x14ac:dyDescent="0.25">
      <c r="B31" s="17" t="s">
        <v>2527</v>
      </c>
      <c r="C31" s="1" t="str">
        <f t="shared" si="0"/>
        <v>EUn-CZ12-v11</v>
      </c>
      <c r="D31" s="1" t="str">
        <f t="shared" si="1"/>
        <v>EUn</v>
      </c>
      <c r="E31" s="1" t="str">
        <f t="shared" si="2"/>
        <v>CZ12</v>
      </c>
      <c r="F31" s="1" t="str">
        <f t="shared" si="3"/>
        <v>v11</v>
      </c>
      <c r="G31" s="2">
        <f>SUMIFS('Batch output'!$U$6:$U$13751,'Batch output'!$C$6:$C$13751,$D31,'Batch output'!$D$6:$D$13751,$E31,'Batch output'!$E$6:$E$13751,$F31,'Batch output'!$G$6:$G$13751,G$4)</f>
        <v>7940.14</v>
      </c>
      <c r="H31" s="2">
        <f>SUMIFS('Batch output'!$U$6:$U$13751,'Batch output'!$C$6:$C$13751,$D31,'Batch output'!$D$6:$D$13751,$E31,'Batch output'!$E$6:$E$13751,$F31,'Batch output'!$G$6:$G$13751,H$4)</f>
        <v>7698.01</v>
      </c>
      <c r="I31" s="1">
        <f t="shared" si="4"/>
        <v>242130.00000000012</v>
      </c>
      <c r="J31" s="2">
        <f>SUMIFS('Peak Demand output'!$J:$J,'Peak Demand output'!$D:$D,$D31,'Peak Demand output'!$E:$E,$E31,'Peak Demand output'!$F:$F,$F31,'Peak Demand output'!$G:$G,J$4)</f>
        <v>2696.6635299999998</v>
      </c>
      <c r="K31" s="2">
        <f>SUMIFS('Peak Demand output'!$J:$J,'Peak Demand output'!$D:$D,$D31,'Peak Demand output'!$E:$E,$E31,'Peak Demand output'!$F:$F,$F31,'Peak Demand output'!$G:$G,K$4)</f>
        <v>2187.5856699999999</v>
      </c>
      <c r="L31" s="1">
        <f t="shared" si="5"/>
        <v>509.07785999999987</v>
      </c>
      <c r="M31" s="2">
        <f>SUMIFS('Batch output'!$AH$6:$AH$13751,'Batch output'!$C$6:$C$13751,$D31,'Batch output'!$D$6:$D$13751,$E31,'Batch output'!$E$6:$E$13751,$F31,'Batch output'!$G$6:$G$13751,M$4)</f>
        <v>5776.62</v>
      </c>
      <c r="N31" s="2">
        <f>SUMIFS('Batch output'!$AH$6:$AH$13751,'Batch output'!$C$6:$C$13751,$D31,'Batch output'!$D$6:$D$13751,$E31,'Batch output'!$E$6:$E$13751,$F31,'Batch output'!$G$6:$G$13751,N$4)</f>
        <v>5777.79</v>
      </c>
      <c r="O31" s="1">
        <f t="shared" si="6"/>
        <v>-11.700000000000728</v>
      </c>
      <c r="P31" s="1" t="str">
        <f>IFERROR(INDEX('Vintage Weighting'!$S$3:$S$9,MATCH($F31,'Vintage Weighting'!$R$3:$R$9,0)),0)</f>
        <v>ex</v>
      </c>
      <c r="Q31" s="1" t="str">
        <f t="shared" si="7"/>
        <v>EUn-CZ12-ex</v>
      </c>
      <c r="R31" s="14">
        <f>INDEX('Vintage Weighting'!$G$4:$M$1000,MATCH($Q31,'Vintage Weighting'!$F$4:$F$1000,0),MATCH($F31,'Vintage Weighting'!$G$3:$M$3,0))</f>
        <v>0.18996415770609321</v>
      </c>
      <c r="S31" s="1">
        <f t="shared" si="8"/>
        <v>45996.021505376368</v>
      </c>
      <c r="T31" s="1">
        <f t="shared" si="9"/>
        <v>96.706546881720413</v>
      </c>
      <c r="U31" s="1">
        <f t="shared" si="10"/>
        <v>-2.2225806451614289</v>
      </c>
      <c r="V31" s="24">
        <f>INDEX('Building HVAC Tonnage'!F:F,MATCH(C31,'Building HVAC Tonnage'!E:E,0))</f>
        <v>2490.6008449999999</v>
      </c>
      <c r="W31" s="1">
        <f t="shared" si="11"/>
        <v>18.467841443849011</v>
      </c>
      <c r="X31" s="1">
        <f t="shared" si="12"/>
        <v>3.8828601169016472E-2</v>
      </c>
      <c r="Y31" s="1">
        <f t="shared" si="13"/>
        <v>-8.9238733280901496E-4</v>
      </c>
      <c r="Z31" s="1" t="str">
        <f t="shared" si="14"/>
        <v>EUn-CZ12</v>
      </c>
    </row>
    <row r="32" spans="2:26" x14ac:dyDescent="0.25">
      <c r="B32" s="17" t="s">
        <v>2528</v>
      </c>
      <c r="C32" s="1" t="str">
        <f t="shared" si="0"/>
        <v>EUn-CZ12-v15</v>
      </c>
      <c r="D32" s="1" t="str">
        <f t="shared" si="1"/>
        <v>EUn</v>
      </c>
      <c r="E32" s="1" t="str">
        <f t="shared" si="2"/>
        <v>CZ12</v>
      </c>
      <c r="F32" s="1" t="str">
        <f t="shared" si="3"/>
        <v>v15</v>
      </c>
      <c r="G32" s="2">
        <f>SUMIFS('Batch output'!$U$6:$U$13751,'Batch output'!$C$6:$C$13751,$D32,'Batch output'!$D$6:$D$13751,$E32,'Batch output'!$E$6:$E$13751,$F32,'Batch output'!$G$6:$G$13751,G$4)</f>
        <v>7670.58</v>
      </c>
      <c r="H32" s="2">
        <f>SUMIFS('Batch output'!$U$6:$U$13751,'Batch output'!$C$6:$C$13751,$D32,'Batch output'!$D$6:$D$13751,$E32,'Batch output'!$E$6:$E$13751,$F32,'Batch output'!$G$6:$G$13751,H$4)</f>
        <v>7450.18</v>
      </c>
      <c r="I32" s="1">
        <f t="shared" si="4"/>
        <v>220399.99999999965</v>
      </c>
      <c r="J32" s="2">
        <f>SUMIFS('Peak Demand output'!$J:$J,'Peak Demand output'!$D:$D,$D32,'Peak Demand output'!$E:$E,$E32,'Peak Demand output'!$F:$F,$F32,'Peak Demand output'!$G:$G,J$4)</f>
        <v>2537.8676700000001</v>
      </c>
      <c r="K32" s="2">
        <f>SUMIFS('Peak Demand output'!$J:$J,'Peak Demand output'!$D:$D,$D32,'Peak Demand output'!$E:$E,$E32,'Peak Demand output'!$F:$F,$F32,'Peak Demand output'!$G:$G,K$4)</f>
        <v>2066.42013</v>
      </c>
      <c r="L32" s="1">
        <f t="shared" si="5"/>
        <v>471.44754000000012</v>
      </c>
      <c r="M32" s="2">
        <f>SUMIFS('Batch output'!$AH$6:$AH$13751,'Batch output'!$C$6:$C$13751,$D32,'Batch output'!$D$6:$D$13751,$E32,'Batch output'!$E$6:$E$13751,$F32,'Batch output'!$G$6:$G$13751,M$4)</f>
        <v>5467.6</v>
      </c>
      <c r="N32" s="2">
        <f>SUMIFS('Batch output'!$AH$6:$AH$13751,'Batch output'!$C$6:$C$13751,$D32,'Batch output'!$D$6:$D$13751,$E32,'Batch output'!$E$6:$E$13751,$F32,'Batch output'!$G$6:$G$13751,N$4)</f>
        <v>5468.58</v>
      </c>
      <c r="O32" s="1">
        <f t="shared" si="6"/>
        <v>-9.7999999999956344</v>
      </c>
      <c r="P32" s="1" t="str">
        <f>IFERROR(INDEX('Vintage Weighting'!$S$3:$S$9,MATCH($F32,'Vintage Weighting'!$R$3:$R$9,0)),0)</f>
        <v>ex</v>
      </c>
      <c r="Q32" s="1" t="str">
        <f t="shared" si="7"/>
        <v>EUn-CZ12-ex</v>
      </c>
      <c r="R32" s="14">
        <f>INDEX('Vintage Weighting'!$G$4:$M$1000,MATCH($Q32,'Vintage Weighting'!$F$4:$F$1000,0),MATCH($F32,'Vintage Weighting'!$G$3:$M$3,0))</f>
        <v>0.14277180406212664</v>
      </c>
      <c r="S32" s="1">
        <f t="shared" si="8"/>
        <v>31466.905615292661</v>
      </c>
      <c r="T32" s="1">
        <f t="shared" si="9"/>
        <v>67.309415806451625</v>
      </c>
      <c r="U32" s="1">
        <f t="shared" si="10"/>
        <v>-1.3991636798082179</v>
      </c>
      <c r="V32" s="24">
        <f>INDEX('Building HVAC Tonnage'!F:F,MATCH(C32,'Building HVAC Tonnage'!E:E,0))</f>
        <v>2336.0051041666661</v>
      </c>
      <c r="W32" s="1">
        <f t="shared" si="11"/>
        <v>13.470392491508701</v>
      </c>
      <c r="X32" s="1">
        <f t="shared" si="12"/>
        <v>2.8813899287460344E-2</v>
      </c>
      <c r="Y32" s="1">
        <f t="shared" si="13"/>
        <v>-5.9895574599240779E-4</v>
      </c>
      <c r="Z32" s="1" t="str">
        <f t="shared" si="14"/>
        <v>EUn-CZ12</v>
      </c>
    </row>
    <row r="33" spans="2:26" x14ac:dyDescent="0.25">
      <c r="B33" s="17" t="s">
        <v>2529</v>
      </c>
      <c r="C33" s="1" t="str">
        <f t="shared" si="0"/>
        <v>EUn-CZ13-v03</v>
      </c>
      <c r="D33" s="1" t="str">
        <f t="shared" si="1"/>
        <v>EUn</v>
      </c>
      <c r="E33" s="1" t="str">
        <f t="shared" si="2"/>
        <v>CZ13</v>
      </c>
      <c r="F33" s="1" t="str">
        <f t="shared" si="3"/>
        <v>v03</v>
      </c>
      <c r="G33" s="2">
        <f>SUMIFS('Batch output'!$U$6:$U$13751,'Batch output'!$C$6:$C$13751,$D33,'Batch output'!$D$6:$D$13751,$E33,'Batch output'!$E$6:$E$13751,$F33,'Batch output'!$G$6:$G$13751,G$4)</f>
        <v>8983.68</v>
      </c>
      <c r="H33" s="2">
        <f>SUMIFS('Batch output'!$U$6:$U$13751,'Batch output'!$C$6:$C$13751,$D33,'Batch output'!$D$6:$D$13751,$E33,'Batch output'!$E$6:$E$13751,$F33,'Batch output'!$G$6:$G$13751,H$4)</f>
        <v>8514.44</v>
      </c>
      <c r="I33" s="1">
        <f t="shared" si="4"/>
        <v>469239.99999999977</v>
      </c>
      <c r="J33" s="2">
        <f>SUMIFS('Peak Demand output'!$J:$J,'Peak Demand output'!$D:$D,$D33,'Peak Demand output'!$E:$E,$E33,'Peak Demand output'!$F:$F,$F33,'Peak Demand output'!$G:$G,J$4)</f>
        <v>3067.4578000000001</v>
      </c>
      <c r="K33" s="2">
        <f>SUMIFS('Peak Demand output'!$J:$J,'Peak Demand output'!$D:$D,$D33,'Peak Demand output'!$E:$E,$E33,'Peak Demand output'!$F:$F,$F33,'Peak Demand output'!$G:$G,K$4)</f>
        <v>2439.1102000000001</v>
      </c>
      <c r="L33" s="1">
        <f t="shared" si="5"/>
        <v>628.34760000000006</v>
      </c>
      <c r="M33" s="2">
        <f>SUMIFS('Batch output'!$AH$6:$AH$13751,'Batch output'!$C$6:$C$13751,$D33,'Batch output'!$D$6:$D$13751,$E33,'Batch output'!$E$6:$E$13751,$F33,'Batch output'!$G$6:$G$13751,M$4)</f>
        <v>5554.82</v>
      </c>
      <c r="N33" s="2">
        <f>SUMIFS('Batch output'!$AH$6:$AH$13751,'Batch output'!$C$6:$C$13751,$D33,'Batch output'!$D$6:$D$13751,$E33,'Batch output'!$E$6:$E$13751,$F33,'Batch output'!$G$6:$G$13751,N$4)</f>
        <v>5555.63</v>
      </c>
      <c r="O33" s="1">
        <f t="shared" si="6"/>
        <v>-8.1000000000040018</v>
      </c>
      <c r="P33" s="1" t="str">
        <f>IFERROR(INDEX('Vintage Weighting'!$S$3:$S$9,MATCH($F33,'Vintage Weighting'!$R$3:$R$9,0)),0)</f>
        <v>ex</v>
      </c>
      <c r="Q33" s="1" t="str">
        <f t="shared" si="7"/>
        <v>EUn-CZ13-ex</v>
      </c>
      <c r="R33" s="14">
        <f>INDEX('Vintage Weighting'!$G$4:$M$1000,MATCH($Q33,'Vintage Weighting'!$F$4:$F$1000,0),MATCH($F33,'Vintage Weighting'!$G$3:$M$3,0))</f>
        <v>0.44315381907778939</v>
      </c>
      <c r="S33" s="1">
        <f t="shared" si="8"/>
        <v>207945.4980640618</v>
      </c>
      <c r="T33" s="1">
        <f t="shared" si="9"/>
        <v>278.45463864836319</v>
      </c>
      <c r="U33" s="1">
        <f t="shared" si="10"/>
        <v>-3.5895459345318677</v>
      </c>
      <c r="V33" s="24">
        <f>INDEX('Building HVAC Tonnage'!F:F,MATCH(C33,'Building HVAC Tonnage'!E:E,0))</f>
        <v>2868.2898808333339</v>
      </c>
      <c r="W33" s="1">
        <f t="shared" si="11"/>
        <v>72.498076102282482</v>
      </c>
      <c r="X33" s="1">
        <f t="shared" si="12"/>
        <v>9.7080368518213653E-2</v>
      </c>
      <c r="Y33" s="1">
        <f t="shared" si="13"/>
        <v>-1.2514585636961438E-3</v>
      </c>
      <c r="Z33" s="1" t="str">
        <f t="shared" si="14"/>
        <v>EUn-CZ13</v>
      </c>
    </row>
    <row r="34" spans="2:26" x14ac:dyDescent="0.25">
      <c r="B34" s="17" t="s">
        <v>2530</v>
      </c>
      <c r="C34" s="1" t="str">
        <f t="shared" si="0"/>
        <v>EUn-CZ13-v07</v>
      </c>
      <c r="D34" s="1" t="str">
        <f t="shared" si="1"/>
        <v>EUn</v>
      </c>
      <c r="E34" s="1" t="str">
        <f t="shared" si="2"/>
        <v>CZ13</v>
      </c>
      <c r="F34" s="1" t="str">
        <f t="shared" si="3"/>
        <v>v07</v>
      </c>
      <c r="G34" s="2">
        <f>SUMIFS('Batch output'!$U$6:$U$13751,'Batch output'!$C$6:$C$13751,$D34,'Batch output'!$D$6:$D$13751,$E34,'Batch output'!$E$6:$E$13751,$F34,'Batch output'!$G$6:$G$13751,G$4)</f>
        <v>8900.16</v>
      </c>
      <c r="H34" s="2">
        <f>SUMIFS('Batch output'!$U$6:$U$13751,'Batch output'!$C$6:$C$13751,$D34,'Batch output'!$D$6:$D$13751,$E34,'Batch output'!$E$6:$E$13751,$F34,'Batch output'!$G$6:$G$13751,H$4)</f>
        <v>8439.58</v>
      </c>
      <c r="I34" s="1">
        <f t="shared" si="4"/>
        <v>460579.99999999994</v>
      </c>
      <c r="J34" s="2">
        <f>SUMIFS('Peak Demand output'!$J:$J,'Peak Demand output'!$D:$D,$D34,'Peak Demand output'!$E:$E,$E34,'Peak Demand output'!$F:$F,$F34,'Peak Demand output'!$G:$G,J$4)</f>
        <v>3022.2262000000001</v>
      </c>
      <c r="K34" s="2">
        <f>SUMIFS('Peak Demand output'!$J:$J,'Peak Demand output'!$D:$D,$D34,'Peak Demand output'!$E:$E,$E34,'Peak Demand output'!$F:$F,$F34,'Peak Demand output'!$G:$G,K$4)</f>
        <v>2403.5455999999999</v>
      </c>
      <c r="L34" s="1">
        <f t="shared" si="5"/>
        <v>618.68060000000014</v>
      </c>
      <c r="M34" s="2">
        <f>SUMIFS('Batch output'!$AH$6:$AH$13751,'Batch output'!$C$6:$C$13751,$D34,'Batch output'!$D$6:$D$13751,$E34,'Batch output'!$E$6:$E$13751,$F34,'Batch output'!$G$6:$G$13751,M$4)</f>
        <v>5424.58</v>
      </c>
      <c r="N34" s="2">
        <f>SUMIFS('Batch output'!$AH$6:$AH$13751,'Batch output'!$C$6:$C$13751,$D34,'Batch output'!$D$6:$D$13751,$E34,'Batch output'!$E$6:$E$13751,$F34,'Batch output'!$G$6:$G$13751,N$4)</f>
        <v>5425.08</v>
      </c>
      <c r="O34" s="1">
        <f t="shared" si="6"/>
        <v>-5</v>
      </c>
      <c r="P34" s="1" t="str">
        <f>IFERROR(INDEX('Vintage Weighting'!$S$3:$S$9,MATCH($F34,'Vintage Weighting'!$R$3:$R$9,0)),0)</f>
        <v>ex</v>
      </c>
      <c r="Q34" s="1" t="str">
        <f t="shared" si="7"/>
        <v>EUn-CZ13-ex</v>
      </c>
      <c r="R34" s="14">
        <f>INDEX('Vintage Weighting'!$G$4:$M$1000,MATCH($Q34,'Vintage Weighting'!$F$4:$F$1000,0),MATCH($F34,'Vintage Weighting'!$G$3:$M$3,0))</f>
        <v>0.20239352340725092</v>
      </c>
      <c r="S34" s="1">
        <f t="shared" si="8"/>
        <v>93218.409010911622</v>
      </c>
      <c r="T34" s="1">
        <f t="shared" si="9"/>
        <v>125.21694649771207</v>
      </c>
      <c r="U34" s="1">
        <f t="shared" si="10"/>
        <v>-1.0119676170362546</v>
      </c>
      <c r="V34" s="24">
        <f>INDEX('Building HVAC Tonnage'!F:F,MATCH(C34,'Building HVAC Tonnage'!E:E,0))</f>
        <v>2850.853530833333</v>
      </c>
      <c r="W34" s="1">
        <f t="shared" si="11"/>
        <v>32.698421017674292</v>
      </c>
      <c r="X34" s="1">
        <f t="shared" si="12"/>
        <v>4.3922616557964624E-2</v>
      </c>
      <c r="Y34" s="1">
        <f t="shared" si="13"/>
        <v>-3.5497004882620059E-4</v>
      </c>
      <c r="Z34" s="1" t="str">
        <f t="shared" si="14"/>
        <v>EUn-CZ13</v>
      </c>
    </row>
    <row r="35" spans="2:26" x14ac:dyDescent="0.25">
      <c r="B35" s="17" t="s">
        <v>2531</v>
      </c>
      <c r="C35" s="1" t="str">
        <f t="shared" si="0"/>
        <v>EUn-CZ13-v11</v>
      </c>
      <c r="D35" s="1" t="str">
        <f t="shared" si="1"/>
        <v>EUn</v>
      </c>
      <c r="E35" s="1" t="str">
        <f t="shared" si="2"/>
        <v>CZ13</v>
      </c>
      <c r="F35" s="1" t="str">
        <f t="shared" si="3"/>
        <v>v11</v>
      </c>
      <c r="G35" s="2">
        <f>SUMIFS('Batch output'!$U$6:$U$13751,'Batch output'!$C$6:$C$13751,$D35,'Batch output'!$D$6:$D$13751,$E35,'Batch output'!$E$6:$E$13751,$F35,'Batch output'!$G$6:$G$13751,G$4)</f>
        <v>8791.09</v>
      </c>
      <c r="H35" s="2">
        <f>SUMIFS('Batch output'!$U$6:$U$13751,'Batch output'!$C$6:$C$13751,$D35,'Batch output'!$D$6:$D$13751,$E35,'Batch output'!$E$6:$E$13751,$F35,'Batch output'!$G$6:$G$13751,H$4)</f>
        <v>8346.41</v>
      </c>
      <c r="I35" s="1">
        <f t="shared" si="4"/>
        <v>444680.00000000029</v>
      </c>
      <c r="J35" s="2">
        <f>SUMIFS('Peak Demand output'!$J:$J,'Peak Demand output'!$D:$D,$D35,'Peak Demand output'!$E:$E,$E35,'Peak Demand output'!$F:$F,$F35,'Peak Demand output'!$G:$G,J$4)</f>
        <v>2925.8323999999998</v>
      </c>
      <c r="K35" s="2">
        <f>SUMIFS('Peak Demand output'!$J:$J,'Peak Demand output'!$D:$D,$D35,'Peak Demand output'!$E:$E,$E35,'Peak Demand output'!$F:$F,$F35,'Peak Demand output'!$G:$G,K$4)</f>
        <v>2331.8542000000002</v>
      </c>
      <c r="L35" s="1">
        <f t="shared" si="5"/>
        <v>593.97819999999956</v>
      </c>
      <c r="M35" s="2">
        <f>SUMIFS('Batch output'!$AH$6:$AH$13751,'Batch output'!$C$6:$C$13751,$D35,'Batch output'!$D$6:$D$13751,$E35,'Batch output'!$E$6:$E$13751,$F35,'Batch output'!$G$6:$G$13751,M$4)</f>
        <v>4467.8</v>
      </c>
      <c r="N35" s="2">
        <f>SUMIFS('Batch output'!$AH$6:$AH$13751,'Batch output'!$C$6:$C$13751,$D35,'Batch output'!$D$6:$D$13751,$E35,'Batch output'!$E$6:$E$13751,$F35,'Batch output'!$G$6:$G$13751,N$4)</f>
        <v>4468.2700000000004</v>
      </c>
      <c r="O35" s="1">
        <f t="shared" si="6"/>
        <v>-4.7000000000025466</v>
      </c>
      <c r="P35" s="1" t="str">
        <f>IFERROR(INDEX('Vintage Weighting'!$S$3:$S$9,MATCH($F35,'Vintage Weighting'!$R$3:$R$9,0)),0)</f>
        <v>ex</v>
      </c>
      <c r="Q35" s="1" t="str">
        <f t="shared" si="7"/>
        <v>EUn-CZ13-ex</v>
      </c>
      <c r="R35" s="14">
        <f>INDEX('Vintage Weighting'!$G$4:$M$1000,MATCH($Q35,'Vintage Weighting'!$F$4:$F$1000,0),MATCH($F35,'Vintage Weighting'!$G$3:$M$3,0))</f>
        <v>0.20239352340725092</v>
      </c>
      <c r="S35" s="1">
        <f t="shared" si="8"/>
        <v>90000.351988736395</v>
      </c>
      <c r="T35" s="1">
        <f t="shared" si="9"/>
        <v>120.21734072509668</v>
      </c>
      <c r="U35" s="1">
        <f t="shared" si="10"/>
        <v>-0.95124956001459471</v>
      </c>
      <c r="V35" s="24">
        <f>INDEX('Building HVAC Tonnage'!F:F,MATCH(C35,'Building HVAC Tonnage'!E:E,0))</f>
        <v>2758.0718233333328</v>
      </c>
      <c r="W35" s="1">
        <f t="shared" si="11"/>
        <v>32.63162011494115</v>
      </c>
      <c r="X35" s="1">
        <f t="shared" si="12"/>
        <v>4.3587458349726792E-2</v>
      </c>
      <c r="Y35" s="1">
        <f t="shared" si="13"/>
        <v>-3.4489658752430153E-4</v>
      </c>
      <c r="Z35" s="1" t="str">
        <f t="shared" si="14"/>
        <v>EUn-CZ13</v>
      </c>
    </row>
    <row r="36" spans="2:26" x14ac:dyDescent="0.25">
      <c r="B36" s="17" t="s">
        <v>2532</v>
      </c>
      <c r="C36" s="1" t="str">
        <f t="shared" si="0"/>
        <v>EUn-CZ13-v15</v>
      </c>
      <c r="D36" s="1" t="str">
        <f t="shared" si="1"/>
        <v>EUn</v>
      </c>
      <c r="E36" s="1" t="str">
        <f t="shared" si="2"/>
        <v>CZ13</v>
      </c>
      <c r="F36" s="1" t="str">
        <f t="shared" si="3"/>
        <v>v15</v>
      </c>
      <c r="G36" s="2">
        <f>SUMIFS('Batch output'!$U$6:$U$13751,'Batch output'!$C$6:$C$13751,$D36,'Batch output'!$D$6:$D$13751,$E36,'Batch output'!$E$6:$E$13751,$F36,'Batch output'!$G$6:$G$13751,G$4)</f>
        <v>8461.11</v>
      </c>
      <c r="H36" s="2">
        <f>SUMIFS('Batch output'!$U$6:$U$13751,'Batch output'!$C$6:$C$13751,$D36,'Batch output'!$D$6:$D$13751,$E36,'Batch output'!$E$6:$E$13751,$F36,'Batch output'!$G$6:$G$13751,H$4)</f>
        <v>8053.82</v>
      </c>
      <c r="I36" s="1">
        <f t="shared" si="4"/>
        <v>407290.00000000087</v>
      </c>
      <c r="J36" s="2">
        <f>SUMIFS('Peak Demand output'!$J:$J,'Peak Demand output'!$D:$D,$D36,'Peak Demand output'!$E:$E,$E36,'Peak Demand output'!$F:$F,$F36,'Peak Demand output'!$G:$G,J$4)</f>
        <v>2754.4227299999998</v>
      </c>
      <c r="K36" s="2">
        <f>SUMIFS('Peak Demand output'!$J:$J,'Peak Demand output'!$D:$D,$D36,'Peak Demand output'!$E:$E,$E36,'Peak Demand output'!$F:$F,$F36,'Peak Demand output'!$G:$G,K$4)</f>
        <v>2197.7110699999998</v>
      </c>
      <c r="L36" s="1">
        <f t="shared" si="5"/>
        <v>556.71165999999994</v>
      </c>
      <c r="M36" s="2">
        <f>SUMIFS('Batch output'!$AH$6:$AH$13751,'Batch output'!$C$6:$C$13751,$D36,'Batch output'!$D$6:$D$13751,$E36,'Batch output'!$E$6:$E$13751,$F36,'Batch output'!$G$6:$G$13751,M$4)</f>
        <v>4187.01</v>
      </c>
      <c r="N36" s="2">
        <f>SUMIFS('Batch output'!$AH$6:$AH$13751,'Batch output'!$C$6:$C$13751,$D36,'Batch output'!$D$6:$D$13751,$E36,'Batch output'!$E$6:$E$13751,$F36,'Batch output'!$G$6:$G$13751,N$4)</f>
        <v>4187.45</v>
      </c>
      <c r="O36" s="1">
        <f t="shared" si="6"/>
        <v>-4.3999999999959982</v>
      </c>
      <c r="P36" s="1" t="str">
        <f>IFERROR(INDEX('Vintage Weighting'!$S$3:$S$9,MATCH($F36,'Vintage Weighting'!$R$3:$R$9,0)),0)</f>
        <v>ex</v>
      </c>
      <c r="Q36" s="1" t="str">
        <f t="shared" si="7"/>
        <v>EUn-CZ13-ex</v>
      </c>
      <c r="R36" s="14">
        <f>INDEX('Vintage Weighting'!$G$4:$M$1000,MATCH($Q36,'Vintage Weighting'!$F$4:$F$1000,0),MATCH($F36,'Vintage Weighting'!$G$3:$M$3,0))</f>
        <v>0.15205913410770855</v>
      </c>
      <c r="S36" s="1">
        <f t="shared" si="8"/>
        <v>61932.164730728749</v>
      </c>
      <c r="T36" s="1">
        <f t="shared" si="9"/>
        <v>84.653092967265039</v>
      </c>
      <c r="U36" s="1">
        <f t="shared" si="10"/>
        <v>-0.66906019007330908</v>
      </c>
      <c r="V36" s="24">
        <f>INDEX('Building HVAC Tonnage'!F:F,MATCH(C36,'Building HVAC Tonnage'!E:E,0))</f>
        <v>2591.1219091666671</v>
      </c>
      <c r="W36" s="1">
        <f t="shared" si="11"/>
        <v>23.901679234631921</v>
      </c>
      <c r="X36" s="1">
        <f t="shared" si="12"/>
        <v>3.2670440039037144E-2</v>
      </c>
      <c r="Y36" s="1">
        <f t="shared" si="13"/>
        <v>-2.5821254789531924E-4</v>
      </c>
      <c r="Z36" s="1" t="str">
        <f t="shared" si="14"/>
        <v>EUn-CZ13</v>
      </c>
    </row>
    <row r="37" spans="2:26" x14ac:dyDescent="0.25">
      <c r="B37" s="17" t="s">
        <v>2138</v>
      </c>
      <c r="C37" s="1" t="str">
        <f t="shared" ref="C37:C40" si="15">CONCATENATE(D37,"-",E37,"-",F37)</f>
        <v>EUn-CZ15-v03</v>
      </c>
      <c r="D37" s="1" t="str">
        <f t="shared" ref="D37:D40" si="16">LEFT(B37,3)</f>
        <v>EUn</v>
      </c>
      <c r="E37" s="1" t="str">
        <f t="shared" ref="E37:E40" si="17">CONCATENATE("CZ", MID(B37,7,2))</f>
        <v>CZ15</v>
      </c>
      <c r="F37" s="1" t="str">
        <f t="shared" ref="F37:F40" si="18">_xlfn.CONCAT("v",MID(B37,11,2))</f>
        <v>v03</v>
      </c>
      <c r="G37" s="2">
        <f>SUMIFS('Batch output'!$U$6:$U$13751,'Batch output'!$C$6:$C$13751,$D37,'Batch output'!$D$6:$D$13751,$E37,'Batch output'!$E$6:$E$13751,$F37,'Batch output'!$G$6:$G$13751,G$4)</f>
        <v>11145.6</v>
      </c>
      <c r="H37" s="2">
        <f>SUMIFS('Batch output'!$U$6:$U$13751,'Batch output'!$C$6:$C$13751,$D37,'Batch output'!$D$6:$D$13751,$E37,'Batch output'!$E$6:$E$13751,$F37,'Batch output'!$G$6:$G$13751,H$4)</f>
        <v>10108.6</v>
      </c>
      <c r="I37" s="1">
        <f t="shared" ref="I37:I40" si="19">(G37-H37)*1000</f>
        <v>1037000</v>
      </c>
      <c r="J37" s="2">
        <f>SUMIFS('Peak Demand output'!$J:$J,'Peak Demand output'!$D:$D,$D37,'Peak Demand output'!$E:$E,$E37,'Peak Demand output'!$F:$F,$F37,'Peak Demand output'!$G:$G,J$4)</f>
        <v>3755.8593300000002</v>
      </c>
      <c r="K37" s="2">
        <f>SUMIFS('Peak Demand output'!$J:$J,'Peak Demand output'!$D:$D,$D37,'Peak Demand output'!$E:$E,$E37,'Peak Demand output'!$F:$F,$F37,'Peak Demand output'!$G:$G,K$4)</f>
        <v>2640.5657299999998</v>
      </c>
      <c r="L37" s="1">
        <f t="shared" ref="L37:L40" si="20">(J37-K37)</f>
        <v>1115.2936000000004</v>
      </c>
      <c r="M37" s="2">
        <f>SUMIFS('Batch output'!$AH$6:$AH$13751,'Batch output'!$C$6:$C$13751,$D37,'Batch output'!$D$6:$D$13751,$E37,'Batch output'!$E$6:$E$13751,$F37,'Batch output'!$G$6:$G$13751,M$4)</f>
        <v>1068.3499999999999</v>
      </c>
      <c r="N37" s="2">
        <f>SUMIFS('Batch output'!$AH$6:$AH$13751,'Batch output'!$C$6:$C$13751,$D37,'Batch output'!$D$6:$D$13751,$E37,'Batch output'!$E$6:$E$13751,$F37,'Batch output'!$G$6:$G$13751,N$4)</f>
        <v>1068.6300000000001</v>
      </c>
      <c r="O37" s="1">
        <f t="shared" ref="O37:O40" si="21">(M37-N37)*10</f>
        <v>-2.8000000000020009</v>
      </c>
      <c r="P37" s="1" t="str">
        <f>IFERROR(INDEX('Vintage Weighting'!$S$3:$S$9,MATCH($F37,'Vintage Weighting'!$R$3:$R$9,0)),0)</f>
        <v>ex</v>
      </c>
      <c r="Q37" s="1" t="str">
        <f t="shared" ref="Q37:Q40" si="22">CONCATENATE(D37,"-",E37,"-",P37)</f>
        <v>EUn-CZ15-ex</v>
      </c>
      <c r="R37" s="14">
        <f>INDEX('Vintage Weighting'!$G$4:$M$1000,MATCH($Q37,'Vintage Weighting'!$F$4:$F$1000,0),MATCH($F37,'Vintage Weighting'!$G$3:$M$3,0))</f>
        <v>0.4651898734177215</v>
      </c>
      <c r="S37" s="1">
        <f t="shared" ref="S37:S40" si="23">R37*I37</f>
        <v>482401.89873417717</v>
      </c>
      <c r="T37" s="1">
        <f t="shared" ref="T37:T40" si="24">R37*L37</f>
        <v>518.82328860759515</v>
      </c>
      <c r="U37" s="1">
        <f t="shared" ref="U37:U40" si="25">O37*R37</f>
        <v>-1.3025316455705509</v>
      </c>
      <c r="V37" s="24">
        <f>INDEX('Building HVAC Tonnage'!F:F,MATCH(C37,'Building HVAC Tonnage'!E:E,0))</f>
        <v>3858.0429666666651</v>
      </c>
      <c r="W37" s="1">
        <f t="shared" ref="W37:W40" si="26">S37/$V37</f>
        <v>125.03797985198973</v>
      </c>
      <c r="X37" s="1">
        <f t="shared" ref="X37:X40" si="27">T37/$V37</f>
        <v>0.13447835938847943</v>
      </c>
      <c r="Y37" s="1">
        <f t="shared" ref="Y37:Y40" si="28">U37/$V37</f>
        <v>-3.3761460326501587E-4</v>
      </c>
      <c r="Z37" s="1" t="str">
        <f t="shared" ref="Z37:Z40" si="29">CONCATENATE(D37,"-",E37)</f>
        <v>EUn-CZ15</v>
      </c>
    </row>
    <row r="38" spans="2:26" x14ac:dyDescent="0.25">
      <c r="B38" s="17" t="s">
        <v>2139</v>
      </c>
      <c r="C38" s="1" t="str">
        <f t="shared" si="15"/>
        <v>EUn-CZ15-v07</v>
      </c>
      <c r="D38" s="1" t="str">
        <f t="shared" si="16"/>
        <v>EUn</v>
      </c>
      <c r="E38" s="1" t="str">
        <f t="shared" si="17"/>
        <v>CZ15</v>
      </c>
      <c r="F38" s="1" t="str">
        <f t="shared" si="18"/>
        <v>v07</v>
      </c>
      <c r="G38" s="2">
        <f>SUMIFS('Batch output'!$U$6:$U$13751,'Batch output'!$C$6:$C$13751,$D38,'Batch output'!$D$6:$D$13751,$E38,'Batch output'!$E$6:$E$13751,$F38,'Batch output'!$G$6:$G$13751,G$4)</f>
        <v>11026.1</v>
      </c>
      <c r="H38" s="2">
        <f>SUMIFS('Batch output'!$U$6:$U$13751,'Batch output'!$C$6:$C$13751,$D38,'Batch output'!$D$6:$D$13751,$E38,'Batch output'!$E$6:$E$13751,$F38,'Batch output'!$G$6:$G$13751,H$4)</f>
        <v>10009.799999999999</v>
      </c>
      <c r="I38" s="1">
        <f t="shared" si="19"/>
        <v>1016300.000000001</v>
      </c>
      <c r="J38" s="2">
        <f>SUMIFS('Peak Demand output'!$J:$J,'Peak Demand output'!$D:$D,$D38,'Peak Demand output'!$E:$E,$E38,'Peak Demand output'!$F:$F,$F38,'Peak Demand output'!$G:$G,J$4)</f>
        <v>3697.0682000000002</v>
      </c>
      <c r="K38" s="2">
        <f>SUMIFS('Peak Demand output'!$J:$J,'Peak Demand output'!$D:$D,$D38,'Peak Demand output'!$E:$E,$E38,'Peak Demand output'!$F:$F,$F38,'Peak Demand output'!$G:$G,K$4)</f>
        <v>2602.9591300000002</v>
      </c>
      <c r="L38" s="1">
        <f t="shared" si="20"/>
        <v>1094.10907</v>
      </c>
      <c r="M38" s="2">
        <f>SUMIFS('Batch output'!$AH$6:$AH$13751,'Batch output'!$C$6:$C$13751,$D38,'Batch output'!$D$6:$D$13751,$E38,'Batch output'!$E$6:$E$13751,$F38,'Batch output'!$G$6:$G$13751,M$4)</f>
        <v>1020.28</v>
      </c>
      <c r="N38" s="2">
        <f>SUMIFS('Batch output'!$AH$6:$AH$13751,'Batch output'!$C$6:$C$13751,$D38,'Batch output'!$D$6:$D$13751,$E38,'Batch output'!$E$6:$E$13751,$F38,'Batch output'!$G$6:$G$13751,N$4)</f>
        <v>1020.5</v>
      </c>
      <c r="O38" s="1">
        <f t="shared" si="21"/>
        <v>-2.2000000000002728</v>
      </c>
      <c r="P38" s="1" t="str">
        <f>IFERROR(INDEX('Vintage Weighting'!$S$3:$S$9,MATCH($F38,'Vintage Weighting'!$R$3:$R$9,0)),0)</f>
        <v>ex</v>
      </c>
      <c r="Q38" s="1" t="str">
        <f t="shared" si="22"/>
        <v>EUn-CZ15-ex</v>
      </c>
      <c r="R38" s="14">
        <f>INDEX('Vintage Weighting'!$G$4:$M$1000,MATCH($Q38,'Vintage Weighting'!$F$4:$F$1000,0),MATCH($F38,'Vintage Weighting'!$G$3:$M$3,0))</f>
        <v>0.19462025316455694</v>
      </c>
      <c r="S38" s="1">
        <f t="shared" si="23"/>
        <v>197792.56329113944</v>
      </c>
      <c r="T38" s="1">
        <f t="shared" si="24"/>
        <v>212.93578419303796</v>
      </c>
      <c r="U38" s="1">
        <f t="shared" si="25"/>
        <v>-0.42816455696207839</v>
      </c>
      <c r="V38" s="24">
        <f>INDEX('Building HVAC Tonnage'!F:F,MATCH(C38,'Building HVAC Tonnage'!E:E,0))</f>
        <v>3837.7051358333329</v>
      </c>
      <c r="W38" s="1">
        <f t="shared" si="26"/>
        <v>51.539280974016272</v>
      </c>
      <c r="X38" s="1">
        <f t="shared" si="27"/>
        <v>5.5485186239249806E-2</v>
      </c>
      <c r="Y38" s="1">
        <f t="shared" si="28"/>
        <v>-1.1156786199237406E-4</v>
      </c>
      <c r="Z38" s="1" t="str">
        <f t="shared" si="29"/>
        <v>EUn-CZ15</v>
      </c>
    </row>
    <row r="39" spans="2:26" x14ac:dyDescent="0.25">
      <c r="B39" s="17" t="s">
        <v>2140</v>
      </c>
      <c r="C39" s="1" t="str">
        <f t="shared" si="15"/>
        <v>EUn-CZ15-v11</v>
      </c>
      <c r="D39" s="1" t="str">
        <f t="shared" si="16"/>
        <v>EUn</v>
      </c>
      <c r="E39" s="1" t="str">
        <f t="shared" si="17"/>
        <v>CZ15</v>
      </c>
      <c r="F39" s="1" t="str">
        <f t="shared" si="18"/>
        <v>v11</v>
      </c>
      <c r="G39" s="2">
        <f>SUMIFS('Batch output'!$U$6:$U$13751,'Batch output'!$C$6:$C$13751,$D39,'Batch output'!$D$6:$D$13751,$E39,'Batch output'!$E$6:$E$13751,$F39,'Batch output'!$G$6:$G$13751,G$4)</f>
        <v>10766.2</v>
      </c>
      <c r="H39" s="2">
        <f>SUMIFS('Batch output'!$U$6:$U$13751,'Batch output'!$C$6:$C$13751,$D39,'Batch output'!$D$6:$D$13751,$E39,'Batch output'!$E$6:$E$13751,$F39,'Batch output'!$G$6:$G$13751,H$4)</f>
        <v>9806.09</v>
      </c>
      <c r="I39" s="1">
        <f t="shared" si="19"/>
        <v>960110.00000000058</v>
      </c>
      <c r="J39" s="2">
        <f>SUMIFS('Peak Demand output'!$J:$J,'Peak Demand output'!$D:$D,$D39,'Peak Demand output'!$E:$E,$E39,'Peak Demand output'!$F:$F,$F39,'Peak Demand output'!$G:$G,J$4)</f>
        <v>3496.0807300000001</v>
      </c>
      <c r="K39" s="2">
        <f>SUMIFS('Peak Demand output'!$J:$J,'Peak Demand output'!$D:$D,$D39,'Peak Demand output'!$E:$E,$E39,'Peak Demand output'!$F:$F,$F39,'Peak Demand output'!$G:$G,K$4)</f>
        <v>2487.7226000000001</v>
      </c>
      <c r="L39" s="1">
        <f t="shared" si="20"/>
        <v>1008.3581300000001</v>
      </c>
      <c r="M39" s="2">
        <f>SUMIFS('Batch output'!$AH$6:$AH$13751,'Batch output'!$C$6:$C$13751,$D39,'Batch output'!$D$6:$D$13751,$E39,'Batch output'!$E$6:$E$13751,$F39,'Batch output'!$G$6:$G$13751,M$4)</f>
        <v>727.4</v>
      </c>
      <c r="N39" s="2">
        <f>SUMIFS('Batch output'!$AH$6:$AH$13751,'Batch output'!$C$6:$C$13751,$D39,'Batch output'!$D$6:$D$13751,$E39,'Batch output'!$E$6:$E$13751,$F39,'Batch output'!$G$6:$G$13751,N$4)</f>
        <v>727.86</v>
      </c>
      <c r="O39" s="1">
        <f t="shared" si="21"/>
        <v>-4.6000000000003638</v>
      </c>
      <c r="P39" s="1" t="str">
        <f>IFERROR(INDEX('Vintage Weighting'!$S$3:$S$9,MATCH($F39,'Vintage Weighting'!$R$3:$R$9,0)),0)</f>
        <v>ex</v>
      </c>
      <c r="Q39" s="1" t="str">
        <f t="shared" si="22"/>
        <v>EUn-CZ15-ex</v>
      </c>
      <c r="R39" s="14">
        <f>INDEX('Vintage Weighting'!$G$4:$M$1000,MATCH($Q39,'Vintage Weighting'!$F$4:$F$1000,0),MATCH($F39,'Vintage Weighting'!$G$3:$M$3,0))</f>
        <v>0.19462025316455694</v>
      </c>
      <c r="S39" s="1">
        <f t="shared" si="23"/>
        <v>186856.85126582289</v>
      </c>
      <c r="T39" s="1">
        <f t="shared" si="24"/>
        <v>196.24691454113923</v>
      </c>
      <c r="U39" s="1">
        <f t="shared" si="25"/>
        <v>-0.89525316455703274</v>
      </c>
      <c r="V39" s="24">
        <f>INDEX('Building HVAC Tonnage'!F:F,MATCH(C39,'Building HVAC Tonnage'!E:E,0))</f>
        <v>3684.1479616666661</v>
      </c>
      <c r="W39" s="1">
        <f t="shared" si="26"/>
        <v>50.719149504867062</v>
      </c>
      <c r="X39" s="1">
        <f t="shared" si="27"/>
        <v>5.3267924248177966E-2</v>
      </c>
      <c r="Y39" s="1">
        <f t="shared" si="28"/>
        <v>-2.4300141413213778E-4</v>
      </c>
      <c r="Z39" s="1" t="str">
        <f t="shared" si="29"/>
        <v>EUn-CZ15</v>
      </c>
    </row>
    <row r="40" spans="2:26" x14ac:dyDescent="0.25">
      <c r="B40" s="17" t="s">
        <v>2141</v>
      </c>
      <c r="C40" s="1" t="str">
        <f t="shared" si="15"/>
        <v>EUn-CZ15-v15</v>
      </c>
      <c r="D40" s="1" t="str">
        <f t="shared" si="16"/>
        <v>EUn</v>
      </c>
      <c r="E40" s="1" t="str">
        <f t="shared" si="17"/>
        <v>CZ15</v>
      </c>
      <c r="F40" s="1" t="str">
        <f t="shared" si="18"/>
        <v>v15</v>
      </c>
      <c r="G40" s="2">
        <f>SUMIFS('Batch output'!$U$6:$U$13751,'Batch output'!$C$6:$C$13751,$D40,'Batch output'!$D$6:$D$13751,$E40,'Batch output'!$E$6:$E$13751,$F40,'Batch output'!$G$6:$G$13751,G$4)</f>
        <v>10380.700000000001</v>
      </c>
      <c r="H40" s="2">
        <f>SUMIFS('Batch output'!$U$6:$U$13751,'Batch output'!$C$6:$C$13751,$D40,'Batch output'!$D$6:$D$13751,$E40,'Batch output'!$E$6:$E$13751,$F40,'Batch output'!$G$6:$G$13751,H$4)</f>
        <v>9489.2000000000007</v>
      </c>
      <c r="I40" s="1">
        <f t="shared" si="19"/>
        <v>891500</v>
      </c>
      <c r="J40" s="2">
        <f>SUMIFS('Peak Demand output'!$J:$J,'Peak Demand output'!$D:$D,$D40,'Peak Demand output'!$E:$E,$E40,'Peak Demand output'!$F:$F,$F40,'Peak Demand output'!$G:$G,J$4)</f>
        <v>3340.0001299999999</v>
      </c>
      <c r="K40" s="2">
        <f>SUMIFS('Peak Demand output'!$J:$J,'Peak Demand output'!$D:$D,$D40,'Peak Demand output'!$E:$E,$E40,'Peak Demand output'!$F:$F,$F40,'Peak Demand output'!$G:$G,K$4)</f>
        <v>2381.5538700000002</v>
      </c>
      <c r="L40" s="1">
        <f t="shared" si="20"/>
        <v>958.44625999999971</v>
      </c>
      <c r="M40" s="2">
        <f>SUMIFS('Batch output'!$AH$6:$AH$13751,'Batch output'!$C$6:$C$13751,$D40,'Batch output'!$D$6:$D$13751,$E40,'Batch output'!$E$6:$E$13751,$F40,'Batch output'!$G$6:$G$13751,M$4)</f>
        <v>622.221</v>
      </c>
      <c r="N40" s="2">
        <f>SUMIFS('Batch output'!$AH$6:$AH$13751,'Batch output'!$C$6:$C$13751,$D40,'Batch output'!$D$6:$D$13751,$E40,'Batch output'!$E$6:$E$13751,$F40,'Batch output'!$G$6:$G$13751,N$4)</f>
        <v>622.37400000000002</v>
      </c>
      <c r="O40" s="1">
        <f t="shared" si="21"/>
        <v>-1.5300000000002001</v>
      </c>
      <c r="P40" s="1" t="str">
        <f>IFERROR(INDEX('Vintage Weighting'!$S$3:$S$9,MATCH($F40,'Vintage Weighting'!$R$3:$R$9,0)),0)</f>
        <v>ex</v>
      </c>
      <c r="Q40" s="1" t="str">
        <f t="shared" si="22"/>
        <v>EUn-CZ15-ex</v>
      </c>
      <c r="R40" s="14">
        <f>INDEX('Vintage Weighting'!$G$4:$M$1000,MATCH($Q40,'Vintage Weighting'!$F$4:$F$1000,0),MATCH($F40,'Vintage Weighting'!$G$3:$M$3,0))</f>
        <v>0.14556962025316456</v>
      </c>
      <c r="S40" s="1">
        <f t="shared" si="23"/>
        <v>129775.3164556962</v>
      </c>
      <c r="T40" s="1">
        <f t="shared" si="24"/>
        <v>139.52065810126578</v>
      </c>
      <c r="U40" s="1">
        <f t="shared" si="25"/>
        <v>-0.22272151898737089</v>
      </c>
      <c r="V40" s="24">
        <f>INDEX('Building HVAC Tonnage'!F:F,MATCH(C40,'Building HVAC Tonnage'!E:E,0))</f>
        <v>3518.9370183333326</v>
      </c>
      <c r="W40" s="1">
        <f t="shared" si="26"/>
        <v>36.879124513902617</v>
      </c>
      <c r="X40" s="1">
        <f t="shared" si="27"/>
        <v>3.9648523794082194E-2</v>
      </c>
      <c r="Y40" s="1">
        <f t="shared" si="28"/>
        <v>-6.3292272020502955E-5</v>
      </c>
      <c r="Z40" s="1" t="str">
        <f t="shared" si="29"/>
        <v>EUn-CZ15</v>
      </c>
    </row>
    <row r="41" spans="2:26" x14ac:dyDescent="0.25">
      <c r="B41" s="17" t="s">
        <v>2533</v>
      </c>
      <c r="C41" s="1" t="str">
        <f t="shared" ref="C41:C72" si="30">CONCATENATE(D41,"-",E41,"-",F41)</f>
        <v>Hsp-CZ12-v03</v>
      </c>
      <c r="D41" s="1" t="str">
        <f t="shared" ref="D41:D72" si="31">LEFT(B41,3)</f>
        <v>Hsp</v>
      </c>
      <c r="E41" s="1" t="str">
        <f t="shared" ref="E41:E72" si="32">CONCATENATE("CZ", MID(B41,7,2))</f>
        <v>CZ12</v>
      </c>
      <c r="F41" s="1" t="str">
        <f t="shared" ref="F41:F72" si="33">_xlfn.CONCAT("v",MID(B41,11,2))</f>
        <v>v03</v>
      </c>
      <c r="G41" s="2">
        <f>SUMIFS('Batch output'!$U$6:$U$13751,'Batch output'!$C$6:$C$13751,$D41,'Batch output'!$D$6:$D$13751,$E41,'Batch output'!$E$6:$E$13751,$F41,'Batch output'!$G$6:$G$13751,G$4)</f>
        <v>3424.65</v>
      </c>
      <c r="H41" s="2">
        <f>SUMIFS('Batch output'!$U$6:$U$13751,'Batch output'!$C$6:$C$13751,$D41,'Batch output'!$D$6:$D$13751,$E41,'Batch output'!$E$6:$E$13751,$F41,'Batch output'!$G$6:$G$13751,H$4)</f>
        <v>3369.32</v>
      </c>
      <c r="I41" s="1">
        <f t="shared" ref="I41:I72" si="34">(G41-H41)*1000</f>
        <v>55329.999999999927</v>
      </c>
      <c r="J41" s="2">
        <f>SUMIFS('Peak Demand output'!$J:$J,'Peak Demand output'!$D:$D,$D41,'Peak Demand output'!$E:$E,$E41,'Peak Demand output'!$F:$F,$F41,'Peak Demand output'!$G:$G,J$4)</f>
        <v>774.68646999999999</v>
      </c>
      <c r="K41" s="2">
        <f>SUMIFS('Peak Demand output'!$J:$J,'Peak Demand output'!$D:$D,$D41,'Peak Demand output'!$E:$E,$E41,'Peak Demand output'!$F:$F,$F41,'Peak Demand output'!$G:$G,K$4)</f>
        <v>674.73540000000003</v>
      </c>
      <c r="L41" s="1">
        <f t="shared" ref="L41:L72" si="35">(J41-K41)</f>
        <v>99.951069999999959</v>
      </c>
      <c r="M41" s="2">
        <f>SUMIFS('Batch output'!$AH$6:$AH$13751,'Batch output'!$C$6:$C$13751,$D41,'Batch output'!$D$6:$D$13751,$E41,'Batch output'!$E$6:$E$13751,$F41,'Batch output'!$G$6:$G$13751,M$4)</f>
        <v>1543.88</v>
      </c>
      <c r="N41" s="2">
        <f>SUMIFS('Batch output'!$AH$6:$AH$13751,'Batch output'!$C$6:$C$13751,$D41,'Batch output'!$D$6:$D$13751,$E41,'Batch output'!$E$6:$E$13751,$F41,'Batch output'!$G$6:$G$13751,N$4)</f>
        <v>1543.95</v>
      </c>
      <c r="O41" s="1">
        <f t="shared" ref="O41:O72" si="36">(M41-N41)*10</f>
        <v>-0.69999999999936335</v>
      </c>
      <c r="P41" s="1" t="str">
        <f>IFERROR(INDEX('Vintage Weighting'!$S$3:$S$9,MATCH($F41,'Vintage Weighting'!$R$3:$R$9,0)),0)</f>
        <v>ex</v>
      </c>
      <c r="Q41" s="1" t="str">
        <f t="shared" ref="Q41:Q72" si="37">CONCATENATE(D41,"-",E41,"-",P41)</f>
        <v>Hsp-CZ12-ex</v>
      </c>
      <c r="R41" s="14">
        <f>INDEX('Vintage Weighting'!$G$4:$M$1000,MATCH($Q41,'Vintage Weighting'!$F$4:$F$1000,0),MATCH($F41,'Vintage Weighting'!$G$3:$M$3,0))</f>
        <v>0.39089891831406198</v>
      </c>
      <c r="S41" s="1">
        <f t="shared" ref="S41:S72" si="38">R41*I41</f>
        <v>21628.437150317022</v>
      </c>
      <c r="T41" s="1">
        <f t="shared" ref="T41:T72" si="39">R41*L41</f>
        <v>39.070765147333077</v>
      </c>
      <c r="U41" s="1">
        <f t="shared" ref="U41:U72" si="40">O41*R41</f>
        <v>-0.2736292428195945</v>
      </c>
      <c r="V41" s="24">
        <f>INDEX('Building HVAC Tonnage'!F:F,MATCH(C41,'Building HVAC Tonnage'!E:E,0))</f>
        <v>681.29092583333318</v>
      </c>
      <c r="W41" s="1">
        <f t="shared" ref="W41:W72" si="41">S41/$V41</f>
        <v>31.746257480035879</v>
      </c>
      <c r="X41" s="1">
        <f t="shared" ref="X41:X72" si="42">T41/$V41</f>
        <v>5.7348136700254702E-2</v>
      </c>
      <c r="Y41" s="1">
        <f t="shared" ref="Y41:Y72" si="43">U41/$V41</f>
        <v>-4.0163347616130362E-4</v>
      </c>
      <c r="Z41" s="1" t="str">
        <f t="shared" ref="Z41:Z72" si="44">CONCATENATE(D41,"-",E41)</f>
        <v>Hsp-CZ12</v>
      </c>
    </row>
    <row r="42" spans="2:26" x14ac:dyDescent="0.25">
      <c r="B42" s="17" t="s">
        <v>2534</v>
      </c>
      <c r="C42" s="1" t="str">
        <f t="shared" si="30"/>
        <v>Hsp-CZ12-v07</v>
      </c>
      <c r="D42" s="1" t="str">
        <f t="shared" si="31"/>
        <v>Hsp</v>
      </c>
      <c r="E42" s="1" t="str">
        <f t="shared" si="32"/>
        <v>CZ12</v>
      </c>
      <c r="F42" s="1" t="str">
        <f t="shared" si="33"/>
        <v>v07</v>
      </c>
      <c r="G42" s="2">
        <f>SUMIFS('Batch output'!$U$6:$U$13751,'Batch output'!$C$6:$C$13751,$D42,'Batch output'!$D$6:$D$13751,$E42,'Batch output'!$E$6:$E$13751,$F42,'Batch output'!$G$6:$G$13751,G$4)</f>
        <v>3424</v>
      </c>
      <c r="H42" s="2">
        <f>SUMIFS('Batch output'!$U$6:$U$13751,'Batch output'!$C$6:$C$13751,$D42,'Batch output'!$D$6:$D$13751,$E42,'Batch output'!$E$6:$E$13751,$F42,'Batch output'!$G$6:$G$13751,H$4)</f>
        <v>3368.77</v>
      </c>
      <c r="I42" s="1">
        <f t="shared" si="34"/>
        <v>55230.000000000015</v>
      </c>
      <c r="J42" s="2">
        <f>SUMIFS('Peak Demand output'!$J:$J,'Peak Demand output'!$D:$D,$D42,'Peak Demand output'!$E:$E,$E42,'Peak Demand output'!$F:$F,$F42,'Peak Demand output'!$G:$G,J$4)</f>
        <v>773.55872999999997</v>
      </c>
      <c r="K42" s="2">
        <f>SUMIFS('Peak Demand output'!$J:$J,'Peak Demand output'!$D:$D,$D42,'Peak Demand output'!$E:$E,$E42,'Peak Demand output'!$F:$F,$F42,'Peak Demand output'!$G:$G,K$4)</f>
        <v>673.79459999999995</v>
      </c>
      <c r="L42" s="1">
        <f t="shared" si="35"/>
        <v>99.764130000000023</v>
      </c>
      <c r="M42" s="2">
        <f>SUMIFS('Batch output'!$AH$6:$AH$13751,'Batch output'!$C$6:$C$13751,$D42,'Batch output'!$D$6:$D$13751,$E42,'Batch output'!$E$6:$E$13751,$F42,'Batch output'!$G$6:$G$13751,M$4)</f>
        <v>1524.43</v>
      </c>
      <c r="N42" s="2">
        <f>SUMIFS('Batch output'!$AH$6:$AH$13751,'Batch output'!$C$6:$C$13751,$D42,'Batch output'!$D$6:$D$13751,$E42,'Batch output'!$E$6:$E$13751,$F42,'Batch output'!$G$6:$G$13751,N$4)</f>
        <v>1524.48</v>
      </c>
      <c r="O42" s="1">
        <f t="shared" si="36"/>
        <v>-0.49999999999954525</v>
      </c>
      <c r="P42" s="1" t="str">
        <f>IFERROR(INDEX('Vintage Weighting'!$S$3:$S$9,MATCH($F42,'Vintage Weighting'!$R$3:$R$9,0)),0)</f>
        <v>ex</v>
      </c>
      <c r="Q42" s="1" t="str">
        <f t="shared" si="37"/>
        <v>Hsp-CZ12-ex</v>
      </c>
      <c r="R42" s="14">
        <f>INDEX('Vintage Weighting'!$G$4:$M$1000,MATCH($Q42,'Vintage Weighting'!$F$4:$F$1000,0),MATCH($F42,'Vintage Weighting'!$G$3:$M$3,0))</f>
        <v>0.22155911973144352</v>
      </c>
      <c r="S42" s="1">
        <f t="shared" si="38"/>
        <v>12236.710182767629</v>
      </c>
      <c r="T42" s="1">
        <f t="shared" si="39"/>
        <v>22.103652823573302</v>
      </c>
      <c r="U42" s="1">
        <f t="shared" si="40"/>
        <v>-0.11077955986562101</v>
      </c>
      <c r="V42" s="24">
        <f>INDEX('Building HVAC Tonnage'!F:F,MATCH(C42,'Building HVAC Tonnage'!E:E,0))</f>
        <v>681.24045333333333</v>
      </c>
      <c r="W42" s="1">
        <f t="shared" si="41"/>
        <v>17.962395102776089</v>
      </c>
      <c r="X42" s="1">
        <f t="shared" si="42"/>
        <v>3.2446183598492072E-2</v>
      </c>
      <c r="Y42" s="1">
        <f t="shared" si="43"/>
        <v>-1.6261447675864336E-4</v>
      </c>
      <c r="Z42" s="1" t="str">
        <f t="shared" si="44"/>
        <v>Hsp-CZ12</v>
      </c>
    </row>
    <row r="43" spans="2:26" x14ac:dyDescent="0.25">
      <c r="B43" s="17" t="s">
        <v>2535</v>
      </c>
      <c r="C43" s="1" t="str">
        <f t="shared" si="30"/>
        <v>Hsp-CZ12-v11</v>
      </c>
      <c r="D43" s="1" t="str">
        <f t="shared" si="31"/>
        <v>Hsp</v>
      </c>
      <c r="E43" s="1" t="str">
        <f t="shared" si="32"/>
        <v>CZ12</v>
      </c>
      <c r="F43" s="1" t="str">
        <f t="shared" si="33"/>
        <v>v11</v>
      </c>
      <c r="G43" s="2">
        <f>SUMIFS('Batch output'!$U$6:$U$13751,'Batch output'!$C$6:$C$13751,$D43,'Batch output'!$D$6:$D$13751,$E43,'Batch output'!$E$6:$E$13751,$F43,'Batch output'!$G$6:$G$13751,G$4)</f>
        <v>3416.99</v>
      </c>
      <c r="H43" s="2">
        <f>SUMIFS('Batch output'!$U$6:$U$13751,'Batch output'!$C$6:$C$13751,$D43,'Batch output'!$D$6:$D$13751,$E43,'Batch output'!$E$6:$E$13751,$F43,'Batch output'!$G$6:$G$13751,H$4)</f>
        <v>3363.08</v>
      </c>
      <c r="I43" s="1">
        <f t="shared" si="34"/>
        <v>53909.999999999854</v>
      </c>
      <c r="J43" s="2">
        <f>SUMIFS('Peak Demand output'!$J:$J,'Peak Demand output'!$D:$D,$D43,'Peak Demand output'!$E:$E,$E43,'Peak Demand output'!$F:$F,$F43,'Peak Demand output'!$G:$G,J$4)</f>
        <v>763.27187000000004</v>
      </c>
      <c r="K43" s="2">
        <f>SUMIFS('Peak Demand output'!$J:$J,'Peak Demand output'!$D:$D,$D43,'Peak Demand output'!$E:$E,$E43,'Peak Demand output'!$F:$F,$F43,'Peak Demand output'!$G:$G,K$4)</f>
        <v>665.42773</v>
      </c>
      <c r="L43" s="1">
        <f t="shared" si="35"/>
        <v>97.844140000000039</v>
      </c>
      <c r="M43" s="2">
        <f>SUMIFS('Batch output'!$AH$6:$AH$13751,'Batch output'!$C$6:$C$13751,$D43,'Batch output'!$D$6:$D$13751,$E43,'Batch output'!$E$6:$E$13751,$F43,'Batch output'!$G$6:$G$13751,M$4)</f>
        <v>1378.52</v>
      </c>
      <c r="N43" s="2">
        <f>SUMIFS('Batch output'!$AH$6:$AH$13751,'Batch output'!$C$6:$C$13751,$D43,'Batch output'!$D$6:$D$13751,$E43,'Batch output'!$E$6:$E$13751,$F43,'Batch output'!$G$6:$G$13751,N$4)</f>
        <v>1378.58</v>
      </c>
      <c r="O43" s="1">
        <f t="shared" si="36"/>
        <v>-0.5999999999994543</v>
      </c>
      <c r="P43" s="1" t="str">
        <f>IFERROR(INDEX('Vintage Weighting'!$S$3:$S$9,MATCH($F43,'Vintage Weighting'!$R$3:$R$9,0)),0)</f>
        <v>ex</v>
      </c>
      <c r="Q43" s="1" t="str">
        <f t="shared" si="37"/>
        <v>Hsp-CZ12-ex</v>
      </c>
      <c r="R43" s="14">
        <f>INDEX('Vintage Weighting'!$G$4:$M$1000,MATCH($Q43,'Vintage Weighting'!$F$4:$F$1000,0),MATCH($F43,'Vintage Weighting'!$G$3:$M$3,0))</f>
        <v>0.22155911973144352</v>
      </c>
      <c r="S43" s="1">
        <f t="shared" si="38"/>
        <v>11944.252144722088</v>
      </c>
      <c r="T43" s="1">
        <f t="shared" si="39"/>
        <v>21.678261529280132</v>
      </c>
      <c r="U43" s="1">
        <f t="shared" si="40"/>
        <v>-0.13293547183874521</v>
      </c>
      <c r="V43" s="24">
        <f>INDEX('Building HVAC Tonnage'!F:F,MATCH(C43,'Building HVAC Tonnage'!E:E,0))</f>
        <v>680.45714000000009</v>
      </c>
      <c r="W43" s="1">
        <f t="shared" si="41"/>
        <v>17.553276235329218</v>
      </c>
      <c r="X43" s="1">
        <f t="shared" si="42"/>
        <v>3.1858379102731038E-2</v>
      </c>
      <c r="Y43" s="1">
        <f t="shared" si="43"/>
        <v>-1.9536200595785533E-4</v>
      </c>
      <c r="Z43" s="1" t="str">
        <f t="shared" si="44"/>
        <v>Hsp-CZ12</v>
      </c>
    </row>
    <row r="44" spans="2:26" x14ac:dyDescent="0.25">
      <c r="B44" s="17" t="s">
        <v>2536</v>
      </c>
      <c r="C44" s="1" t="str">
        <f t="shared" si="30"/>
        <v>Hsp-CZ12-v15</v>
      </c>
      <c r="D44" s="1" t="str">
        <f t="shared" si="31"/>
        <v>Hsp</v>
      </c>
      <c r="E44" s="1" t="str">
        <f t="shared" si="32"/>
        <v>CZ12</v>
      </c>
      <c r="F44" s="1" t="str">
        <f t="shared" si="33"/>
        <v>v15</v>
      </c>
      <c r="G44" s="2">
        <f>SUMIFS('Batch output'!$U$6:$U$13751,'Batch output'!$C$6:$C$13751,$D44,'Batch output'!$D$6:$D$13751,$E44,'Batch output'!$E$6:$E$13751,$F44,'Batch output'!$G$6:$G$13751,G$4)</f>
        <v>3391.12</v>
      </c>
      <c r="H44" s="2">
        <f>SUMIFS('Batch output'!$U$6:$U$13751,'Batch output'!$C$6:$C$13751,$D44,'Batch output'!$D$6:$D$13751,$E44,'Batch output'!$E$6:$E$13751,$F44,'Batch output'!$G$6:$G$13751,H$4)</f>
        <v>3339.3</v>
      </c>
      <c r="I44" s="1">
        <f t="shared" si="34"/>
        <v>51819.999999999709</v>
      </c>
      <c r="J44" s="2">
        <f>SUMIFS('Peak Demand output'!$J:$J,'Peak Demand output'!$D:$D,$D44,'Peak Demand output'!$E:$E,$E44,'Peak Demand output'!$F:$F,$F44,'Peak Demand output'!$G:$G,J$4)</f>
        <v>751.45439999999996</v>
      </c>
      <c r="K44" s="2">
        <f>SUMIFS('Peak Demand output'!$J:$J,'Peak Demand output'!$D:$D,$D44,'Peak Demand output'!$E:$E,$E44,'Peak Demand output'!$F:$F,$F44,'Peak Demand output'!$G:$G,K$4)</f>
        <v>656.23707000000002</v>
      </c>
      <c r="L44" s="1">
        <f t="shared" si="35"/>
        <v>95.217329999999947</v>
      </c>
      <c r="M44" s="2">
        <f>SUMIFS('Batch output'!$AH$6:$AH$13751,'Batch output'!$C$6:$C$13751,$D44,'Batch output'!$D$6:$D$13751,$E44,'Batch output'!$E$6:$E$13751,$F44,'Batch output'!$G$6:$G$13751,M$4)</f>
        <v>1361.92</v>
      </c>
      <c r="N44" s="2">
        <f>SUMIFS('Batch output'!$AH$6:$AH$13751,'Batch output'!$C$6:$C$13751,$D44,'Batch output'!$D$6:$D$13751,$E44,'Batch output'!$E$6:$E$13751,$F44,'Batch output'!$G$6:$G$13751,N$4)</f>
        <v>1361.99</v>
      </c>
      <c r="O44" s="1">
        <f t="shared" si="36"/>
        <v>-0.69999999999936335</v>
      </c>
      <c r="P44" s="1" t="str">
        <f>IFERROR(INDEX('Vintage Weighting'!$S$3:$S$9,MATCH($F44,'Vintage Weighting'!$R$3:$R$9,0)),0)</f>
        <v>ex</v>
      </c>
      <c r="Q44" s="1" t="str">
        <f t="shared" si="37"/>
        <v>Hsp-CZ12-ex</v>
      </c>
      <c r="R44" s="14">
        <f>INDEX('Vintage Weighting'!$G$4:$M$1000,MATCH($Q44,'Vintage Weighting'!$F$4:$F$1000,0),MATCH($F44,'Vintage Weighting'!$G$3:$M$3,0))</f>
        <v>0.16598284222305112</v>
      </c>
      <c r="S44" s="1">
        <f t="shared" si="38"/>
        <v>8601.2308839984616</v>
      </c>
      <c r="T44" s="1">
        <f t="shared" si="39"/>
        <v>15.804443062290185</v>
      </c>
      <c r="U44" s="1">
        <f t="shared" si="40"/>
        <v>-0.11618798955603012</v>
      </c>
      <c r="V44" s="24">
        <f>INDEX('Building HVAC Tonnage'!F:F,MATCH(C44,'Building HVAC Tonnage'!E:E,0))</f>
        <v>680.45714000000009</v>
      </c>
      <c r="W44" s="1">
        <f t="shared" si="41"/>
        <v>12.640371271581426</v>
      </c>
      <c r="X44" s="1">
        <f t="shared" si="42"/>
        <v>2.3226213868944315E-2</v>
      </c>
      <c r="Y44" s="1">
        <f t="shared" si="43"/>
        <v>-1.7074990139133539E-4</v>
      </c>
      <c r="Z44" s="1" t="str">
        <f t="shared" si="44"/>
        <v>Hsp-CZ12</v>
      </c>
    </row>
    <row r="45" spans="2:26" x14ac:dyDescent="0.25">
      <c r="B45" s="17" t="s">
        <v>2537</v>
      </c>
      <c r="C45" s="1" t="str">
        <f t="shared" si="30"/>
        <v>Hsp-CZ13-v03</v>
      </c>
      <c r="D45" s="1" t="str">
        <f t="shared" si="31"/>
        <v>Hsp</v>
      </c>
      <c r="E45" s="1" t="str">
        <f t="shared" si="32"/>
        <v>CZ13</v>
      </c>
      <c r="F45" s="1" t="str">
        <f t="shared" si="33"/>
        <v>v03</v>
      </c>
      <c r="G45" s="2">
        <f>SUMIFS('Batch output'!$U$6:$U$13751,'Batch output'!$C$6:$C$13751,$D45,'Batch output'!$D$6:$D$13751,$E45,'Batch output'!$E$6:$E$13751,$F45,'Batch output'!$G$6:$G$13751,G$4)</f>
        <v>3675.68</v>
      </c>
      <c r="H45" s="2">
        <f>SUMIFS('Batch output'!$U$6:$U$13751,'Batch output'!$C$6:$C$13751,$D45,'Batch output'!$D$6:$D$13751,$E45,'Batch output'!$E$6:$E$13751,$F45,'Batch output'!$G$6:$G$13751,H$4)</f>
        <v>3565.3</v>
      </c>
      <c r="I45" s="1">
        <f t="shared" si="34"/>
        <v>110379.99999999965</v>
      </c>
      <c r="J45" s="2">
        <f>SUMIFS('Peak Demand output'!$J:$J,'Peak Demand output'!$D:$D,$D45,'Peak Demand output'!$E:$E,$E45,'Peak Demand output'!$F:$F,$F45,'Peak Demand output'!$G:$G,J$4)</f>
        <v>825.90486999999996</v>
      </c>
      <c r="K45" s="2">
        <f>SUMIFS('Peak Demand output'!$J:$J,'Peak Demand output'!$D:$D,$D45,'Peak Demand output'!$E:$E,$E45,'Peak Demand output'!$F:$F,$F45,'Peak Demand output'!$G:$G,K$4)</f>
        <v>704.70907</v>
      </c>
      <c r="L45" s="1">
        <f t="shared" si="35"/>
        <v>121.19579999999996</v>
      </c>
      <c r="M45" s="2">
        <f>SUMIFS('Batch output'!$AH$6:$AH$13751,'Batch output'!$C$6:$C$13751,$D45,'Batch output'!$D$6:$D$13751,$E45,'Batch output'!$E$6:$E$13751,$F45,'Batch output'!$G$6:$G$13751,M$4)</f>
        <v>1373.12</v>
      </c>
      <c r="N45" s="2">
        <f>SUMIFS('Batch output'!$AH$6:$AH$13751,'Batch output'!$C$6:$C$13751,$D45,'Batch output'!$D$6:$D$13751,$E45,'Batch output'!$E$6:$E$13751,$F45,'Batch output'!$G$6:$G$13751,N$4)</f>
        <v>1373.16</v>
      </c>
      <c r="O45" s="1">
        <f t="shared" si="36"/>
        <v>-0.40000000000190994</v>
      </c>
      <c r="P45" s="1" t="str">
        <f>IFERROR(INDEX('Vintage Weighting'!$S$3:$S$9,MATCH($F45,'Vintage Weighting'!$R$3:$R$9,0)),0)</f>
        <v>ex</v>
      </c>
      <c r="Q45" s="1" t="str">
        <f t="shared" si="37"/>
        <v>Hsp-CZ13-ex</v>
      </c>
      <c r="R45" s="14">
        <f>INDEX('Vintage Weighting'!$G$4:$M$1000,MATCH($Q45,'Vintage Weighting'!$F$4:$F$1000,0),MATCH($F45,'Vintage Weighting'!$G$3:$M$3,0))</f>
        <v>0.43215739484396198</v>
      </c>
      <c r="S45" s="1">
        <f t="shared" si="38"/>
        <v>47701.533242876372</v>
      </c>
      <c r="T45" s="1">
        <f t="shared" si="39"/>
        <v>52.375661194029831</v>
      </c>
      <c r="U45" s="1">
        <f t="shared" si="40"/>
        <v>-0.17286295793841019</v>
      </c>
      <c r="V45" s="24">
        <f>INDEX('Building HVAC Tonnage'!F:F,MATCH(C45,'Building HVAC Tonnage'!E:E,0))</f>
        <v>693.58098150000001</v>
      </c>
      <c r="W45" s="1">
        <f t="shared" si="41"/>
        <v>68.775722684484208</v>
      </c>
      <c r="X45" s="1">
        <f t="shared" si="42"/>
        <v>7.5514846270377203E-2</v>
      </c>
      <c r="Y45" s="1">
        <f t="shared" si="43"/>
        <v>-2.4923255185654224E-4</v>
      </c>
      <c r="Z45" s="1" t="str">
        <f t="shared" si="44"/>
        <v>Hsp-CZ13</v>
      </c>
    </row>
    <row r="46" spans="2:26" x14ac:dyDescent="0.25">
      <c r="B46" s="17" t="s">
        <v>2538</v>
      </c>
      <c r="C46" s="1" t="str">
        <f t="shared" si="30"/>
        <v>Hsp-CZ13-v07</v>
      </c>
      <c r="D46" s="1" t="str">
        <f t="shared" si="31"/>
        <v>Hsp</v>
      </c>
      <c r="E46" s="1" t="str">
        <f t="shared" si="32"/>
        <v>CZ13</v>
      </c>
      <c r="F46" s="1" t="str">
        <f t="shared" si="33"/>
        <v>v07</v>
      </c>
      <c r="G46" s="2">
        <f>SUMIFS('Batch output'!$U$6:$U$13751,'Batch output'!$C$6:$C$13751,$D46,'Batch output'!$D$6:$D$13751,$E46,'Batch output'!$E$6:$E$13751,$F46,'Batch output'!$G$6:$G$13751,G$4)</f>
        <v>3674.15</v>
      </c>
      <c r="H46" s="2">
        <f>SUMIFS('Batch output'!$U$6:$U$13751,'Batch output'!$C$6:$C$13751,$D46,'Batch output'!$D$6:$D$13751,$E46,'Batch output'!$E$6:$E$13751,$F46,'Batch output'!$G$6:$G$13751,H$4)</f>
        <v>3564.05</v>
      </c>
      <c r="I46" s="1">
        <f t="shared" si="34"/>
        <v>110099.99999999991</v>
      </c>
      <c r="J46" s="2">
        <f>SUMIFS('Peak Demand output'!$J:$J,'Peak Demand output'!$D:$D,$D46,'Peak Demand output'!$E:$E,$E46,'Peak Demand output'!$F:$F,$F46,'Peak Demand output'!$G:$G,J$4)</f>
        <v>824.58272999999997</v>
      </c>
      <c r="K46" s="2">
        <f>SUMIFS('Peak Demand output'!$J:$J,'Peak Demand output'!$D:$D,$D46,'Peak Demand output'!$E:$E,$E46,'Peak Demand output'!$F:$F,$F46,'Peak Demand output'!$G:$G,K$4)</f>
        <v>703.82627000000002</v>
      </c>
      <c r="L46" s="1">
        <f t="shared" si="35"/>
        <v>120.75645999999995</v>
      </c>
      <c r="M46" s="2">
        <f>SUMIFS('Batch output'!$AH$6:$AH$13751,'Batch output'!$C$6:$C$13751,$D46,'Batch output'!$D$6:$D$13751,$E46,'Batch output'!$E$6:$E$13751,$F46,'Batch output'!$G$6:$G$13751,M$4)</f>
        <v>1355.01</v>
      </c>
      <c r="N46" s="2">
        <f>SUMIFS('Batch output'!$AH$6:$AH$13751,'Batch output'!$C$6:$C$13751,$D46,'Batch output'!$D$6:$D$13751,$E46,'Batch output'!$E$6:$E$13751,$F46,'Batch output'!$G$6:$G$13751,N$4)</f>
        <v>1355.06</v>
      </c>
      <c r="O46" s="1">
        <f t="shared" si="36"/>
        <v>-0.49999999999954525</v>
      </c>
      <c r="P46" s="1" t="str">
        <f>IFERROR(INDEX('Vintage Weighting'!$S$3:$S$9,MATCH($F46,'Vintage Weighting'!$R$3:$R$9,0)),0)</f>
        <v>ex</v>
      </c>
      <c r="Q46" s="1" t="str">
        <f t="shared" si="37"/>
        <v>Hsp-CZ13-ex</v>
      </c>
      <c r="R46" s="14">
        <f>INDEX('Vintage Weighting'!$G$4:$M$1000,MATCH($Q46,'Vintage Weighting'!$F$4:$F$1000,0),MATCH($F46,'Vintage Weighting'!$G$3:$M$3,0))</f>
        <v>0.20658073270013566</v>
      </c>
      <c r="S46" s="1">
        <f t="shared" si="38"/>
        <v>22744.538670284917</v>
      </c>
      <c r="T46" s="1">
        <f t="shared" si="39"/>
        <v>24.945957985074614</v>
      </c>
      <c r="U46" s="1">
        <f t="shared" si="40"/>
        <v>-0.10329036634997389</v>
      </c>
      <c r="V46" s="24">
        <f>INDEX('Building HVAC Tonnage'!F:F,MATCH(C46,'Building HVAC Tonnage'!E:E,0))</f>
        <v>693.38054666666653</v>
      </c>
      <c r="W46" s="1">
        <f t="shared" si="41"/>
        <v>32.802389365588951</v>
      </c>
      <c r="X46" s="1">
        <f t="shared" si="42"/>
        <v>3.5977297178294003E-2</v>
      </c>
      <c r="Y46" s="1">
        <f t="shared" si="43"/>
        <v>-1.4896634589263918E-4</v>
      </c>
      <c r="Z46" s="1" t="str">
        <f t="shared" si="44"/>
        <v>Hsp-CZ13</v>
      </c>
    </row>
    <row r="47" spans="2:26" x14ac:dyDescent="0.25">
      <c r="B47" s="17" t="s">
        <v>2539</v>
      </c>
      <c r="C47" s="1" t="str">
        <f t="shared" si="30"/>
        <v>Hsp-CZ13-v11</v>
      </c>
      <c r="D47" s="1" t="str">
        <f t="shared" si="31"/>
        <v>Hsp</v>
      </c>
      <c r="E47" s="1" t="str">
        <f t="shared" si="32"/>
        <v>CZ13</v>
      </c>
      <c r="F47" s="1" t="str">
        <f t="shared" si="33"/>
        <v>v11</v>
      </c>
      <c r="G47" s="2">
        <f>SUMIFS('Batch output'!$U$6:$U$13751,'Batch output'!$C$6:$C$13751,$D47,'Batch output'!$D$6:$D$13751,$E47,'Batch output'!$E$6:$E$13751,$F47,'Batch output'!$G$6:$G$13751,G$4)</f>
        <v>3644.58</v>
      </c>
      <c r="H47" s="2">
        <f>SUMIFS('Batch output'!$U$6:$U$13751,'Batch output'!$C$6:$C$13751,$D47,'Batch output'!$D$6:$D$13751,$E47,'Batch output'!$E$6:$E$13751,$F47,'Batch output'!$G$6:$G$13751,H$4)</f>
        <v>3539.54</v>
      </c>
      <c r="I47" s="1">
        <f t="shared" si="34"/>
        <v>105039.99999999997</v>
      </c>
      <c r="J47" s="2">
        <f>SUMIFS('Peak Demand output'!$J:$J,'Peak Demand output'!$D:$D,$D47,'Peak Demand output'!$E:$E,$E47,'Peak Demand output'!$F:$F,$F47,'Peak Demand output'!$G:$G,J$4)</f>
        <v>801.23132999999996</v>
      </c>
      <c r="K47" s="2">
        <f>SUMIFS('Peak Demand output'!$J:$J,'Peak Demand output'!$D:$D,$D47,'Peak Demand output'!$E:$E,$E47,'Peak Demand output'!$F:$F,$F47,'Peak Demand output'!$G:$G,K$4)</f>
        <v>688.20759999999996</v>
      </c>
      <c r="L47" s="1">
        <f t="shared" si="35"/>
        <v>113.02373</v>
      </c>
      <c r="M47" s="2">
        <f>SUMIFS('Batch output'!$AH$6:$AH$13751,'Batch output'!$C$6:$C$13751,$D47,'Batch output'!$D$6:$D$13751,$E47,'Batch output'!$E$6:$E$13751,$F47,'Batch output'!$G$6:$G$13751,M$4)</f>
        <v>1114.47</v>
      </c>
      <c r="N47" s="2">
        <f>SUMIFS('Batch output'!$AH$6:$AH$13751,'Batch output'!$C$6:$C$13751,$D47,'Batch output'!$D$6:$D$13751,$E47,'Batch output'!$E$6:$E$13751,$F47,'Batch output'!$G$6:$G$13751,N$4)</f>
        <v>1114.51</v>
      </c>
      <c r="O47" s="1">
        <f t="shared" si="36"/>
        <v>-0.3999999999996362</v>
      </c>
      <c r="P47" s="1" t="str">
        <f>IFERROR(INDEX('Vintage Weighting'!$S$3:$S$9,MATCH($F47,'Vintage Weighting'!$R$3:$R$9,0)),0)</f>
        <v>ex</v>
      </c>
      <c r="Q47" s="1" t="str">
        <f t="shared" si="37"/>
        <v>Hsp-CZ13-ex</v>
      </c>
      <c r="R47" s="14">
        <f>INDEX('Vintage Weighting'!$G$4:$M$1000,MATCH($Q47,'Vintage Weighting'!$F$4:$F$1000,0),MATCH($F47,'Vintage Weighting'!$G$3:$M$3,0))</f>
        <v>0.20658073270013566</v>
      </c>
      <c r="S47" s="1">
        <f t="shared" si="38"/>
        <v>21699.240162822243</v>
      </c>
      <c r="T47" s="1">
        <f t="shared" si="39"/>
        <v>23.348524955902302</v>
      </c>
      <c r="U47" s="1">
        <f t="shared" si="40"/>
        <v>-8.2632293079979116E-2</v>
      </c>
      <c r="V47" s="24">
        <f>INDEX('Building HVAC Tonnage'!F:F,MATCH(C47,'Building HVAC Tonnage'!E:E,0))</f>
        <v>683.12070749999987</v>
      </c>
      <c r="W47" s="1">
        <f t="shared" si="41"/>
        <v>31.76486955319276</v>
      </c>
      <c r="X47" s="1">
        <f t="shared" si="42"/>
        <v>3.417920830031683E-2</v>
      </c>
      <c r="Y47" s="1">
        <f t="shared" si="43"/>
        <v>-1.2096294574700641E-4</v>
      </c>
      <c r="Z47" s="1" t="str">
        <f t="shared" si="44"/>
        <v>Hsp-CZ13</v>
      </c>
    </row>
    <row r="48" spans="2:26" x14ac:dyDescent="0.25">
      <c r="B48" s="17" t="s">
        <v>2540</v>
      </c>
      <c r="C48" s="1" t="str">
        <f t="shared" si="30"/>
        <v>Hsp-CZ13-v15</v>
      </c>
      <c r="D48" s="1" t="str">
        <f t="shared" si="31"/>
        <v>Hsp</v>
      </c>
      <c r="E48" s="1" t="str">
        <f t="shared" si="32"/>
        <v>CZ13</v>
      </c>
      <c r="F48" s="1" t="str">
        <f t="shared" si="33"/>
        <v>v15</v>
      </c>
      <c r="G48" s="2">
        <f>SUMIFS('Batch output'!$U$6:$U$13751,'Batch output'!$C$6:$C$13751,$D48,'Batch output'!$D$6:$D$13751,$E48,'Batch output'!$E$6:$E$13751,$F48,'Batch output'!$G$6:$G$13751,G$4)</f>
        <v>3613.76</v>
      </c>
      <c r="H48" s="2">
        <f>SUMIFS('Batch output'!$U$6:$U$13751,'Batch output'!$C$6:$C$13751,$D48,'Batch output'!$D$6:$D$13751,$E48,'Batch output'!$E$6:$E$13751,$F48,'Batch output'!$G$6:$G$13751,H$4)</f>
        <v>3512.05</v>
      </c>
      <c r="I48" s="1">
        <f t="shared" si="34"/>
        <v>101710.00000000003</v>
      </c>
      <c r="J48" s="2">
        <f>SUMIFS('Peak Demand output'!$J:$J,'Peak Demand output'!$D:$D,$D48,'Peak Demand output'!$E:$E,$E48,'Peak Demand output'!$F:$F,$F48,'Peak Demand output'!$G:$G,J$4)</f>
        <v>787.69627000000003</v>
      </c>
      <c r="K48" s="2">
        <f>SUMIFS('Peak Demand output'!$J:$J,'Peak Demand output'!$D:$D,$D48,'Peak Demand output'!$E:$E,$E48,'Peak Demand output'!$F:$F,$F48,'Peak Demand output'!$G:$G,K$4)</f>
        <v>678.16493000000003</v>
      </c>
      <c r="L48" s="1">
        <f t="shared" si="35"/>
        <v>109.53134</v>
      </c>
      <c r="M48" s="2">
        <f>SUMIFS('Batch output'!$AH$6:$AH$13751,'Batch output'!$C$6:$C$13751,$D48,'Batch output'!$D$6:$D$13751,$E48,'Batch output'!$E$6:$E$13751,$F48,'Batch output'!$G$6:$G$13751,M$4)</f>
        <v>1097.3699999999999</v>
      </c>
      <c r="N48" s="2">
        <f>SUMIFS('Batch output'!$AH$6:$AH$13751,'Batch output'!$C$6:$C$13751,$D48,'Batch output'!$D$6:$D$13751,$E48,'Batch output'!$E$6:$E$13751,$F48,'Batch output'!$G$6:$G$13751,N$4)</f>
        <v>1097.4100000000001</v>
      </c>
      <c r="O48" s="1">
        <f t="shared" si="36"/>
        <v>-0.40000000000190994</v>
      </c>
      <c r="P48" s="1" t="str">
        <f>IFERROR(INDEX('Vintage Weighting'!$S$3:$S$9,MATCH($F48,'Vintage Weighting'!$R$3:$R$9,0)),0)</f>
        <v>ex</v>
      </c>
      <c r="Q48" s="1" t="str">
        <f t="shared" si="37"/>
        <v>Hsp-CZ13-ex</v>
      </c>
      <c r="R48" s="14">
        <f>INDEX('Vintage Weighting'!$G$4:$M$1000,MATCH($Q48,'Vintage Weighting'!$F$4:$F$1000,0),MATCH($F48,'Vintage Weighting'!$G$3:$M$3,0))</f>
        <v>0.15468113975576658</v>
      </c>
      <c r="S48" s="1">
        <f t="shared" si="38"/>
        <v>15732.618724559024</v>
      </c>
      <c r="T48" s="1">
        <f t="shared" si="39"/>
        <v>16.942432510176388</v>
      </c>
      <c r="U48" s="1">
        <f t="shared" si="40"/>
        <v>-6.1872455902602062E-2</v>
      </c>
      <c r="V48" s="24">
        <f>INDEX('Building HVAC Tonnage'!F:F,MATCH(C48,'Building HVAC Tonnage'!E:E,0))</f>
        <v>681.0058499999999</v>
      </c>
      <c r="W48" s="1">
        <f t="shared" si="41"/>
        <v>23.102031685277044</v>
      </c>
      <c r="X48" s="1">
        <f t="shared" si="42"/>
        <v>2.4878541807205314E-2</v>
      </c>
      <c r="Y48" s="1">
        <f t="shared" si="43"/>
        <v>-9.0854514542866371E-5</v>
      </c>
      <c r="Z48" s="1" t="str">
        <f t="shared" si="44"/>
        <v>Hsp-CZ13</v>
      </c>
    </row>
    <row r="49" spans="2:26" x14ac:dyDescent="0.25">
      <c r="B49" s="17" t="s">
        <v>2142</v>
      </c>
      <c r="C49" s="1" t="str">
        <f t="shared" si="30"/>
        <v>Hsp-CZ15-v03</v>
      </c>
      <c r="D49" s="1" t="str">
        <f t="shared" si="31"/>
        <v>Hsp</v>
      </c>
      <c r="E49" s="1" t="str">
        <f t="shared" si="32"/>
        <v>CZ15</v>
      </c>
      <c r="F49" s="1" t="str">
        <f t="shared" si="33"/>
        <v>v03</v>
      </c>
      <c r="G49" s="2">
        <f>SUMIFS('Batch output'!$U$6:$U$13751,'Batch output'!$C$6:$C$13751,$D49,'Batch output'!$D$6:$D$13751,$E49,'Batch output'!$E$6:$E$13751,$F49,'Batch output'!$G$6:$G$13751,G$4)</f>
        <v>4205.1000000000004</v>
      </c>
      <c r="H49" s="2">
        <f>SUMIFS('Batch output'!$U$6:$U$13751,'Batch output'!$C$6:$C$13751,$D49,'Batch output'!$D$6:$D$13751,$E49,'Batch output'!$E$6:$E$13751,$F49,'Batch output'!$G$6:$G$13751,H$4)</f>
        <v>3946.5</v>
      </c>
      <c r="I49" s="1">
        <f t="shared" si="34"/>
        <v>258600.00000000035</v>
      </c>
      <c r="J49" s="2">
        <f>SUMIFS('Peak Demand output'!$J:$J,'Peak Demand output'!$D:$D,$D49,'Peak Demand output'!$E:$E,$E49,'Peak Demand output'!$F:$F,$F49,'Peak Demand output'!$G:$G,J$4)</f>
        <v>974.46259999999995</v>
      </c>
      <c r="K49" s="2">
        <f>SUMIFS('Peak Demand output'!$J:$J,'Peak Demand output'!$D:$D,$D49,'Peak Demand output'!$E:$E,$E49,'Peak Demand output'!$F:$F,$F49,'Peak Demand output'!$G:$G,K$4)</f>
        <v>755.38472999999999</v>
      </c>
      <c r="L49" s="1">
        <f t="shared" si="35"/>
        <v>219.07786999999996</v>
      </c>
      <c r="M49" s="2">
        <f>SUMIFS('Batch output'!$AH$6:$AH$13751,'Batch output'!$C$6:$C$13751,$D49,'Batch output'!$D$6:$D$13751,$E49,'Batch output'!$E$6:$E$13751,$F49,'Batch output'!$G$6:$G$13751,M$4)</f>
        <v>256.31900000000002</v>
      </c>
      <c r="N49" s="2">
        <f>SUMIFS('Batch output'!$AH$6:$AH$13751,'Batch output'!$C$6:$C$13751,$D49,'Batch output'!$D$6:$D$13751,$E49,'Batch output'!$E$6:$E$13751,$F49,'Batch output'!$G$6:$G$13751,N$4)</f>
        <v>256.33300000000003</v>
      </c>
      <c r="O49" s="1">
        <f t="shared" si="36"/>
        <v>-0.14000000000010004</v>
      </c>
      <c r="P49" s="1" t="str">
        <f>IFERROR(INDEX('Vintage Weighting'!$S$3:$S$9,MATCH($F49,'Vintage Weighting'!$R$3:$R$9,0)),0)</f>
        <v>ex</v>
      </c>
      <c r="Q49" s="1" t="str">
        <f t="shared" si="37"/>
        <v>Hsp-CZ15-ex</v>
      </c>
      <c r="R49" s="14">
        <f>INDEX('Vintage Weighting'!$G$4:$M$1000,MATCH($Q49,'Vintage Weighting'!$F$4:$F$1000,0),MATCH($F49,'Vintage Weighting'!$G$3:$M$3,0))</f>
        <v>0.31606217616580312</v>
      </c>
      <c r="S49" s="1">
        <f t="shared" si="38"/>
        <v>81733.678756476802</v>
      </c>
      <c r="T49" s="1">
        <f t="shared" si="39"/>
        <v>69.242228341968897</v>
      </c>
      <c r="U49" s="1">
        <f t="shared" si="40"/>
        <v>-4.4248704663244057E-2</v>
      </c>
      <c r="V49" s="24">
        <f>INDEX('Building HVAC Tonnage'!F:F,MATCH(C49,'Building HVAC Tonnage'!E:E,0))</f>
        <v>768.40028491666646</v>
      </c>
      <c r="W49" s="1">
        <f t="shared" si="41"/>
        <v>106.36862109615286</v>
      </c>
      <c r="X49" s="1">
        <f t="shared" si="42"/>
        <v>9.0112184627154659E-2</v>
      </c>
      <c r="Y49" s="1">
        <f t="shared" si="43"/>
        <v>-5.7585487059056544E-5</v>
      </c>
      <c r="Z49" s="1" t="str">
        <f t="shared" si="44"/>
        <v>Hsp-CZ15</v>
      </c>
    </row>
    <row r="50" spans="2:26" x14ac:dyDescent="0.25">
      <c r="B50" s="17" t="s">
        <v>2143</v>
      </c>
      <c r="C50" s="1" t="str">
        <f t="shared" si="30"/>
        <v>Hsp-CZ15-v07</v>
      </c>
      <c r="D50" s="1" t="str">
        <f t="shared" si="31"/>
        <v>Hsp</v>
      </c>
      <c r="E50" s="1" t="str">
        <f t="shared" si="32"/>
        <v>CZ15</v>
      </c>
      <c r="F50" s="1" t="str">
        <f t="shared" si="33"/>
        <v>v07</v>
      </c>
      <c r="G50" s="2">
        <f>SUMIFS('Batch output'!$U$6:$U$13751,'Batch output'!$C$6:$C$13751,$D50,'Batch output'!$D$6:$D$13751,$E50,'Batch output'!$E$6:$E$13751,$F50,'Batch output'!$G$6:$G$13751,G$4)</f>
        <v>4202.42</v>
      </c>
      <c r="H50" s="2">
        <f>SUMIFS('Batch output'!$U$6:$U$13751,'Batch output'!$C$6:$C$13751,$D50,'Batch output'!$D$6:$D$13751,$E50,'Batch output'!$E$6:$E$13751,$F50,'Batch output'!$G$6:$G$13751,H$4)</f>
        <v>3944.49</v>
      </c>
      <c r="I50" s="1">
        <f t="shared" si="34"/>
        <v>257930.00000000029</v>
      </c>
      <c r="J50" s="2">
        <f>SUMIFS('Peak Demand output'!$J:$J,'Peak Demand output'!$D:$D,$D50,'Peak Demand output'!$E:$E,$E50,'Peak Demand output'!$F:$F,$F50,'Peak Demand output'!$G:$G,J$4)</f>
        <v>973.03792999999996</v>
      </c>
      <c r="K50" s="2">
        <f>SUMIFS('Peak Demand output'!$J:$J,'Peak Demand output'!$D:$D,$D50,'Peak Demand output'!$E:$E,$E50,'Peak Demand output'!$F:$F,$F50,'Peak Demand output'!$G:$G,K$4)</f>
        <v>754.37752999999998</v>
      </c>
      <c r="L50" s="1">
        <f t="shared" si="35"/>
        <v>218.66039999999998</v>
      </c>
      <c r="M50" s="2">
        <f>SUMIFS('Batch output'!$AH$6:$AH$13751,'Batch output'!$C$6:$C$13751,$D50,'Batch output'!$D$6:$D$13751,$E50,'Batch output'!$E$6:$E$13751,$F50,'Batch output'!$G$6:$G$13751,M$4)</f>
        <v>251.48099999999999</v>
      </c>
      <c r="N50" s="2">
        <f>SUMIFS('Batch output'!$AH$6:$AH$13751,'Batch output'!$C$6:$C$13751,$D50,'Batch output'!$D$6:$D$13751,$E50,'Batch output'!$E$6:$E$13751,$F50,'Batch output'!$G$6:$G$13751,N$4)</f>
        <v>251.49299999999999</v>
      </c>
      <c r="O50" s="1">
        <f t="shared" si="36"/>
        <v>-0.12000000000000455</v>
      </c>
      <c r="P50" s="1" t="str">
        <f>IFERROR(INDEX('Vintage Weighting'!$S$3:$S$9,MATCH($F50,'Vintage Weighting'!$R$3:$R$9,0)),0)</f>
        <v>ex</v>
      </c>
      <c r="Q50" s="1" t="str">
        <f t="shared" si="37"/>
        <v>Hsp-CZ15-ex</v>
      </c>
      <c r="R50" s="14">
        <f>INDEX('Vintage Weighting'!$G$4:$M$1000,MATCH($Q50,'Vintage Weighting'!$F$4:$F$1000,0),MATCH($F50,'Vintage Weighting'!$G$3:$M$3,0))</f>
        <v>0.24870466321243526</v>
      </c>
      <c r="S50" s="1">
        <f t="shared" si="38"/>
        <v>64148.3937823835</v>
      </c>
      <c r="T50" s="1">
        <f t="shared" si="39"/>
        <v>54.381861139896372</v>
      </c>
      <c r="U50" s="1">
        <f t="shared" si="40"/>
        <v>-2.9844559585493362E-2</v>
      </c>
      <c r="V50" s="24">
        <f>INDEX('Building HVAC Tonnage'!F:F,MATCH(C50,'Building HVAC Tonnage'!E:E,0))</f>
        <v>768.01540108333324</v>
      </c>
      <c r="W50" s="1">
        <f t="shared" si="41"/>
        <v>83.524879438482898</v>
      </c>
      <c r="X50" s="1">
        <f t="shared" si="42"/>
        <v>7.0808295072191774E-2</v>
      </c>
      <c r="Y50" s="1">
        <f t="shared" si="43"/>
        <v>-3.8859324361719519E-5</v>
      </c>
      <c r="Z50" s="1" t="str">
        <f t="shared" si="44"/>
        <v>Hsp-CZ15</v>
      </c>
    </row>
    <row r="51" spans="2:26" x14ac:dyDescent="0.25">
      <c r="B51" s="17" t="s">
        <v>2144</v>
      </c>
      <c r="C51" s="1" t="str">
        <f t="shared" si="30"/>
        <v>Hsp-CZ15-v11</v>
      </c>
      <c r="D51" s="1" t="str">
        <f t="shared" si="31"/>
        <v>Hsp</v>
      </c>
      <c r="E51" s="1" t="str">
        <f t="shared" si="32"/>
        <v>CZ15</v>
      </c>
      <c r="F51" s="1" t="str">
        <f t="shared" si="33"/>
        <v>v11</v>
      </c>
      <c r="G51" s="2">
        <f>SUMIFS('Batch output'!$U$6:$U$13751,'Batch output'!$C$6:$C$13751,$D51,'Batch output'!$D$6:$D$13751,$E51,'Batch output'!$E$6:$E$13751,$F51,'Batch output'!$G$6:$G$13751,G$4)</f>
        <v>4124.1099999999997</v>
      </c>
      <c r="H51" s="2">
        <f>SUMIFS('Batch output'!$U$6:$U$13751,'Batch output'!$C$6:$C$13751,$D51,'Batch output'!$D$6:$D$13751,$E51,'Batch output'!$E$6:$E$13751,$F51,'Batch output'!$G$6:$G$13751,H$4)</f>
        <v>3882.13</v>
      </c>
      <c r="I51" s="1">
        <f t="shared" si="34"/>
        <v>241979.99999999956</v>
      </c>
      <c r="J51" s="2">
        <f>SUMIFS('Peak Demand output'!$J:$J,'Peak Demand output'!$D:$D,$D51,'Peak Demand output'!$E:$E,$E51,'Peak Demand output'!$F:$F,$F51,'Peak Demand output'!$G:$G,J$4)</f>
        <v>932.81087000000002</v>
      </c>
      <c r="K51" s="2">
        <f>SUMIFS('Peak Demand output'!$J:$J,'Peak Demand output'!$D:$D,$D51,'Peak Demand output'!$E:$E,$E51,'Peak Demand output'!$F:$F,$F51,'Peak Demand output'!$G:$G,K$4)</f>
        <v>726.17026999999996</v>
      </c>
      <c r="L51" s="1">
        <f t="shared" si="35"/>
        <v>206.64060000000006</v>
      </c>
      <c r="M51" s="2">
        <f>SUMIFS('Batch output'!$AH$6:$AH$13751,'Batch output'!$C$6:$C$13751,$D51,'Batch output'!$D$6:$D$13751,$E51,'Batch output'!$E$6:$E$13751,$F51,'Batch output'!$G$6:$G$13751,M$4)</f>
        <v>190.72499999999999</v>
      </c>
      <c r="N51" s="2">
        <f>SUMIFS('Batch output'!$AH$6:$AH$13751,'Batch output'!$C$6:$C$13751,$D51,'Batch output'!$D$6:$D$13751,$E51,'Batch output'!$E$6:$E$13751,$F51,'Batch output'!$G$6:$G$13751,N$4)</f>
        <v>190.74</v>
      </c>
      <c r="O51" s="1">
        <f t="shared" si="36"/>
        <v>-0.15000000000014779</v>
      </c>
      <c r="P51" s="1" t="str">
        <f>IFERROR(INDEX('Vintage Weighting'!$S$3:$S$9,MATCH($F51,'Vintage Weighting'!$R$3:$R$9,0)),0)</f>
        <v>ex</v>
      </c>
      <c r="Q51" s="1" t="str">
        <f t="shared" si="37"/>
        <v>Hsp-CZ15-ex</v>
      </c>
      <c r="R51" s="14">
        <f>INDEX('Vintage Weighting'!$G$4:$M$1000,MATCH($Q51,'Vintage Weighting'!$F$4:$F$1000,0),MATCH($F51,'Vintage Weighting'!$G$3:$M$3,0))</f>
        <v>0.24870466321243526</v>
      </c>
      <c r="S51" s="1">
        <f t="shared" si="38"/>
        <v>60181.554404144976</v>
      </c>
      <c r="T51" s="1">
        <f t="shared" si="39"/>
        <v>51.392480829015561</v>
      </c>
      <c r="U51" s="1">
        <f t="shared" si="40"/>
        <v>-3.7305699481902044E-2</v>
      </c>
      <c r="V51" s="24">
        <f>INDEX('Building HVAC Tonnage'!F:F,MATCH(C51,'Building HVAC Tonnage'!E:E,0))</f>
        <v>735.04412416666651</v>
      </c>
      <c r="W51" s="1">
        <f t="shared" si="41"/>
        <v>81.874750678911894</v>
      </c>
      <c r="X51" s="1">
        <f t="shared" si="42"/>
        <v>6.9917545272918408E-2</v>
      </c>
      <c r="Y51" s="1">
        <f t="shared" si="43"/>
        <v>-5.0753006867711817E-5</v>
      </c>
      <c r="Z51" s="1" t="str">
        <f t="shared" si="44"/>
        <v>Hsp-CZ15</v>
      </c>
    </row>
    <row r="52" spans="2:26" x14ac:dyDescent="0.25">
      <c r="B52" s="17" t="s">
        <v>2145</v>
      </c>
      <c r="C52" s="1" t="str">
        <f t="shared" si="30"/>
        <v>Hsp-CZ15-v15</v>
      </c>
      <c r="D52" s="1" t="str">
        <f t="shared" si="31"/>
        <v>Hsp</v>
      </c>
      <c r="E52" s="1" t="str">
        <f t="shared" si="32"/>
        <v>CZ15</v>
      </c>
      <c r="F52" s="1" t="str">
        <f t="shared" si="33"/>
        <v>v15</v>
      </c>
      <c r="G52" s="2">
        <f>SUMIFS('Batch output'!$U$6:$U$13751,'Batch output'!$C$6:$C$13751,$D52,'Batch output'!$D$6:$D$13751,$E52,'Batch output'!$E$6:$E$13751,$F52,'Batch output'!$G$6:$G$13751,G$4)</f>
        <v>4082.38</v>
      </c>
      <c r="H52" s="2">
        <f>SUMIFS('Batch output'!$U$6:$U$13751,'Batch output'!$C$6:$C$13751,$D52,'Batch output'!$D$6:$D$13751,$E52,'Batch output'!$E$6:$E$13751,$F52,'Batch output'!$G$6:$G$13751,H$4)</f>
        <v>3847.26</v>
      </c>
      <c r="I52" s="1">
        <f t="shared" si="34"/>
        <v>235119.99999999988</v>
      </c>
      <c r="J52" s="2">
        <f>SUMIFS('Peak Demand output'!$J:$J,'Peak Demand output'!$D:$D,$D52,'Peak Demand output'!$E:$E,$E52,'Peak Demand output'!$F:$F,$F52,'Peak Demand output'!$G:$G,J$4)</f>
        <v>919.14053000000001</v>
      </c>
      <c r="K52" s="2">
        <f>SUMIFS('Peak Demand output'!$J:$J,'Peak Demand output'!$D:$D,$D52,'Peak Demand output'!$E:$E,$E52,'Peak Demand output'!$F:$F,$F52,'Peak Demand output'!$G:$G,K$4)</f>
        <v>716.36226999999997</v>
      </c>
      <c r="L52" s="1">
        <f t="shared" si="35"/>
        <v>202.77826000000005</v>
      </c>
      <c r="M52" s="2">
        <f>SUMIFS('Batch output'!$AH$6:$AH$13751,'Batch output'!$C$6:$C$13751,$D52,'Batch output'!$D$6:$D$13751,$E52,'Batch output'!$E$6:$E$13751,$F52,'Batch output'!$G$6:$G$13751,M$4)</f>
        <v>190.12100000000001</v>
      </c>
      <c r="N52" s="2">
        <f>SUMIFS('Batch output'!$AH$6:$AH$13751,'Batch output'!$C$6:$C$13751,$D52,'Batch output'!$D$6:$D$13751,$E52,'Batch output'!$E$6:$E$13751,$F52,'Batch output'!$G$6:$G$13751,N$4)</f>
        <v>190.13499999999999</v>
      </c>
      <c r="O52" s="1">
        <f t="shared" si="36"/>
        <v>-0.13999999999981583</v>
      </c>
      <c r="P52" s="1" t="str">
        <f>IFERROR(INDEX('Vintage Weighting'!$S$3:$S$9,MATCH($F52,'Vintage Weighting'!$R$3:$R$9,0)),0)</f>
        <v>ex</v>
      </c>
      <c r="Q52" s="1" t="str">
        <f t="shared" si="37"/>
        <v>Hsp-CZ15-ex</v>
      </c>
      <c r="R52" s="14">
        <f>INDEX('Vintage Weighting'!$G$4:$M$1000,MATCH($Q52,'Vintage Weighting'!$F$4:$F$1000,0),MATCH($F52,'Vintage Weighting'!$G$3:$M$3,0))</f>
        <v>0.18652849740932642</v>
      </c>
      <c r="S52" s="1">
        <f t="shared" si="38"/>
        <v>43856.580310880803</v>
      </c>
      <c r="T52" s="1">
        <f t="shared" si="39"/>
        <v>37.823924145077726</v>
      </c>
      <c r="U52" s="1">
        <f t="shared" si="40"/>
        <v>-2.6113989637271344E-2</v>
      </c>
      <c r="V52" s="24">
        <f>INDEX('Building HVAC Tonnage'!F:F,MATCH(C52,'Building HVAC Tonnage'!E:E,0))</f>
        <v>726.27233549999994</v>
      </c>
      <c r="W52" s="1">
        <f t="shared" si="41"/>
        <v>60.385861015465878</v>
      </c>
      <c r="X52" s="1">
        <f t="shared" si="42"/>
        <v>5.2079533112104517E-2</v>
      </c>
      <c r="Y52" s="1">
        <f t="shared" si="43"/>
        <v>-3.5956194888372346E-5</v>
      </c>
      <c r="Z52" s="1" t="str">
        <f t="shared" si="44"/>
        <v>Hsp-CZ15</v>
      </c>
    </row>
    <row r="53" spans="2:26" x14ac:dyDescent="0.25">
      <c r="B53" s="17" t="s">
        <v>2541</v>
      </c>
      <c r="C53" s="1" t="str">
        <f t="shared" si="30"/>
        <v>Htl-CZ12-v03</v>
      </c>
      <c r="D53" s="1" t="str">
        <f t="shared" si="31"/>
        <v>Htl</v>
      </c>
      <c r="E53" s="1" t="str">
        <f t="shared" si="32"/>
        <v>CZ12</v>
      </c>
      <c r="F53" s="1" t="str">
        <f t="shared" si="33"/>
        <v>v03</v>
      </c>
      <c r="G53" s="2">
        <f>SUMIFS('Batch output'!$U$6:$U$13751,'Batch output'!$C$6:$C$13751,$D53,'Batch output'!$D$6:$D$13751,$E53,'Batch output'!$E$6:$E$13751,$F53,'Batch output'!$G$6:$G$13751,G$4)</f>
        <v>971.62400000000002</v>
      </c>
      <c r="H53" s="2">
        <f>SUMIFS('Batch output'!$U$6:$U$13751,'Batch output'!$C$6:$C$13751,$D53,'Batch output'!$D$6:$D$13751,$E53,'Batch output'!$E$6:$E$13751,$F53,'Batch output'!$G$6:$G$13751,H$4)</f>
        <v>943.15700000000004</v>
      </c>
      <c r="I53" s="1">
        <f t="shared" si="34"/>
        <v>28466.999999999985</v>
      </c>
      <c r="J53" s="2">
        <f>SUMIFS('Peak Demand output'!$J:$J,'Peak Demand output'!$D:$D,$D53,'Peak Demand output'!$E:$E,$E53,'Peak Demand output'!$F:$F,$F53,'Peak Demand output'!$G:$G,J$4)</f>
        <v>295.13413000000003</v>
      </c>
      <c r="K53" s="2">
        <f>SUMIFS('Peak Demand output'!$J:$J,'Peak Demand output'!$D:$D,$D53,'Peak Demand output'!$E:$E,$E53,'Peak Demand output'!$F:$F,$F53,'Peak Demand output'!$G:$G,K$4)</f>
        <v>247.3724</v>
      </c>
      <c r="L53" s="1">
        <f t="shared" si="35"/>
        <v>47.761730000000028</v>
      </c>
      <c r="M53" s="2">
        <f>SUMIFS('Batch output'!$AH$6:$AH$13751,'Batch output'!$C$6:$C$13751,$D53,'Batch output'!$D$6:$D$13751,$E53,'Batch output'!$E$6:$E$13751,$F53,'Batch output'!$G$6:$G$13751,M$4)</f>
        <v>497.55700000000002</v>
      </c>
      <c r="N53" s="2">
        <f>SUMIFS('Batch output'!$AH$6:$AH$13751,'Batch output'!$C$6:$C$13751,$D53,'Batch output'!$D$6:$D$13751,$E53,'Batch output'!$E$6:$E$13751,$F53,'Batch output'!$G$6:$G$13751,N$4)</f>
        <v>497.62400000000002</v>
      </c>
      <c r="O53" s="1">
        <f t="shared" si="36"/>
        <v>-0.67000000000007276</v>
      </c>
      <c r="P53" s="1" t="str">
        <f>IFERROR(INDEX('Vintage Weighting'!$S$3:$S$9,MATCH($F53,'Vintage Weighting'!$R$3:$R$9,0)),0)</f>
        <v>ex</v>
      </c>
      <c r="Q53" s="1" t="str">
        <f t="shared" si="37"/>
        <v>Htl-CZ12-ex</v>
      </c>
      <c r="R53" s="14">
        <f>INDEX('Vintage Weighting'!$G$4:$M$1000,MATCH($Q53,'Vintage Weighting'!$F$4:$F$1000,0),MATCH($F53,'Vintage Weighting'!$G$3:$M$3,0))</f>
        <v>0.39393939393939398</v>
      </c>
      <c r="S53" s="1">
        <f t="shared" si="38"/>
        <v>11214.272727272722</v>
      </c>
      <c r="T53" s="1">
        <f t="shared" si="39"/>
        <v>18.815226969696983</v>
      </c>
      <c r="U53" s="1">
        <f t="shared" si="40"/>
        <v>-0.26393939393942262</v>
      </c>
      <c r="V53" s="24">
        <f>INDEX('Building HVAC Tonnage'!F:F,MATCH(C53,'Building HVAC Tonnage'!E:E,0))</f>
        <v>277.22254141666662</v>
      </c>
      <c r="W53" s="1">
        <f t="shared" si="41"/>
        <v>40.452239814141322</v>
      </c>
      <c r="X53" s="1">
        <f t="shared" si="42"/>
        <v>6.7870480061062638E-2</v>
      </c>
      <c r="Y53" s="1">
        <f t="shared" si="43"/>
        <v>-9.5208489392902809E-4</v>
      </c>
      <c r="Z53" s="1" t="str">
        <f t="shared" si="44"/>
        <v>Htl-CZ12</v>
      </c>
    </row>
    <row r="54" spans="2:26" x14ac:dyDescent="0.25">
      <c r="B54" s="17" t="s">
        <v>2542</v>
      </c>
      <c r="C54" s="1" t="str">
        <f t="shared" si="30"/>
        <v>Htl-CZ12-v07</v>
      </c>
      <c r="D54" s="1" t="str">
        <f t="shared" si="31"/>
        <v>Htl</v>
      </c>
      <c r="E54" s="1" t="str">
        <f t="shared" si="32"/>
        <v>CZ12</v>
      </c>
      <c r="F54" s="1" t="str">
        <f t="shared" si="33"/>
        <v>v07</v>
      </c>
      <c r="G54" s="2">
        <f>SUMIFS('Batch output'!$U$6:$U$13751,'Batch output'!$C$6:$C$13751,$D54,'Batch output'!$D$6:$D$13751,$E54,'Batch output'!$E$6:$E$13751,$F54,'Batch output'!$G$6:$G$13751,G$4)</f>
        <v>933.97799999999995</v>
      </c>
      <c r="H54" s="2">
        <f>SUMIFS('Batch output'!$U$6:$U$13751,'Batch output'!$C$6:$C$13751,$D54,'Batch output'!$D$6:$D$13751,$E54,'Batch output'!$E$6:$E$13751,$F54,'Batch output'!$G$6:$G$13751,H$4)</f>
        <v>907.84199999999998</v>
      </c>
      <c r="I54" s="1">
        <f t="shared" si="34"/>
        <v>26135.999999999967</v>
      </c>
      <c r="J54" s="2">
        <f>SUMIFS('Peak Demand output'!$J:$J,'Peak Demand output'!$D:$D,$D54,'Peak Demand output'!$E:$E,$E54,'Peak Demand output'!$F:$F,$F54,'Peak Demand output'!$G:$G,J$4)</f>
        <v>275.75153</v>
      </c>
      <c r="K54" s="2">
        <f>SUMIFS('Peak Demand output'!$J:$J,'Peak Demand output'!$D:$D,$D54,'Peak Demand output'!$E:$E,$E54,'Peak Demand output'!$F:$F,$F54,'Peak Demand output'!$G:$G,K$4)</f>
        <v>231.79047</v>
      </c>
      <c r="L54" s="1">
        <f t="shared" si="35"/>
        <v>43.961060000000003</v>
      </c>
      <c r="M54" s="2">
        <f>SUMIFS('Batch output'!$AH$6:$AH$13751,'Batch output'!$C$6:$C$13751,$D54,'Batch output'!$D$6:$D$13751,$E54,'Batch output'!$E$6:$E$13751,$F54,'Batch output'!$G$6:$G$13751,M$4)</f>
        <v>496.19299999999998</v>
      </c>
      <c r="N54" s="2">
        <f>SUMIFS('Batch output'!$AH$6:$AH$13751,'Batch output'!$C$6:$C$13751,$D54,'Batch output'!$D$6:$D$13751,$E54,'Batch output'!$E$6:$E$13751,$F54,'Batch output'!$G$6:$G$13751,N$4)</f>
        <v>496.26100000000002</v>
      </c>
      <c r="O54" s="1">
        <f t="shared" si="36"/>
        <v>-0.68000000000040473</v>
      </c>
      <c r="P54" s="1" t="str">
        <f>IFERROR(INDEX('Vintage Weighting'!$S$3:$S$9,MATCH($F54,'Vintage Weighting'!$R$3:$R$9,0)),0)</f>
        <v>ex</v>
      </c>
      <c r="Q54" s="1" t="str">
        <f t="shared" si="37"/>
        <v>Htl-CZ12-ex</v>
      </c>
      <c r="R54" s="14">
        <f>INDEX('Vintage Weighting'!$G$4:$M$1000,MATCH($Q54,'Vintage Weighting'!$F$4:$F$1000,0),MATCH($F54,'Vintage Weighting'!$G$3:$M$3,0))</f>
        <v>0.22048066875653083</v>
      </c>
      <c r="S54" s="1">
        <f t="shared" si="38"/>
        <v>5762.4827586206829</v>
      </c>
      <c r="T54" s="1">
        <f t="shared" si="39"/>
        <v>9.6925639080459778</v>
      </c>
      <c r="U54" s="1">
        <f t="shared" si="40"/>
        <v>-0.14992685475453019</v>
      </c>
      <c r="V54" s="24">
        <f>INDEX('Building HVAC Tonnage'!F:F,MATCH(C54,'Building HVAC Tonnage'!E:E,0))</f>
        <v>276.8761066666666</v>
      </c>
      <c r="W54" s="1">
        <f t="shared" si="41"/>
        <v>20.8124956248326</v>
      </c>
      <c r="X54" s="1">
        <f t="shared" si="42"/>
        <v>3.5006862906068435E-2</v>
      </c>
      <c r="Y54" s="1">
        <f t="shared" si="43"/>
        <v>-5.4149437652642354E-4</v>
      </c>
      <c r="Z54" s="1" t="str">
        <f t="shared" si="44"/>
        <v>Htl-CZ12</v>
      </c>
    </row>
    <row r="55" spans="2:26" x14ac:dyDescent="0.25">
      <c r="B55" s="17" t="s">
        <v>2543</v>
      </c>
      <c r="C55" s="1" t="str">
        <f t="shared" si="30"/>
        <v>Htl-CZ12-v11</v>
      </c>
      <c r="D55" s="1" t="str">
        <f t="shared" si="31"/>
        <v>Htl</v>
      </c>
      <c r="E55" s="1" t="str">
        <f t="shared" si="32"/>
        <v>CZ12</v>
      </c>
      <c r="F55" s="1" t="str">
        <f t="shared" si="33"/>
        <v>v11</v>
      </c>
      <c r="G55" s="2">
        <f>SUMIFS('Batch output'!$U$6:$U$13751,'Batch output'!$C$6:$C$13751,$D55,'Batch output'!$D$6:$D$13751,$E55,'Batch output'!$E$6:$E$13751,$F55,'Batch output'!$G$6:$G$13751,G$4)</f>
        <v>917.49</v>
      </c>
      <c r="H55" s="2">
        <f>SUMIFS('Batch output'!$U$6:$U$13751,'Batch output'!$C$6:$C$13751,$D55,'Batch output'!$D$6:$D$13751,$E55,'Batch output'!$E$6:$E$13751,$F55,'Batch output'!$G$6:$G$13751,H$4)</f>
        <v>892.05700000000002</v>
      </c>
      <c r="I55" s="1">
        <f t="shared" si="34"/>
        <v>25432.999999999993</v>
      </c>
      <c r="J55" s="2">
        <f>SUMIFS('Peak Demand output'!$J:$J,'Peak Demand output'!$D:$D,$D55,'Peak Demand output'!$E:$E,$E55,'Peak Demand output'!$F:$F,$F55,'Peak Demand output'!$G:$G,J$4)</f>
        <v>269.05939999999998</v>
      </c>
      <c r="K55" s="2">
        <f>SUMIFS('Peak Demand output'!$J:$J,'Peak Demand output'!$D:$D,$D55,'Peak Demand output'!$E:$E,$E55,'Peak Demand output'!$F:$F,$F55,'Peak Demand output'!$G:$G,K$4)</f>
        <v>226.48339999999999</v>
      </c>
      <c r="L55" s="1">
        <f t="shared" si="35"/>
        <v>42.575999999999993</v>
      </c>
      <c r="M55" s="2">
        <f>SUMIFS('Batch output'!$AH$6:$AH$13751,'Batch output'!$C$6:$C$13751,$D55,'Batch output'!$D$6:$D$13751,$E55,'Batch output'!$E$6:$E$13751,$F55,'Batch output'!$G$6:$G$13751,M$4)</f>
        <v>460.798</v>
      </c>
      <c r="N55" s="2">
        <f>SUMIFS('Batch output'!$AH$6:$AH$13751,'Batch output'!$C$6:$C$13751,$D55,'Batch output'!$D$6:$D$13751,$E55,'Batch output'!$E$6:$E$13751,$F55,'Batch output'!$G$6:$G$13751,N$4)</f>
        <v>460.87200000000001</v>
      </c>
      <c r="O55" s="1">
        <f t="shared" si="36"/>
        <v>-0.74000000000012278</v>
      </c>
      <c r="P55" s="1" t="str">
        <f>IFERROR(INDEX('Vintage Weighting'!$S$3:$S$9,MATCH($F55,'Vintage Weighting'!$R$3:$R$9,0)),0)</f>
        <v>ex</v>
      </c>
      <c r="Q55" s="1" t="str">
        <f t="shared" si="37"/>
        <v>Htl-CZ12-ex</v>
      </c>
      <c r="R55" s="14">
        <f>INDEX('Vintage Weighting'!$G$4:$M$1000,MATCH($Q55,'Vintage Weighting'!$F$4:$F$1000,0),MATCH($F55,'Vintage Weighting'!$G$3:$M$3,0))</f>
        <v>0.22048066875653083</v>
      </c>
      <c r="S55" s="1">
        <f t="shared" si="38"/>
        <v>5607.4848484848471</v>
      </c>
      <c r="T55" s="1">
        <f t="shared" si="39"/>
        <v>9.3871849529780551</v>
      </c>
      <c r="U55" s="1">
        <f t="shared" si="40"/>
        <v>-0.1631556948798599</v>
      </c>
      <c r="V55" s="24">
        <f>INDEX('Building HVAC Tonnage'!F:F,MATCH(C55,'Building HVAC Tonnage'!E:E,0))</f>
        <v>268.78951433333327</v>
      </c>
      <c r="W55" s="1">
        <f t="shared" si="41"/>
        <v>20.861992560955525</v>
      </c>
      <c r="X55" s="1">
        <f t="shared" si="42"/>
        <v>3.4923925422688733E-2</v>
      </c>
      <c r="Y55" s="1">
        <f t="shared" si="43"/>
        <v>-6.0700171018399931E-4</v>
      </c>
      <c r="Z55" s="1" t="str">
        <f t="shared" si="44"/>
        <v>Htl-CZ12</v>
      </c>
    </row>
    <row r="56" spans="2:26" x14ac:dyDescent="0.25">
      <c r="B56" s="17" t="s">
        <v>2544</v>
      </c>
      <c r="C56" s="1" t="str">
        <f t="shared" si="30"/>
        <v>Htl-CZ12-v15</v>
      </c>
      <c r="D56" s="1" t="str">
        <f t="shared" si="31"/>
        <v>Htl</v>
      </c>
      <c r="E56" s="1" t="str">
        <f t="shared" si="32"/>
        <v>CZ12</v>
      </c>
      <c r="F56" s="1" t="str">
        <f t="shared" si="33"/>
        <v>v15</v>
      </c>
      <c r="G56" s="2">
        <f>SUMIFS('Batch output'!$U$6:$U$13751,'Batch output'!$C$6:$C$13751,$D56,'Batch output'!$D$6:$D$13751,$E56,'Batch output'!$E$6:$E$13751,$F56,'Batch output'!$G$6:$G$13751,G$4)</f>
        <v>849.59400000000005</v>
      </c>
      <c r="H56" s="2">
        <f>SUMIFS('Batch output'!$U$6:$U$13751,'Batch output'!$C$6:$C$13751,$D56,'Batch output'!$D$6:$D$13751,$E56,'Batch output'!$E$6:$E$13751,$F56,'Batch output'!$G$6:$G$13751,H$4)</f>
        <v>828.08</v>
      </c>
      <c r="I56" s="1">
        <f t="shared" si="34"/>
        <v>21514.000000000011</v>
      </c>
      <c r="J56" s="2">
        <f>SUMIFS('Peak Demand output'!$J:$J,'Peak Demand output'!$D:$D,$D56,'Peak Demand output'!$E:$E,$E56,'Peak Demand output'!$F:$F,$F56,'Peak Demand output'!$G:$G,J$4)</f>
        <v>241.0412</v>
      </c>
      <c r="K56" s="2">
        <f>SUMIFS('Peak Demand output'!$J:$J,'Peak Demand output'!$D:$D,$D56,'Peak Demand output'!$E:$E,$E56,'Peak Demand output'!$F:$F,$F56,'Peak Demand output'!$G:$G,K$4)</f>
        <v>203.97399999999999</v>
      </c>
      <c r="L56" s="1">
        <f t="shared" si="35"/>
        <v>37.067200000000014</v>
      </c>
      <c r="M56" s="2">
        <f>SUMIFS('Batch output'!$AH$6:$AH$13751,'Batch output'!$C$6:$C$13751,$D56,'Batch output'!$D$6:$D$13751,$E56,'Batch output'!$E$6:$E$13751,$F56,'Batch output'!$G$6:$G$13751,M$4)</f>
        <v>435.89100000000002</v>
      </c>
      <c r="N56" s="2">
        <f>SUMIFS('Batch output'!$AH$6:$AH$13751,'Batch output'!$C$6:$C$13751,$D56,'Batch output'!$D$6:$D$13751,$E56,'Batch output'!$E$6:$E$13751,$F56,'Batch output'!$G$6:$G$13751,N$4)</f>
        <v>435.94600000000003</v>
      </c>
      <c r="O56" s="1">
        <f t="shared" si="36"/>
        <v>-0.55000000000006821</v>
      </c>
      <c r="P56" s="1" t="str">
        <f>IFERROR(INDEX('Vintage Weighting'!$S$3:$S$9,MATCH($F56,'Vintage Weighting'!$R$3:$R$9,0)),0)</f>
        <v>ex</v>
      </c>
      <c r="Q56" s="1" t="str">
        <f t="shared" si="37"/>
        <v>Htl-CZ12-ex</v>
      </c>
      <c r="R56" s="14">
        <f>INDEX('Vintage Weighting'!$G$4:$M$1000,MATCH($Q56,'Vintage Weighting'!$F$4:$F$1000,0),MATCH($F56,'Vintage Weighting'!$G$3:$M$3,0))</f>
        <v>0.16509926854754442</v>
      </c>
      <c r="S56" s="1">
        <f t="shared" si="38"/>
        <v>3551.9456635318725</v>
      </c>
      <c r="T56" s="1">
        <f t="shared" si="39"/>
        <v>6.1197676071055405</v>
      </c>
      <c r="U56" s="1">
        <f t="shared" si="40"/>
        <v>-9.0804597701160686E-2</v>
      </c>
      <c r="V56" s="24">
        <f>INDEX('Building HVAC Tonnage'!F:F,MATCH(C56,'Building HVAC Tonnage'!E:E,0))</f>
        <v>240.15178891666665</v>
      </c>
      <c r="W56" s="1">
        <f t="shared" si="41"/>
        <v>14.790419340846167</v>
      </c>
      <c r="X56" s="1">
        <f t="shared" si="42"/>
        <v>2.5482914929395414E-2</v>
      </c>
      <c r="Y56" s="1">
        <f t="shared" si="43"/>
        <v>-3.7811335118836085E-4</v>
      </c>
      <c r="Z56" s="1" t="str">
        <f t="shared" si="44"/>
        <v>Htl-CZ12</v>
      </c>
    </row>
    <row r="57" spans="2:26" x14ac:dyDescent="0.25">
      <c r="B57" s="17" t="s">
        <v>2545</v>
      </c>
      <c r="C57" s="1" t="str">
        <f t="shared" si="30"/>
        <v>Htl-CZ13-v03</v>
      </c>
      <c r="D57" s="1" t="str">
        <f t="shared" si="31"/>
        <v>Htl</v>
      </c>
      <c r="E57" s="1" t="str">
        <f t="shared" si="32"/>
        <v>CZ13</v>
      </c>
      <c r="F57" s="1" t="str">
        <f t="shared" si="33"/>
        <v>v03</v>
      </c>
      <c r="G57" s="2">
        <f>SUMIFS('Batch output'!$U$6:$U$13751,'Batch output'!$C$6:$C$13751,$D57,'Batch output'!$D$6:$D$13751,$E57,'Batch output'!$E$6:$E$13751,$F57,'Batch output'!$G$6:$G$13751,G$4)</f>
        <v>1086.6500000000001</v>
      </c>
      <c r="H57" s="2">
        <f>SUMIFS('Batch output'!$U$6:$U$13751,'Batch output'!$C$6:$C$13751,$D57,'Batch output'!$D$6:$D$13751,$E57,'Batch output'!$E$6:$E$13751,$F57,'Batch output'!$G$6:$G$13751,H$4)</f>
        <v>1031.56</v>
      </c>
      <c r="I57" s="1">
        <f t="shared" si="34"/>
        <v>55090.000000000146</v>
      </c>
      <c r="J57" s="2">
        <f>SUMIFS('Peak Demand output'!$J:$J,'Peak Demand output'!$D:$D,$D57,'Peak Demand output'!$E:$E,$E57,'Peak Demand output'!$F:$F,$F57,'Peak Demand output'!$G:$G,J$4)</f>
        <v>321.673</v>
      </c>
      <c r="K57" s="2">
        <f>SUMIFS('Peak Demand output'!$J:$J,'Peak Demand output'!$D:$D,$D57,'Peak Demand output'!$E:$E,$E57,'Peak Demand output'!$F:$F,$F57,'Peak Demand output'!$G:$G,K$4)</f>
        <v>265.45247000000001</v>
      </c>
      <c r="L57" s="1">
        <f t="shared" si="35"/>
        <v>56.220529999999997</v>
      </c>
      <c r="M57" s="2">
        <f>SUMIFS('Batch output'!$AH$6:$AH$13751,'Batch output'!$C$6:$C$13751,$D57,'Batch output'!$D$6:$D$13751,$E57,'Batch output'!$E$6:$E$13751,$F57,'Batch output'!$G$6:$G$13751,M$4)</f>
        <v>450.02699999999999</v>
      </c>
      <c r="N57" s="2">
        <f>SUMIFS('Batch output'!$AH$6:$AH$13751,'Batch output'!$C$6:$C$13751,$D57,'Batch output'!$D$6:$D$13751,$E57,'Batch output'!$E$6:$E$13751,$F57,'Batch output'!$G$6:$G$13751,N$4)</f>
        <v>450.05700000000002</v>
      </c>
      <c r="O57" s="1">
        <f t="shared" si="36"/>
        <v>-0.30000000000029559</v>
      </c>
      <c r="P57" s="1" t="str">
        <f>IFERROR(INDEX('Vintage Weighting'!$S$3:$S$9,MATCH($F57,'Vintage Weighting'!$R$3:$R$9,0)),0)</f>
        <v>ex</v>
      </c>
      <c r="Q57" s="1" t="str">
        <f t="shared" si="37"/>
        <v>Htl-CZ13-ex</v>
      </c>
      <c r="R57" s="14">
        <f>INDEX('Vintage Weighting'!$G$4:$M$1000,MATCH($Q57,'Vintage Weighting'!$F$4:$F$1000,0),MATCH($F57,'Vintage Weighting'!$G$3:$M$3,0))</f>
        <v>0.37480438184663539</v>
      </c>
      <c r="S57" s="1">
        <f t="shared" si="38"/>
        <v>20647.9733959312</v>
      </c>
      <c r="T57" s="1">
        <f t="shared" si="39"/>
        <v>21.071700993740219</v>
      </c>
      <c r="U57" s="1">
        <f t="shared" si="40"/>
        <v>-0.1124413145541014</v>
      </c>
      <c r="V57" s="24">
        <f>INDEX('Building HVAC Tonnage'!F:F,MATCH(C57,'Building HVAC Tonnage'!E:E,0))</f>
        <v>308.07646191666669</v>
      </c>
      <c r="W57" s="1">
        <f t="shared" si="41"/>
        <v>67.022236192508544</v>
      </c>
      <c r="X57" s="1">
        <f t="shared" si="42"/>
        <v>6.8397633699909283E-2</v>
      </c>
      <c r="Y57" s="1">
        <f t="shared" si="43"/>
        <v>-3.6497859607501038E-4</v>
      </c>
      <c r="Z57" s="1" t="str">
        <f t="shared" si="44"/>
        <v>Htl-CZ13</v>
      </c>
    </row>
    <row r="58" spans="2:26" x14ac:dyDescent="0.25">
      <c r="B58" s="17" t="s">
        <v>2546</v>
      </c>
      <c r="C58" s="1" t="str">
        <f t="shared" si="30"/>
        <v>Htl-CZ13-v07</v>
      </c>
      <c r="D58" s="1" t="str">
        <f t="shared" si="31"/>
        <v>Htl</v>
      </c>
      <c r="E58" s="1" t="str">
        <f t="shared" si="32"/>
        <v>CZ13</v>
      </c>
      <c r="F58" s="1" t="str">
        <f t="shared" si="33"/>
        <v>v07</v>
      </c>
      <c r="G58" s="2">
        <f>SUMIFS('Batch output'!$U$6:$U$13751,'Batch output'!$C$6:$C$13751,$D58,'Batch output'!$D$6:$D$13751,$E58,'Batch output'!$E$6:$E$13751,$F58,'Batch output'!$G$6:$G$13751,G$4)</f>
        <v>1039.19</v>
      </c>
      <c r="H58" s="2">
        <f>SUMIFS('Batch output'!$U$6:$U$13751,'Batch output'!$C$6:$C$13751,$D58,'Batch output'!$D$6:$D$13751,$E58,'Batch output'!$E$6:$E$13751,$F58,'Batch output'!$G$6:$G$13751,H$4)</f>
        <v>988.60199999999998</v>
      </c>
      <c r="I58" s="1">
        <f t="shared" si="34"/>
        <v>50588.00000000008</v>
      </c>
      <c r="J58" s="2">
        <f>SUMIFS('Peak Demand output'!$J:$J,'Peak Demand output'!$D:$D,$D58,'Peak Demand output'!$E:$E,$E58,'Peak Demand output'!$F:$F,$F58,'Peak Demand output'!$G:$G,J$4)</f>
        <v>300.11032999999998</v>
      </c>
      <c r="K58" s="2">
        <f>SUMIFS('Peak Demand output'!$J:$J,'Peak Demand output'!$D:$D,$D58,'Peak Demand output'!$E:$E,$E58,'Peak Demand output'!$F:$F,$F58,'Peak Demand output'!$G:$G,K$4)</f>
        <v>248.3064</v>
      </c>
      <c r="L58" s="1">
        <f t="shared" si="35"/>
        <v>51.80392999999998</v>
      </c>
      <c r="M58" s="2">
        <f>SUMIFS('Batch output'!$AH$6:$AH$13751,'Batch output'!$C$6:$C$13751,$D58,'Batch output'!$D$6:$D$13751,$E58,'Batch output'!$E$6:$E$13751,$F58,'Batch output'!$G$6:$G$13751,M$4)</f>
        <v>448.58199999999999</v>
      </c>
      <c r="N58" s="2">
        <f>SUMIFS('Batch output'!$AH$6:$AH$13751,'Batch output'!$C$6:$C$13751,$D58,'Batch output'!$D$6:$D$13751,$E58,'Batch output'!$E$6:$E$13751,$F58,'Batch output'!$G$6:$G$13751,N$4)</f>
        <v>448.60899999999998</v>
      </c>
      <c r="O58" s="1">
        <f t="shared" si="36"/>
        <v>-0.26999999999986812</v>
      </c>
      <c r="P58" s="1" t="str">
        <f>IFERROR(INDEX('Vintage Weighting'!$S$3:$S$9,MATCH($F58,'Vintage Weighting'!$R$3:$R$9,0)),0)</f>
        <v>ex</v>
      </c>
      <c r="Q58" s="1" t="str">
        <f t="shared" si="37"/>
        <v>Htl-CZ13-ex</v>
      </c>
      <c r="R58" s="14">
        <f>INDEX('Vintage Weighting'!$G$4:$M$1000,MATCH($Q58,'Vintage Weighting'!$F$4:$F$1000,0),MATCH($F58,'Vintage Weighting'!$G$3:$M$3,0))</f>
        <v>0.22769953051643194</v>
      </c>
      <c r="S58" s="1">
        <f t="shared" si="38"/>
        <v>11518.863849765277</v>
      </c>
      <c r="T58" s="1">
        <f t="shared" si="39"/>
        <v>11.795730539906099</v>
      </c>
      <c r="U58" s="1">
        <f t="shared" si="40"/>
        <v>-6.1478873239406595E-2</v>
      </c>
      <c r="V58" s="24">
        <f>INDEX('Building HVAC Tonnage'!F:F,MATCH(C58,'Building HVAC Tonnage'!E:E,0))</f>
        <v>307.66574291666672</v>
      </c>
      <c r="W58" s="1">
        <f t="shared" si="41"/>
        <v>37.439539873911919</v>
      </c>
      <c r="X58" s="1">
        <f t="shared" si="42"/>
        <v>3.8339434309724404E-2</v>
      </c>
      <c r="Y58" s="1">
        <f t="shared" si="43"/>
        <v>-1.9982358990178035E-4</v>
      </c>
      <c r="Z58" s="1" t="str">
        <f t="shared" si="44"/>
        <v>Htl-CZ13</v>
      </c>
    </row>
    <row r="59" spans="2:26" x14ac:dyDescent="0.25">
      <c r="B59" s="17" t="s">
        <v>2547</v>
      </c>
      <c r="C59" s="1" t="str">
        <f t="shared" si="30"/>
        <v>Htl-CZ13-v11</v>
      </c>
      <c r="D59" s="1" t="str">
        <f t="shared" si="31"/>
        <v>Htl</v>
      </c>
      <c r="E59" s="1" t="str">
        <f t="shared" si="32"/>
        <v>CZ13</v>
      </c>
      <c r="F59" s="1" t="str">
        <f t="shared" si="33"/>
        <v>v11</v>
      </c>
      <c r="G59" s="2">
        <f>SUMIFS('Batch output'!$U$6:$U$13751,'Batch output'!$C$6:$C$13751,$D59,'Batch output'!$D$6:$D$13751,$E59,'Batch output'!$E$6:$E$13751,$F59,'Batch output'!$G$6:$G$13751,G$4)</f>
        <v>1018.12</v>
      </c>
      <c r="H59" s="2">
        <f>SUMIFS('Batch output'!$U$6:$U$13751,'Batch output'!$C$6:$C$13751,$D59,'Batch output'!$D$6:$D$13751,$E59,'Batch output'!$E$6:$E$13751,$F59,'Batch output'!$G$6:$G$13751,H$4)</f>
        <v>969.29300000000001</v>
      </c>
      <c r="I59" s="1">
        <f t="shared" si="34"/>
        <v>48827</v>
      </c>
      <c r="J59" s="2">
        <f>SUMIFS('Peak Demand output'!$J:$J,'Peak Demand output'!$D:$D,$D59,'Peak Demand output'!$E:$E,$E59,'Peak Demand output'!$F:$F,$F59,'Peak Demand output'!$G:$G,J$4)</f>
        <v>291.24106999999998</v>
      </c>
      <c r="K59" s="2">
        <f>SUMIFS('Peak Demand output'!$J:$J,'Peak Demand output'!$D:$D,$D59,'Peak Demand output'!$E:$E,$E59,'Peak Demand output'!$F:$F,$F59,'Peak Demand output'!$G:$G,K$4)</f>
        <v>241.49793</v>
      </c>
      <c r="L59" s="1">
        <f t="shared" si="35"/>
        <v>49.743139999999983</v>
      </c>
      <c r="M59" s="2">
        <f>SUMIFS('Batch output'!$AH$6:$AH$13751,'Batch output'!$C$6:$C$13751,$D59,'Batch output'!$D$6:$D$13751,$E59,'Batch output'!$E$6:$E$13751,$F59,'Batch output'!$G$6:$G$13751,M$4)</f>
        <v>399.68400000000003</v>
      </c>
      <c r="N59" s="2">
        <f>SUMIFS('Batch output'!$AH$6:$AH$13751,'Batch output'!$C$6:$C$13751,$D59,'Batch output'!$D$6:$D$13751,$E59,'Batch output'!$E$6:$E$13751,$F59,'Batch output'!$G$6:$G$13751,N$4)</f>
        <v>399.72199999999998</v>
      </c>
      <c r="O59" s="1">
        <f t="shared" si="36"/>
        <v>-0.37999999999954071</v>
      </c>
      <c r="P59" s="1" t="str">
        <f>IFERROR(INDEX('Vintage Weighting'!$S$3:$S$9,MATCH($F59,'Vintage Weighting'!$R$3:$R$9,0)),0)</f>
        <v>ex</v>
      </c>
      <c r="Q59" s="1" t="str">
        <f t="shared" si="37"/>
        <v>Htl-CZ13-ex</v>
      </c>
      <c r="R59" s="14">
        <f>INDEX('Vintage Weighting'!$G$4:$M$1000,MATCH($Q59,'Vintage Weighting'!$F$4:$F$1000,0),MATCH($F59,'Vintage Weighting'!$G$3:$M$3,0))</f>
        <v>0.22769953051643194</v>
      </c>
      <c r="S59" s="1">
        <f t="shared" si="38"/>
        <v>11117.884976525822</v>
      </c>
      <c r="T59" s="1">
        <f t="shared" si="39"/>
        <v>11.326489624413142</v>
      </c>
      <c r="U59" s="1">
        <f t="shared" si="40"/>
        <v>-8.6525821596139557E-2</v>
      </c>
      <c r="V59" s="24">
        <f>INDEX('Building HVAC Tonnage'!F:F,MATCH(C59,'Building HVAC Tonnage'!E:E,0))</f>
        <v>297.64781458333334</v>
      </c>
      <c r="W59" s="1">
        <f t="shared" si="41"/>
        <v>37.352483142163692</v>
      </c>
      <c r="X59" s="1">
        <f t="shared" si="42"/>
        <v>3.8053327017598615E-2</v>
      </c>
      <c r="Y59" s="1">
        <f t="shared" si="43"/>
        <v>-2.9069866250240741E-4</v>
      </c>
      <c r="Z59" s="1" t="str">
        <f t="shared" si="44"/>
        <v>Htl-CZ13</v>
      </c>
    </row>
    <row r="60" spans="2:26" x14ac:dyDescent="0.25">
      <c r="B60" s="17" t="s">
        <v>2548</v>
      </c>
      <c r="C60" s="1" t="str">
        <f t="shared" si="30"/>
        <v>Htl-CZ13-v15</v>
      </c>
      <c r="D60" s="1" t="str">
        <f t="shared" si="31"/>
        <v>Htl</v>
      </c>
      <c r="E60" s="1" t="str">
        <f t="shared" si="32"/>
        <v>CZ13</v>
      </c>
      <c r="F60" s="1" t="str">
        <f t="shared" si="33"/>
        <v>v15</v>
      </c>
      <c r="G60" s="2">
        <f>SUMIFS('Batch output'!$U$6:$U$13751,'Batch output'!$C$6:$C$13751,$D60,'Batch output'!$D$6:$D$13751,$E60,'Batch output'!$E$6:$E$13751,$F60,'Batch output'!$G$6:$G$13751,G$4)</f>
        <v>939.77499999999998</v>
      </c>
      <c r="H60" s="2">
        <f>SUMIFS('Batch output'!$U$6:$U$13751,'Batch output'!$C$6:$C$13751,$D60,'Batch output'!$D$6:$D$13751,$E60,'Batch output'!$E$6:$E$13751,$F60,'Batch output'!$G$6:$G$13751,H$4)</f>
        <v>897.85199999999998</v>
      </c>
      <c r="I60" s="1">
        <f t="shared" si="34"/>
        <v>41923</v>
      </c>
      <c r="J60" s="2">
        <f>SUMIFS('Peak Demand output'!$J:$J,'Peak Demand output'!$D:$D,$D60,'Peak Demand output'!$E:$E,$E60,'Peak Demand output'!$F:$F,$F60,'Peak Demand output'!$G:$G,J$4)</f>
        <v>260.99426999999997</v>
      </c>
      <c r="K60" s="2">
        <f>SUMIFS('Peak Demand output'!$J:$J,'Peak Demand output'!$D:$D,$D60,'Peak Demand output'!$E:$E,$E60,'Peak Demand output'!$F:$F,$F60,'Peak Demand output'!$G:$G,K$4)</f>
        <v>217.76599999999999</v>
      </c>
      <c r="L60" s="1">
        <f t="shared" si="35"/>
        <v>43.228269999999981</v>
      </c>
      <c r="M60" s="2">
        <f>SUMIFS('Batch output'!$AH$6:$AH$13751,'Batch output'!$C$6:$C$13751,$D60,'Batch output'!$D$6:$D$13751,$E60,'Batch output'!$E$6:$E$13751,$F60,'Batch output'!$G$6:$G$13751,M$4)</f>
        <v>376.49299999999999</v>
      </c>
      <c r="N60" s="2">
        <f>SUMIFS('Batch output'!$AH$6:$AH$13751,'Batch output'!$C$6:$C$13751,$D60,'Batch output'!$D$6:$D$13751,$E60,'Batch output'!$E$6:$E$13751,$F60,'Batch output'!$G$6:$G$13751,N$4)</f>
        <v>376.52</v>
      </c>
      <c r="O60" s="1">
        <f t="shared" si="36"/>
        <v>-0.26999999999986812</v>
      </c>
      <c r="P60" s="1" t="str">
        <f>IFERROR(INDEX('Vintage Weighting'!$S$3:$S$9,MATCH($F60,'Vintage Weighting'!$R$3:$R$9,0)),0)</f>
        <v>ex</v>
      </c>
      <c r="Q60" s="1" t="str">
        <f t="shared" si="37"/>
        <v>Htl-CZ13-ex</v>
      </c>
      <c r="R60" s="14">
        <f>INDEX('Vintage Weighting'!$G$4:$M$1000,MATCH($Q60,'Vintage Weighting'!$F$4:$F$1000,0),MATCH($F60,'Vintage Weighting'!$G$3:$M$3,0))</f>
        <v>0.16979655712050076</v>
      </c>
      <c r="S60" s="1">
        <f t="shared" si="38"/>
        <v>7118.3810641627533</v>
      </c>
      <c r="T60" s="1">
        <f t="shared" si="39"/>
        <v>7.3400114162754262</v>
      </c>
      <c r="U60" s="1">
        <f t="shared" si="40"/>
        <v>-4.5845070422512811E-2</v>
      </c>
      <c r="V60" s="24">
        <f>INDEX('Building HVAC Tonnage'!F:F,MATCH(C60,'Building HVAC Tonnage'!E:E,0))</f>
        <v>267.70100800000006</v>
      </c>
      <c r="W60" s="1">
        <f t="shared" si="41"/>
        <v>26.590789169395851</v>
      </c>
      <c r="X60" s="1">
        <f t="shared" si="42"/>
        <v>2.7418691737893734E-2</v>
      </c>
      <c r="Y60" s="1">
        <f t="shared" si="43"/>
        <v>-1.7125475456750166E-4</v>
      </c>
      <c r="Z60" s="1" t="str">
        <f t="shared" si="44"/>
        <v>Htl-CZ13</v>
      </c>
    </row>
    <row r="61" spans="2:26" x14ac:dyDescent="0.25">
      <c r="B61" s="17" t="s">
        <v>2146</v>
      </c>
      <c r="C61" s="1" t="str">
        <f t="shared" si="30"/>
        <v>Htl-CZ15-v03</v>
      </c>
      <c r="D61" s="1" t="str">
        <f t="shared" si="31"/>
        <v>Htl</v>
      </c>
      <c r="E61" s="1" t="str">
        <f t="shared" si="32"/>
        <v>CZ15</v>
      </c>
      <c r="F61" s="1" t="str">
        <f t="shared" si="33"/>
        <v>v03</v>
      </c>
      <c r="G61" s="2">
        <f>SUMIFS('Batch output'!$U$6:$U$13751,'Batch output'!$C$6:$C$13751,$D61,'Batch output'!$D$6:$D$13751,$E61,'Batch output'!$E$6:$E$13751,$F61,'Batch output'!$G$6:$G$13751,G$4)</f>
        <v>1313.87</v>
      </c>
      <c r="H61" s="2">
        <f>SUMIFS('Batch output'!$U$6:$U$13751,'Batch output'!$C$6:$C$13751,$D61,'Batch output'!$D$6:$D$13751,$E61,'Batch output'!$E$6:$E$13751,$F61,'Batch output'!$G$6:$G$13751,H$4)</f>
        <v>1184.1300000000001</v>
      </c>
      <c r="I61" s="1">
        <f t="shared" si="34"/>
        <v>129739.99999999978</v>
      </c>
      <c r="J61" s="2">
        <f>SUMIFS('Peak Demand output'!$J:$J,'Peak Demand output'!$D:$D,$D61,'Peak Demand output'!$E:$E,$E61,'Peak Demand output'!$F:$F,$F61,'Peak Demand output'!$G:$G,J$4)</f>
        <v>405.19747000000001</v>
      </c>
      <c r="K61" s="2">
        <f>SUMIFS('Peak Demand output'!$J:$J,'Peak Demand output'!$D:$D,$D61,'Peak Demand output'!$E:$E,$E61,'Peak Demand output'!$F:$F,$F61,'Peak Demand output'!$G:$G,K$4)</f>
        <v>297.78433000000001</v>
      </c>
      <c r="L61" s="1">
        <f t="shared" si="35"/>
        <v>107.41314</v>
      </c>
      <c r="M61" s="2">
        <f>SUMIFS('Batch output'!$AH$6:$AH$13751,'Batch output'!$C$6:$C$13751,$D61,'Batch output'!$D$6:$D$13751,$E61,'Batch output'!$E$6:$E$13751,$F61,'Batch output'!$G$6:$G$13751,M$4)</f>
        <v>140.23699999999999</v>
      </c>
      <c r="N61" s="2">
        <f>SUMIFS('Batch output'!$AH$6:$AH$13751,'Batch output'!$C$6:$C$13751,$D61,'Batch output'!$D$6:$D$13751,$E61,'Batch output'!$E$6:$E$13751,$F61,'Batch output'!$G$6:$G$13751,N$4)</f>
        <v>140.25899999999999</v>
      </c>
      <c r="O61" s="1">
        <f t="shared" si="36"/>
        <v>-0.2199999999999136</v>
      </c>
      <c r="P61" s="1" t="str">
        <f>IFERROR(INDEX('Vintage Weighting'!$S$3:$S$9,MATCH($F61,'Vintage Weighting'!$R$3:$R$9,0)),0)</f>
        <v>ex</v>
      </c>
      <c r="Q61" s="1" t="str">
        <f t="shared" si="37"/>
        <v>Htl-CZ15-ex</v>
      </c>
      <c r="R61" s="14">
        <f>INDEX('Vintage Weighting'!$G$4:$M$1000,MATCH($Q61,'Vintage Weighting'!$F$4:$F$1000,0),MATCH($F61,'Vintage Weighting'!$G$3:$M$3,0))</f>
        <v>0.40046884157061924</v>
      </c>
      <c r="S61" s="1">
        <f t="shared" si="38"/>
        <v>51956.82750537205</v>
      </c>
      <c r="T61" s="1">
        <f t="shared" si="39"/>
        <v>43.015615745262743</v>
      </c>
      <c r="U61" s="1">
        <f t="shared" si="40"/>
        <v>-8.8103145145501632E-2</v>
      </c>
      <c r="V61" s="24">
        <f>INDEX('Building HVAC Tonnage'!F:F,MATCH(C61,'Building HVAC Tonnage'!E:E,0))</f>
        <v>393.18763766666643</v>
      </c>
      <c r="W61" s="1">
        <f t="shared" si="41"/>
        <v>132.1425765410753</v>
      </c>
      <c r="X61" s="1">
        <f t="shared" si="42"/>
        <v>0.10940225893299878</v>
      </c>
      <c r="Y61" s="1">
        <f t="shared" si="43"/>
        <v>-2.2407404685544319E-4</v>
      </c>
      <c r="Z61" s="1" t="str">
        <f t="shared" si="44"/>
        <v>Htl-CZ15</v>
      </c>
    </row>
    <row r="62" spans="2:26" x14ac:dyDescent="0.25">
      <c r="B62" s="17" t="s">
        <v>2147</v>
      </c>
      <c r="C62" s="1" t="str">
        <f t="shared" si="30"/>
        <v>Htl-CZ15-v07</v>
      </c>
      <c r="D62" s="1" t="str">
        <f t="shared" si="31"/>
        <v>Htl</v>
      </c>
      <c r="E62" s="1" t="str">
        <f t="shared" si="32"/>
        <v>CZ15</v>
      </c>
      <c r="F62" s="1" t="str">
        <f t="shared" si="33"/>
        <v>v07</v>
      </c>
      <c r="G62" s="2">
        <f>SUMIFS('Batch output'!$U$6:$U$13751,'Batch output'!$C$6:$C$13751,$D62,'Batch output'!$D$6:$D$13751,$E62,'Batch output'!$E$6:$E$13751,$F62,'Batch output'!$G$6:$G$13751,G$4)</f>
        <v>1247.3399999999999</v>
      </c>
      <c r="H62" s="2">
        <f>SUMIFS('Batch output'!$U$6:$U$13751,'Batch output'!$C$6:$C$13751,$D62,'Batch output'!$D$6:$D$13751,$E62,'Batch output'!$E$6:$E$13751,$F62,'Batch output'!$G$6:$G$13751,H$4)</f>
        <v>1128.25</v>
      </c>
      <c r="I62" s="1">
        <f t="shared" si="34"/>
        <v>119089.99999999991</v>
      </c>
      <c r="J62" s="2">
        <f>SUMIFS('Peak Demand output'!$J:$J,'Peak Demand output'!$D:$D,$D62,'Peak Demand output'!$E:$E,$E62,'Peak Demand output'!$F:$F,$F62,'Peak Demand output'!$G:$G,J$4)</f>
        <v>377.07033000000001</v>
      </c>
      <c r="K62" s="2">
        <f>SUMIFS('Peak Demand output'!$J:$J,'Peak Demand output'!$D:$D,$D62,'Peak Demand output'!$E:$E,$E62,'Peak Demand output'!$F:$F,$F62,'Peak Demand output'!$G:$G,K$4)</f>
        <v>278.0804</v>
      </c>
      <c r="L62" s="1">
        <f t="shared" si="35"/>
        <v>98.989930000000015</v>
      </c>
      <c r="M62" s="2">
        <f>SUMIFS('Batch output'!$AH$6:$AH$13751,'Batch output'!$C$6:$C$13751,$D62,'Batch output'!$D$6:$D$13751,$E62,'Batch output'!$E$6:$E$13751,$F62,'Batch output'!$G$6:$G$13751,M$4)</f>
        <v>139.494</v>
      </c>
      <c r="N62" s="2">
        <f>SUMIFS('Batch output'!$AH$6:$AH$13751,'Batch output'!$C$6:$C$13751,$D62,'Batch output'!$D$6:$D$13751,$E62,'Batch output'!$E$6:$E$13751,$F62,'Batch output'!$G$6:$G$13751,N$4)</f>
        <v>139.517</v>
      </c>
      <c r="O62" s="1">
        <f t="shared" si="36"/>
        <v>-0.22999999999996135</v>
      </c>
      <c r="P62" s="1" t="str">
        <f>IFERROR(INDEX('Vintage Weighting'!$S$3:$S$9,MATCH($F62,'Vintage Weighting'!$R$3:$R$9,0)),0)</f>
        <v>ex</v>
      </c>
      <c r="Q62" s="1" t="str">
        <f t="shared" si="37"/>
        <v>Htl-CZ15-ex</v>
      </c>
      <c r="R62" s="14">
        <f>INDEX('Vintage Weighting'!$G$4:$M$1000,MATCH($Q62,'Vintage Weighting'!$F$4:$F$1000,0),MATCH($F62,'Vintage Weighting'!$G$3:$M$3,0))</f>
        <v>0.21801133033795664</v>
      </c>
      <c r="S62" s="1">
        <f t="shared" si="38"/>
        <v>25962.969329947238</v>
      </c>
      <c r="T62" s="1">
        <f t="shared" si="39"/>
        <v>21.580926329361208</v>
      </c>
      <c r="U62" s="1">
        <f t="shared" si="40"/>
        <v>-5.0142605977721598E-2</v>
      </c>
      <c r="V62" s="24">
        <f>INDEX('Building HVAC Tonnage'!F:F,MATCH(C62,'Building HVAC Tonnage'!E:E,0))</f>
        <v>392.6607976666665</v>
      </c>
      <c r="W62" s="1">
        <f t="shared" si="41"/>
        <v>66.120604563095327</v>
      </c>
      <c r="X62" s="1">
        <f t="shared" si="42"/>
        <v>5.4960735723053933E-2</v>
      </c>
      <c r="Y62" s="1">
        <f t="shared" si="43"/>
        <v>-1.2769954697715492E-4</v>
      </c>
      <c r="Z62" s="1" t="str">
        <f t="shared" si="44"/>
        <v>Htl-CZ15</v>
      </c>
    </row>
    <row r="63" spans="2:26" x14ac:dyDescent="0.25">
      <c r="B63" s="17" t="s">
        <v>2148</v>
      </c>
      <c r="C63" s="1" t="str">
        <f t="shared" si="30"/>
        <v>Htl-CZ15-v11</v>
      </c>
      <c r="D63" s="1" t="str">
        <f t="shared" si="31"/>
        <v>Htl</v>
      </c>
      <c r="E63" s="1" t="str">
        <f t="shared" si="32"/>
        <v>CZ15</v>
      </c>
      <c r="F63" s="1" t="str">
        <f t="shared" si="33"/>
        <v>v11</v>
      </c>
      <c r="G63" s="2">
        <f>SUMIFS('Batch output'!$U$6:$U$13751,'Batch output'!$C$6:$C$13751,$D63,'Batch output'!$D$6:$D$13751,$E63,'Batch output'!$E$6:$E$13751,$F63,'Batch output'!$G$6:$G$13751,G$4)</f>
        <v>1219.99</v>
      </c>
      <c r="H63" s="2">
        <f>SUMIFS('Batch output'!$U$6:$U$13751,'Batch output'!$C$6:$C$13751,$D63,'Batch output'!$D$6:$D$13751,$E63,'Batch output'!$E$6:$E$13751,$F63,'Batch output'!$G$6:$G$13751,H$4)</f>
        <v>1105.5899999999999</v>
      </c>
      <c r="I63" s="1">
        <f t="shared" si="34"/>
        <v>114400.00000000009</v>
      </c>
      <c r="J63" s="2">
        <f>SUMIFS('Peak Demand output'!$J:$J,'Peak Demand output'!$D:$D,$D63,'Peak Demand output'!$E:$E,$E63,'Peak Demand output'!$F:$F,$F63,'Peak Demand output'!$G:$G,J$4)</f>
        <v>362.99099999999999</v>
      </c>
      <c r="K63" s="2">
        <f>SUMIFS('Peak Demand output'!$J:$J,'Peak Demand output'!$D:$D,$D63,'Peak Demand output'!$E:$E,$E63,'Peak Demand output'!$F:$F,$F63,'Peak Demand output'!$G:$G,K$4)</f>
        <v>268.63792999999998</v>
      </c>
      <c r="L63" s="1">
        <f t="shared" si="35"/>
        <v>94.353070000000002</v>
      </c>
      <c r="M63" s="2">
        <f>SUMIFS('Batch output'!$AH$6:$AH$13751,'Batch output'!$C$6:$C$13751,$D63,'Batch output'!$D$6:$D$13751,$E63,'Batch output'!$E$6:$E$13751,$F63,'Batch output'!$G$6:$G$13751,M$4)</f>
        <v>117.962</v>
      </c>
      <c r="N63" s="2">
        <f>SUMIFS('Batch output'!$AH$6:$AH$13751,'Batch output'!$C$6:$C$13751,$D63,'Batch output'!$D$6:$D$13751,$E63,'Batch output'!$E$6:$E$13751,$F63,'Batch output'!$G$6:$G$13751,N$4)</f>
        <v>117.989</v>
      </c>
      <c r="O63" s="1">
        <f t="shared" si="36"/>
        <v>-0.27000000000001023</v>
      </c>
      <c r="P63" s="1" t="str">
        <f>IFERROR(INDEX('Vintage Weighting'!$S$3:$S$9,MATCH($F63,'Vintage Weighting'!$R$3:$R$9,0)),0)</f>
        <v>ex</v>
      </c>
      <c r="Q63" s="1" t="str">
        <f t="shared" si="37"/>
        <v>Htl-CZ15-ex</v>
      </c>
      <c r="R63" s="14">
        <f>INDEX('Vintage Weighting'!$G$4:$M$1000,MATCH($Q63,'Vintage Weighting'!$F$4:$F$1000,0),MATCH($F63,'Vintage Weighting'!$G$3:$M$3,0))</f>
        <v>0.21801133033795664</v>
      </c>
      <c r="S63" s="1">
        <f t="shared" si="38"/>
        <v>24940.496190662259</v>
      </c>
      <c r="T63" s="1">
        <f t="shared" si="39"/>
        <v>20.570038312170347</v>
      </c>
      <c r="U63" s="1">
        <f t="shared" si="40"/>
        <v>-5.8863059191250525E-2</v>
      </c>
      <c r="V63" s="24">
        <f>INDEX('Building HVAC Tonnage'!F:F,MATCH(C63,'Building HVAC Tonnage'!E:E,0))</f>
        <v>379.87158375000007</v>
      </c>
      <c r="W63" s="1">
        <f t="shared" si="41"/>
        <v>65.655072023170916</v>
      </c>
      <c r="X63" s="1">
        <f t="shared" si="42"/>
        <v>5.4149979077423797E-2</v>
      </c>
      <c r="Y63" s="1">
        <f t="shared" si="43"/>
        <v>-1.5495515250224482E-4</v>
      </c>
      <c r="Z63" s="1" t="str">
        <f t="shared" si="44"/>
        <v>Htl-CZ15</v>
      </c>
    </row>
    <row r="64" spans="2:26" x14ac:dyDescent="0.25">
      <c r="B64" s="17" t="s">
        <v>2149</v>
      </c>
      <c r="C64" s="1" t="str">
        <f t="shared" si="30"/>
        <v>Htl-CZ15-v15</v>
      </c>
      <c r="D64" s="1" t="str">
        <f t="shared" si="31"/>
        <v>Htl</v>
      </c>
      <c r="E64" s="1" t="str">
        <f t="shared" si="32"/>
        <v>CZ15</v>
      </c>
      <c r="F64" s="1" t="str">
        <f t="shared" si="33"/>
        <v>v15</v>
      </c>
      <c r="G64" s="2">
        <f>SUMIFS('Batch output'!$U$6:$U$13751,'Batch output'!$C$6:$C$13751,$D64,'Batch output'!$D$6:$D$13751,$E64,'Batch output'!$E$6:$E$13751,$F64,'Batch output'!$G$6:$G$13751,G$4)</f>
        <v>1115.77</v>
      </c>
      <c r="H64" s="2">
        <f>SUMIFS('Batch output'!$U$6:$U$13751,'Batch output'!$C$6:$C$13751,$D64,'Batch output'!$D$6:$D$13751,$E64,'Batch output'!$E$6:$E$13751,$F64,'Batch output'!$G$6:$G$13751,H$4)</f>
        <v>1017.88</v>
      </c>
      <c r="I64" s="1">
        <f t="shared" si="34"/>
        <v>97889.999999999985</v>
      </c>
      <c r="J64" s="2">
        <f>SUMIFS('Peak Demand output'!$J:$J,'Peak Demand output'!$D:$D,$D64,'Peak Demand output'!$E:$E,$E64,'Peak Demand output'!$F:$F,$F64,'Peak Demand output'!$G:$G,J$4)</f>
        <v>319.19560000000001</v>
      </c>
      <c r="K64" s="2">
        <f>SUMIFS('Peak Demand output'!$J:$J,'Peak Demand output'!$D:$D,$D64,'Peak Demand output'!$E:$E,$E64,'Peak Demand output'!$F:$F,$F64,'Peak Demand output'!$G:$G,K$4)</f>
        <v>237.64093</v>
      </c>
      <c r="L64" s="1">
        <f t="shared" si="35"/>
        <v>81.554670000000016</v>
      </c>
      <c r="M64" s="2">
        <f>SUMIFS('Batch output'!$AH$6:$AH$13751,'Batch output'!$C$6:$C$13751,$D64,'Batch output'!$D$6:$D$13751,$E64,'Batch output'!$E$6:$E$13751,$F64,'Batch output'!$G$6:$G$13751,M$4)</f>
        <v>102.158</v>
      </c>
      <c r="N64" s="2">
        <f>SUMIFS('Batch output'!$AH$6:$AH$13751,'Batch output'!$C$6:$C$13751,$D64,'Batch output'!$D$6:$D$13751,$E64,'Batch output'!$E$6:$E$13751,$F64,'Batch output'!$G$6:$G$13751,N$4)</f>
        <v>102.175</v>
      </c>
      <c r="O64" s="1">
        <f t="shared" si="36"/>
        <v>-0.16999999999995907</v>
      </c>
      <c r="P64" s="1" t="str">
        <f>IFERROR(INDEX('Vintage Weighting'!$S$3:$S$9,MATCH($F64,'Vintage Weighting'!$R$3:$R$9,0)),0)</f>
        <v>ex</v>
      </c>
      <c r="Q64" s="1" t="str">
        <f t="shared" si="37"/>
        <v>Htl-CZ15-ex</v>
      </c>
      <c r="R64" s="14">
        <f>INDEX('Vintage Weighting'!$G$4:$M$1000,MATCH($Q64,'Vintage Weighting'!$F$4:$F$1000,0),MATCH($F64,'Vintage Weighting'!$G$3:$M$3,0))</f>
        <v>0.16350849775346746</v>
      </c>
      <c r="S64" s="1">
        <f t="shared" si="38"/>
        <v>16005.846845086928</v>
      </c>
      <c r="T64" s="1">
        <f t="shared" si="39"/>
        <v>13.334881576479782</v>
      </c>
      <c r="U64" s="1">
        <f t="shared" si="40"/>
        <v>-2.7796444618082776E-2</v>
      </c>
      <c r="V64" s="24">
        <f>INDEX('Building HVAC Tonnage'!F:F,MATCH(C64,'Building HVAC Tonnage'!E:E,0))</f>
        <v>338.47102033333334</v>
      </c>
      <c r="W64" s="1">
        <f t="shared" si="41"/>
        <v>47.288677267921003</v>
      </c>
      <c r="X64" s="1">
        <f t="shared" si="42"/>
        <v>3.9397410045171111E-2</v>
      </c>
      <c r="Y64" s="1">
        <f t="shared" si="43"/>
        <v>-8.2123558438498677E-5</v>
      </c>
      <c r="Z64" s="1" t="str">
        <f t="shared" si="44"/>
        <v>Htl-CZ15</v>
      </c>
    </row>
    <row r="65" spans="2:26" x14ac:dyDescent="0.25">
      <c r="B65" s="17" t="s">
        <v>2549</v>
      </c>
      <c r="C65" s="1" t="str">
        <f t="shared" si="30"/>
        <v>MBT-CZ12-v03</v>
      </c>
      <c r="D65" s="1" t="str">
        <f t="shared" si="31"/>
        <v>MBT</v>
      </c>
      <c r="E65" s="1" t="str">
        <f t="shared" si="32"/>
        <v>CZ12</v>
      </c>
      <c r="F65" s="1" t="str">
        <f t="shared" si="33"/>
        <v>v03</v>
      </c>
      <c r="G65" s="2">
        <f>SUMIFS('Batch output'!$U$6:$U$13751,'Batch output'!$C$6:$C$13751,$D65,'Batch output'!$D$6:$D$13751,$E65,'Batch output'!$E$6:$E$13751,$F65,'Batch output'!$G$6:$G$13751,G$4)</f>
        <v>1647.09</v>
      </c>
      <c r="H65" s="2">
        <f>SUMIFS('Batch output'!$U$6:$U$13751,'Batch output'!$C$6:$C$13751,$D65,'Batch output'!$D$6:$D$13751,$E65,'Batch output'!$E$6:$E$13751,$F65,'Batch output'!$G$6:$G$13751,H$4)</f>
        <v>1615.26</v>
      </c>
      <c r="I65" s="1">
        <f t="shared" si="34"/>
        <v>31829.999999999927</v>
      </c>
      <c r="J65" s="2">
        <f>SUMIFS('Peak Demand output'!$J:$J,'Peak Demand output'!$D:$D,$D65,'Peak Demand output'!$E:$E,$E65,'Peak Demand output'!$F:$F,$F65,'Peak Demand output'!$G:$G,J$4)</f>
        <v>376.23072999999999</v>
      </c>
      <c r="K65" s="2">
        <f>SUMIFS('Peak Demand output'!$J:$J,'Peak Demand output'!$D:$D,$D65,'Peak Demand output'!$E:$E,$E65,'Peak Demand output'!$F:$F,$F65,'Peak Demand output'!$G:$G,K$4)</f>
        <v>311.68293</v>
      </c>
      <c r="L65" s="1">
        <f t="shared" si="35"/>
        <v>64.547799999999995</v>
      </c>
      <c r="M65" s="2">
        <f>SUMIFS('Batch output'!$AH$6:$AH$13751,'Batch output'!$C$6:$C$13751,$D65,'Batch output'!$D$6:$D$13751,$E65,'Batch output'!$E$6:$E$13751,$F65,'Batch output'!$G$6:$G$13751,M$4)</f>
        <v>678.82500000000005</v>
      </c>
      <c r="N65" s="2">
        <f>SUMIFS('Batch output'!$AH$6:$AH$13751,'Batch output'!$C$6:$C$13751,$D65,'Batch output'!$D$6:$D$13751,$E65,'Batch output'!$E$6:$E$13751,$F65,'Batch output'!$G$6:$G$13751,N$4)</f>
        <v>678.923</v>
      </c>
      <c r="O65" s="1">
        <f t="shared" si="36"/>
        <v>-0.97999999999956344</v>
      </c>
      <c r="P65" s="1" t="str">
        <f>IFERROR(INDEX('Vintage Weighting'!$S$3:$S$9,MATCH($F65,'Vintage Weighting'!$R$3:$R$9,0)),0)</f>
        <v>ex</v>
      </c>
      <c r="Q65" s="1" t="str">
        <f t="shared" si="37"/>
        <v>MBT-CZ12-ex</v>
      </c>
      <c r="R65" s="14">
        <f>INDEX('Vintage Weighting'!$G$4:$M$1000,MATCH($Q65,'Vintage Weighting'!$F$4:$F$1000,0),MATCH($F65,'Vintage Weighting'!$G$3:$M$3,0))</f>
        <v>0.41976060052749031</v>
      </c>
      <c r="S65" s="1">
        <f t="shared" si="38"/>
        <v>13360.979914789987</v>
      </c>
      <c r="T65" s="1">
        <f t="shared" si="39"/>
        <v>27.094623290728336</v>
      </c>
      <c r="U65" s="1">
        <f t="shared" si="40"/>
        <v>-0.41136538851675725</v>
      </c>
      <c r="V65" s="24">
        <f>INDEX('Building HVAC Tonnage'!F:F,MATCH(C65,'Building HVAC Tonnage'!E:E,0))</f>
        <v>412.43128916666672</v>
      </c>
      <c r="W65" s="1">
        <f t="shared" si="41"/>
        <v>32.395650538023823</v>
      </c>
      <c r="X65" s="1">
        <f t="shared" si="42"/>
        <v>6.5694878158914824E-2</v>
      </c>
      <c r="Y65" s="1">
        <f t="shared" si="43"/>
        <v>-9.9741556793117429E-4</v>
      </c>
      <c r="Z65" s="1" t="str">
        <f t="shared" si="44"/>
        <v>MBT-CZ12</v>
      </c>
    </row>
    <row r="66" spans="2:26" x14ac:dyDescent="0.25">
      <c r="B66" s="17" t="s">
        <v>2550</v>
      </c>
      <c r="C66" s="1" t="str">
        <f t="shared" si="30"/>
        <v>MBT-CZ12-v07</v>
      </c>
      <c r="D66" s="1" t="str">
        <f t="shared" si="31"/>
        <v>MBT</v>
      </c>
      <c r="E66" s="1" t="str">
        <f t="shared" si="32"/>
        <v>CZ12</v>
      </c>
      <c r="F66" s="1" t="str">
        <f t="shared" si="33"/>
        <v>v07</v>
      </c>
      <c r="G66" s="2">
        <f>SUMIFS('Batch output'!$U$6:$U$13751,'Batch output'!$C$6:$C$13751,$D66,'Batch output'!$D$6:$D$13751,$E66,'Batch output'!$E$6:$E$13751,$F66,'Batch output'!$G$6:$G$13751,G$4)</f>
        <v>1643.83</v>
      </c>
      <c r="H66" s="2">
        <f>SUMIFS('Batch output'!$U$6:$U$13751,'Batch output'!$C$6:$C$13751,$D66,'Batch output'!$D$6:$D$13751,$E66,'Batch output'!$E$6:$E$13751,$F66,'Batch output'!$G$6:$G$13751,H$4)</f>
        <v>1612.37</v>
      </c>
      <c r="I66" s="1">
        <f t="shared" si="34"/>
        <v>31460.000000000036</v>
      </c>
      <c r="J66" s="2">
        <f>SUMIFS('Peak Demand output'!$J:$J,'Peak Demand output'!$D:$D,$D66,'Peak Demand output'!$E:$E,$E66,'Peak Demand output'!$F:$F,$F66,'Peak Demand output'!$G:$G,J$4)</f>
        <v>371.53187000000003</v>
      </c>
      <c r="K66" s="2">
        <f>SUMIFS('Peak Demand output'!$J:$J,'Peak Demand output'!$D:$D,$D66,'Peak Demand output'!$E:$E,$E66,'Peak Demand output'!$F:$F,$F66,'Peak Demand output'!$G:$G,K$4)</f>
        <v>308.00087000000002</v>
      </c>
      <c r="L66" s="1">
        <f t="shared" si="35"/>
        <v>63.531000000000006</v>
      </c>
      <c r="M66" s="2">
        <f>SUMIFS('Batch output'!$AH$6:$AH$13751,'Batch output'!$C$6:$C$13751,$D66,'Batch output'!$D$6:$D$13751,$E66,'Batch output'!$E$6:$E$13751,$F66,'Batch output'!$G$6:$G$13751,M$4)</f>
        <v>637.779</v>
      </c>
      <c r="N66" s="2">
        <f>SUMIFS('Batch output'!$AH$6:$AH$13751,'Batch output'!$C$6:$C$13751,$D66,'Batch output'!$D$6:$D$13751,$E66,'Batch output'!$E$6:$E$13751,$F66,'Batch output'!$G$6:$G$13751,N$4)</f>
        <v>637.86</v>
      </c>
      <c r="O66" s="1">
        <f t="shared" si="36"/>
        <v>-0.8100000000001728</v>
      </c>
      <c r="P66" s="1" t="str">
        <f>IFERROR(INDEX('Vintage Weighting'!$S$3:$S$9,MATCH($F66,'Vintage Weighting'!$R$3:$R$9,0)),0)</f>
        <v>ex</v>
      </c>
      <c r="Q66" s="1" t="str">
        <f t="shared" si="37"/>
        <v>MBT-CZ12-ex</v>
      </c>
      <c r="R66" s="14">
        <f>INDEX('Vintage Weighting'!$G$4:$M$1000,MATCH($Q66,'Vintage Weighting'!$F$4:$F$1000,0),MATCH($F66,'Vintage Weighting'!$G$3:$M$3,0))</f>
        <v>0.21099614526273078</v>
      </c>
      <c r="S66" s="1">
        <f t="shared" si="38"/>
        <v>6637.9387299655182</v>
      </c>
      <c r="T66" s="1">
        <f t="shared" si="39"/>
        <v>13.40479610468655</v>
      </c>
      <c r="U66" s="1">
        <f t="shared" si="40"/>
        <v>-0.1709068776628484</v>
      </c>
      <c r="V66" s="24">
        <f>INDEX('Building HVAC Tonnage'!F:F,MATCH(C66,'Building HVAC Tonnage'!E:E,0))</f>
        <v>405.57232916666669</v>
      </c>
      <c r="W66" s="1">
        <f t="shared" si="41"/>
        <v>16.366843230169458</v>
      </c>
      <c r="X66" s="1">
        <f t="shared" si="42"/>
        <v>3.3051554903238869E-2</v>
      </c>
      <c r="Y66" s="1">
        <f t="shared" si="43"/>
        <v>-4.2139679009663302E-4</v>
      </c>
      <c r="Z66" s="1" t="str">
        <f t="shared" si="44"/>
        <v>MBT-CZ12</v>
      </c>
    </row>
    <row r="67" spans="2:26" x14ac:dyDescent="0.25">
      <c r="B67" s="17" t="s">
        <v>2551</v>
      </c>
      <c r="C67" s="1" t="str">
        <f t="shared" si="30"/>
        <v>MBT-CZ12-v11</v>
      </c>
      <c r="D67" s="1" t="str">
        <f t="shared" si="31"/>
        <v>MBT</v>
      </c>
      <c r="E67" s="1" t="str">
        <f t="shared" si="32"/>
        <v>CZ12</v>
      </c>
      <c r="F67" s="1" t="str">
        <f t="shared" si="33"/>
        <v>v11</v>
      </c>
      <c r="G67" s="2">
        <f>SUMIFS('Batch output'!$U$6:$U$13751,'Batch output'!$C$6:$C$13751,$D67,'Batch output'!$D$6:$D$13751,$E67,'Batch output'!$E$6:$E$13751,$F67,'Batch output'!$G$6:$G$13751,G$4)</f>
        <v>1613.35</v>
      </c>
      <c r="H67" s="2">
        <f>SUMIFS('Batch output'!$U$6:$U$13751,'Batch output'!$C$6:$C$13751,$D67,'Batch output'!$D$6:$D$13751,$E67,'Batch output'!$E$6:$E$13751,$F67,'Batch output'!$G$6:$G$13751,H$4)</f>
        <v>1582.97</v>
      </c>
      <c r="I67" s="1">
        <f t="shared" si="34"/>
        <v>30379.999999999884</v>
      </c>
      <c r="J67" s="2">
        <f>SUMIFS('Peak Demand output'!$J:$J,'Peak Demand output'!$D:$D,$D67,'Peak Demand output'!$E:$E,$E67,'Peak Demand output'!$F:$F,$F67,'Peak Demand output'!$G:$G,J$4)</f>
        <v>354.60046999999997</v>
      </c>
      <c r="K67" s="2">
        <f>SUMIFS('Peak Demand output'!$J:$J,'Peak Demand output'!$D:$D,$D67,'Peak Demand output'!$E:$E,$E67,'Peak Demand output'!$F:$F,$F67,'Peak Demand output'!$G:$G,K$4)</f>
        <v>295.18587000000002</v>
      </c>
      <c r="L67" s="1">
        <f t="shared" si="35"/>
        <v>59.41459999999995</v>
      </c>
      <c r="M67" s="2">
        <f>SUMIFS('Batch output'!$AH$6:$AH$13751,'Batch output'!$C$6:$C$13751,$D67,'Batch output'!$D$6:$D$13751,$E67,'Batch output'!$E$6:$E$13751,$F67,'Batch output'!$G$6:$G$13751,M$4)</f>
        <v>477.48399999999998</v>
      </c>
      <c r="N67" s="2">
        <f>SUMIFS('Batch output'!$AH$6:$AH$13751,'Batch output'!$C$6:$C$13751,$D67,'Batch output'!$D$6:$D$13751,$E67,'Batch output'!$E$6:$E$13751,$F67,'Batch output'!$G$6:$G$13751,N$4)</f>
        <v>477.54899999999998</v>
      </c>
      <c r="O67" s="1">
        <f t="shared" si="36"/>
        <v>-0.64999999999997726</v>
      </c>
      <c r="P67" s="1" t="str">
        <f>IFERROR(INDEX('Vintage Weighting'!$S$3:$S$9,MATCH($F67,'Vintage Weighting'!$R$3:$R$9,0)),0)</f>
        <v>ex</v>
      </c>
      <c r="Q67" s="1" t="str">
        <f t="shared" si="37"/>
        <v>MBT-CZ12-ex</v>
      </c>
      <c r="R67" s="14">
        <f>INDEX('Vintage Weighting'!$G$4:$M$1000,MATCH($Q67,'Vintage Weighting'!$F$4:$F$1000,0),MATCH($F67,'Vintage Weighting'!$G$3:$M$3,0))</f>
        <v>0.21099614526273078</v>
      </c>
      <c r="S67" s="1">
        <f t="shared" si="38"/>
        <v>6410.0628930817365</v>
      </c>
      <c r="T67" s="1">
        <f t="shared" si="39"/>
        <v>12.536251572327034</v>
      </c>
      <c r="U67" s="1">
        <f t="shared" si="40"/>
        <v>-0.13714749442077021</v>
      </c>
      <c r="V67" s="24">
        <f>INDEX('Building HVAC Tonnage'!F:F,MATCH(C67,'Building HVAC Tonnage'!E:E,0))</f>
        <v>382.78860166666664</v>
      </c>
      <c r="W67" s="1">
        <f t="shared" si="41"/>
        <v>16.745699493590557</v>
      </c>
      <c r="X67" s="1">
        <f t="shared" si="42"/>
        <v>3.2749803723893627E-2</v>
      </c>
      <c r="Y67" s="1">
        <f t="shared" si="43"/>
        <v>-3.5828520970485587E-4</v>
      </c>
      <c r="Z67" s="1" t="str">
        <f t="shared" si="44"/>
        <v>MBT-CZ12</v>
      </c>
    </row>
    <row r="68" spans="2:26" x14ac:dyDescent="0.25">
      <c r="B68" s="17" t="s">
        <v>2552</v>
      </c>
      <c r="C68" s="1" t="str">
        <f t="shared" si="30"/>
        <v>MBT-CZ12-v15</v>
      </c>
      <c r="D68" s="1" t="str">
        <f t="shared" si="31"/>
        <v>MBT</v>
      </c>
      <c r="E68" s="1" t="str">
        <f t="shared" si="32"/>
        <v>CZ12</v>
      </c>
      <c r="F68" s="1" t="str">
        <f t="shared" si="33"/>
        <v>v15</v>
      </c>
      <c r="G68" s="2">
        <f>SUMIFS('Batch output'!$U$6:$U$13751,'Batch output'!$C$6:$C$13751,$D68,'Batch output'!$D$6:$D$13751,$E68,'Batch output'!$E$6:$E$13751,$F68,'Batch output'!$G$6:$G$13751,G$4)</f>
        <v>1592.86</v>
      </c>
      <c r="H68" s="2">
        <f>SUMIFS('Batch output'!$U$6:$U$13751,'Batch output'!$C$6:$C$13751,$D68,'Batch output'!$D$6:$D$13751,$E68,'Batch output'!$E$6:$E$13751,$F68,'Batch output'!$G$6:$G$13751,H$4)</f>
        <v>1563.55</v>
      </c>
      <c r="I68" s="1">
        <f t="shared" si="34"/>
        <v>29309.999999999945</v>
      </c>
      <c r="J68" s="2">
        <f>SUMIFS('Peak Demand output'!$J:$J,'Peak Demand output'!$D:$D,$D68,'Peak Demand output'!$E:$E,$E68,'Peak Demand output'!$F:$F,$F68,'Peak Demand output'!$G:$G,J$4)</f>
        <v>346.19306999999998</v>
      </c>
      <c r="K68" s="2">
        <f>SUMIFS('Peak Demand output'!$J:$J,'Peak Demand output'!$D:$D,$D68,'Peak Demand output'!$E:$E,$E68,'Peak Demand output'!$F:$F,$F68,'Peak Demand output'!$G:$G,K$4)</f>
        <v>288.81112999999999</v>
      </c>
      <c r="L68" s="1">
        <f t="shared" si="35"/>
        <v>57.381939999999986</v>
      </c>
      <c r="M68" s="2">
        <f>SUMIFS('Batch output'!$AH$6:$AH$13751,'Batch output'!$C$6:$C$13751,$D68,'Batch output'!$D$6:$D$13751,$E68,'Batch output'!$E$6:$E$13751,$F68,'Batch output'!$G$6:$G$13751,M$4)</f>
        <v>452.697</v>
      </c>
      <c r="N68" s="2">
        <f>SUMIFS('Batch output'!$AH$6:$AH$13751,'Batch output'!$C$6:$C$13751,$D68,'Batch output'!$D$6:$D$13751,$E68,'Batch output'!$E$6:$E$13751,$F68,'Batch output'!$G$6:$G$13751,N$4)</f>
        <v>452.75799999999998</v>
      </c>
      <c r="O68" s="1">
        <f t="shared" si="36"/>
        <v>-0.60999999999978627</v>
      </c>
      <c r="P68" s="1" t="str">
        <f>IFERROR(INDEX('Vintage Weighting'!$S$3:$S$9,MATCH($F68,'Vintage Weighting'!$R$3:$R$9,0)),0)</f>
        <v>ex</v>
      </c>
      <c r="Q68" s="1" t="str">
        <f t="shared" si="37"/>
        <v>MBT-CZ12-ex</v>
      </c>
      <c r="R68" s="14">
        <f>INDEX('Vintage Weighting'!$G$4:$M$1000,MATCH($Q68,'Vintage Weighting'!$F$4:$F$1000,0),MATCH($F68,'Vintage Weighting'!$G$3:$M$3,0))</f>
        <v>0.15824710894704808</v>
      </c>
      <c r="S68" s="1">
        <f t="shared" si="38"/>
        <v>4638.2227632379709</v>
      </c>
      <c r="T68" s="1">
        <f t="shared" si="39"/>
        <v>9.0805261107729738</v>
      </c>
      <c r="U68" s="1">
        <f t="shared" si="40"/>
        <v>-9.6530736457665509E-2</v>
      </c>
      <c r="V68" s="24">
        <f>INDEX('Building HVAC Tonnage'!F:F,MATCH(C68,'Building HVAC Tonnage'!E:E,0))</f>
        <v>372.80388416666659</v>
      </c>
      <c r="W68" s="1">
        <f t="shared" si="41"/>
        <v>12.441455039037082</v>
      </c>
      <c r="X68" s="1">
        <f t="shared" si="42"/>
        <v>2.4357380640147547E-2</v>
      </c>
      <c r="Y68" s="1">
        <f t="shared" si="43"/>
        <v>-2.5893168112623593E-4</v>
      </c>
      <c r="Z68" s="1" t="str">
        <f t="shared" si="44"/>
        <v>MBT-CZ12</v>
      </c>
    </row>
    <row r="69" spans="2:26" x14ac:dyDescent="0.25">
      <c r="B69" s="17" t="s">
        <v>2553</v>
      </c>
      <c r="C69" s="1" t="str">
        <f t="shared" si="30"/>
        <v>MBT-CZ13-v03</v>
      </c>
      <c r="D69" s="1" t="str">
        <f t="shared" si="31"/>
        <v>MBT</v>
      </c>
      <c r="E69" s="1" t="str">
        <f t="shared" si="32"/>
        <v>CZ13</v>
      </c>
      <c r="F69" s="1" t="str">
        <f t="shared" si="33"/>
        <v>v03</v>
      </c>
      <c r="G69" s="2">
        <f>SUMIFS('Batch output'!$U$6:$U$13751,'Batch output'!$C$6:$C$13751,$D69,'Batch output'!$D$6:$D$13751,$E69,'Batch output'!$E$6:$E$13751,$F69,'Batch output'!$G$6:$G$13751,G$4)</f>
        <v>1761.45</v>
      </c>
      <c r="H69" s="2">
        <f>SUMIFS('Batch output'!$U$6:$U$13751,'Batch output'!$C$6:$C$13751,$D69,'Batch output'!$D$6:$D$13751,$E69,'Batch output'!$E$6:$E$13751,$F69,'Batch output'!$G$6:$G$13751,H$4)</f>
        <v>1702.65</v>
      </c>
      <c r="I69" s="1">
        <f t="shared" si="34"/>
        <v>58799.999999999956</v>
      </c>
      <c r="J69" s="2">
        <f>SUMIFS('Peak Demand output'!$J:$J,'Peak Demand output'!$D:$D,$D69,'Peak Demand output'!$E:$E,$E69,'Peak Demand output'!$F:$F,$F69,'Peak Demand output'!$G:$G,J$4)</f>
        <v>412.00653</v>
      </c>
      <c r="K69" s="2">
        <f>SUMIFS('Peak Demand output'!$J:$J,'Peak Demand output'!$D:$D,$D69,'Peak Demand output'!$E:$E,$E69,'Peak Demand output'!$F:$F,$F69,'Peak Demand output'!$G:$G,K$4)</f>
        <v>334.62092999999999</v>
      </c>
      <c r="L69" s="1">
        <f t="shared" si="35"/>
        <v>77.385600000000011</v>
      </c>
      <c r="M69" s="2">
        <f>SUMIFS('Batch output'!$AH$6:$AH$13751,'Batch output'!$C$6:$C$13751,$D69,'Batch output'!$D$6:$D$13751,$E69,'Batch output'!$E$6:$E$13751,$F69,'Batch output'!$G$6:$G$13751,M$4)</f>
        <v>602.80899999999997</v>
      </c>
      <c r="N69" s="2">
        <f>SUMIFS('Batch output'!$AH$6:$AH$13751,'Batch output'!$C$6:$C$13751,$D69,'Batch output'!$D$6:$D$13751,$E69,'Batch output'!$E$6:$E$13751,$F69,'Batch output'!$G$6:$G$13751,N$4)</f>
        <v>602.87900000000002</v>
      </c>
      <c r="O69" s="1">
        <f t="shared" si="36"/>
        <v>-0.70000000000050022</v>
      </c>
      <c r="P69" s="1" t="str">
        <f>IFERROR(INDEX('Vintage Weighting'!$S$3:$S$9,MATCH($F69,'Vintage Weighting'!$R$3:$R$9,0)),0)</f>
        <v>ex</v>
      </c>
      <c r="Q69" s="1" t="str">
        <f t="shared" si="37"/>
        <v>MBT-CZ13-ex</v>
      </c>
      <c r="R69" s="14">
        <f>INDEX('Vintage Weighting'!$G$4:$M$1000,MATCH($Q69,'Vintage Weighting'!$F$4:$F$1000,0),MATCH($F69,'Vintage Weighting'!$G$3:$M$3,0))</f>
        <v>0.36536631779257855</v>
      </c>
      <c r="S69" s="1">
        <f t="shared" si="38"/>
        <v>21483.539486203605</v>
      </c>
      <c r="T69" s="1">
        <f t="shared" si="39"/>
        <v>28.27409172216937</v>
      </c>
      <c r="U69" s="1">
        <f t="shared" si="40"/>
        <v>-0.25575642245498775</v>
      </c>
      <c r="V69" s="24">
        <f>INDEX('Building HVAC Tonnage'!F:F,MATCH(C69,'Building HVAC Tonnage'!E:E,0))</f>
        <v>461.44018666666653</v>
      </c>
      <c r="W69" s="1">
        <f t="shared" si="41"/>
        <v>46.55758234105172</v>
      </c>
      <c r="X69" s="1">
        <f t="shared" si="42"/>
        <v>6.127357897979073E-2</v>
      </c>
      <c r="Y69" s="1">
        <f t="shared" si="43"/>
        <v>-5.5425693263196454E-4</v>
      </c>
      <c r="Z69" s="1" t="str">
        <f t="shared" si="44"/>
        <v>MBT-CZ13</v>
      </c>
    </row>
    <row r="70" spans="2:26" x14ac:dyDescent="0.25">
      <c r="B70" s="17" t="s">
        <v>2554</v>
      </c>
      <c r="C70" s="1" t="str">
        <f t="shared" si="30"/>
        <v>MBT-CZ13-v07</v>
      </c>
      <c r="D70" s="1" t="str">
        <f t="shared" si="31"/>
        <v>MBT</v>
      </c>
      <c r="E70" s="1" t="str">
        <f t="shared" si="32"/>
        <v>CZ13</v>
      </c>
      <c r="F70" s="1" t="str">
        <f t="shared" si="33"/>
        <v>v07</v>
      </c>
      <c r="G70" s="2">
        <f>SUMIFS('Batch output'!$U$6:$U$13751,'Batch output'!$C$6:$C$13751,$D70,'Batch output'!$D$6:$D$13751,$E70,'Batch output'!$E$6:$E$13751,$F70,'Batch output'!$G$6:$G$13751,G$4)</f>
        <v>1754.55</v>
      </c>
      <c r="H70" s="2">
        <f>SUMIFS('Batch output'!$U$6:$U$13751,'Batch output'!$C$6:$C$13751,$D70,'Batch output'!$D$6:$D$13751,$E70,'Batch output'!$E$6:$E$13751,$F70,'Batch output'!$G$6:$G$13751,H$4)</f>
        <v>1696.75</v>
      </c>
      <c r="I70" s="1">
        <f t="shared" si="34"/>
        <v>57799.999999999956</v>
      </c>
      <c r="J70" s="2">
        <f>SUMIFS('Peak Demand output'!$J:$J,'Peak Demand output'!$D:$D,$D70,'Peak Demand output'!$E:$E,$E70,'Peak Demand output'!$F:$F,$F70,'Peak Demand output'!$G:$G,J$4)</f>
        <v>405.93860000000001</v>
      </c>
      <c r="K70" s="2">
        <f>SUMIFS('Peak Demand output'!$J:$J,'Peak Demand output'!$D:$D,$D70,'Peak Demand output'!$E:$E,$E70,'Peak Demand output'!$F:$F,$F70,'Peak Demand output'!$G:$G,K$4)</f>
        <v>330.29946999999999</v>
      </c>
      <c r="L70" s="1">
        <f t="shared" si="35"/>
        <v>75.639130000000023</v>
      </c>
      <c r="M70" s="2">
        <f>SUMIFS('Batch output'!$AH$6:$AH$13751,'Batch output'!$C$6:$C$13751,$D70,'Batch output'!$D$6:$D$13751,$E70,'Batch output'!$E$6:$E$13751,$F70,'Batch output'!$G$6:$G$13751,M$4)</f>
        <v>560.83399999999995</v>
      </c>
      <c r="N70" s="2">
        <f>SUMIFS('Batch output'!$AH$6:$AH$13751,'Batch output'!$C$6:$C$13751,$D70,'Batch output'!$D$6:$D$13751,$E70,'Batch output'!$E$6:$E$13751,$F70,'Batch output'!$G$6:$G$13751,N$4)</f>
        <v>560.87900000000002</v>
      </c>
      <c r="O70" s="1">
        <f t="shared" si="36"/>
        <v>-0.4500000000007276</v>
      </c>
      <c r="P70" s="1" t="str">
        <f>IFERROR(INDEX('Vintage Weighting'!$S$3:$S$9,MATCH($F70,'Vintage Weighting'!$R$3:$R$9,0)),0)</f>
        <v>ex</v>
      </c>
      <c r="Q70" s="1" t="str">
        <f t="shared" si="37"/>
        <v>MBT-CZ13-ex</v>
      </c>
      <c r="R70" s="14">
        <f>INDEX('Vintage Weighting'!$G$4:$M$1000,MATCH($Q70,'Vintage Weighting'!$F$4:$F$1000,0),MATCH($F70,'Vintage Weighting'!$G$3:$M$3,0))</f>
        <v>0.23082778306374888</v>
      </c>
      <c r="S70" s="1">
        <f t="shared" si="38"/>
        <v>13341.845861084676</v>
      </c>
      <c r="T70" s="1">
        <f t="shared" si="39"/>
        <v>17.459612690770705</v>
      </c>
      <c r="U70" s="1">
        <f t="shared" si="40"/>
        <v>-0.10387250237885494</v>
      </c>
      <c r="V70" s="24">
        <f>INDEX('Building HVAC Tonnage'!F:F,MATCH(C70,'Building HVAC Tonnage'!E:E,0))</f>
        <v>453.83287666666661</v>
      </c>
      <c r="W70" s="1">
        <f t="shared" si="41"/>
        <v>29.398147527518283</v>
      </c>
      <c r="X70" s="1">
        <f t="shared" si="42"/>
        <v>3.8471458522372604E-2</v>
      </c>
      <c r="Y70" s="1">
        <f t="shared" si="43"/>
        <v>-2.2887831120077209E-4</v>
      </c>
      <c r="Z70" s="1" t="str">
        <f t="shared" si="44"/>
        <v>MBT-CZ13</v>
      </c>
    </row>
    <row r="71" spans="2:26" x14ac:dyDescent="0.25">
      <c r="B71" s="17" t="s">
        <v>2555</v>
      </c>
      <c r="C71" s="1" t="str">
        <f t="shared" si="30"/>
        <v>MBT-CZ13-v11</v>
      </c>
      <c r="D71" s="1" t="str">
        <f t="shared" si="31"/>
        <v>MBT</v>
      </c>
      <c r="E71" s="1" t="str">
        <f t="shared" si="32"/>
        <v>CZ13</v>
      </c>
      <c r="F71" s="1" t="str">
        <f t="shared" si="33"/>
        <v>v11</v>
      </c>
      <c r="G71" s="2">
        <f>SUMIFS('Batch output'!$U$6:$U$13751,'Batch output'!$C$6:$C$13751,$D71,'Batch output'!$D$6:$D$13751,$E71,'Batch output'!$E$6:$E$13751,$F71,'Batch output'!$G$6:$G$13751,G$4)</f>
        <v>1713.59</v>
      </c>
      <c r="H71" s="2">
        <f>SUMIFS('Batch output'!$U$6:$U$13751,'Batch output'!$C$6:$C$13751,$D71,'Batch output'!$D$6:$D$13751,$E71,'Batch output'!$E$6:$E$13751,$F71,'Batch output'!$G$6:$G$13751,H$4)</f>
        <v>1659.05</v>
      </c>
      <c r="I71" s="1">
        <f t="shared" si="34"/>
        <v>54539.999999999964</v>
      </c>
      <c r="J71" s="2">
        <f>SUMIFS('Peak Demand output'!$J:$J,'Peak Demand output'!$D:$D,$D71,'Peak Demand output'!$E:$E,$E71,'Peak Demand output'!$F:$F,$F71,'Peak Demand output'!$G:$G,J$4)</f>
        <v>385.17419999999998</v>
      </c>
      <c r="K71" s="2">
        <f>SUMIFS('Peak Demand output'!$J:$J,'Peak Demand output'!$D:$D,$D71,'Peak Demand output'!$E:$E,$E71,'Peak Demand output'!$F:$F,$F71,'Peak Demand output'!$G:$G,K$4)</f>
        <v>315.38493</v>
      </c>
      <c r="L71" s="1">
        <f t="shared" si="35"/>
        <v>69.789269999999988</v>
      </c>
      <c r="M71" s="2">
        <f>SUMIFS('Batch output'!$AH$6:$AH$13751,'Batch output'!$C$6:$C$13751,$D71,'Batch output'!$D$6:$D$13751,$E71,'Batch output'!$E$6:$E$13751,$F71,'Batch output'!$G$6:$G$13751,M$4)</f>
        <v>410.38200000000001</v>
      </c>
      <c r="N71" s="2">
        <f>SUMIFS('Batch output'!$AH$6:$AH$13751,'Batch output'!$C$6:$C$13751,$D71,'Batch output'!$D$6:$D$13751,$E71,'Batch output'!$E$6:$E$13751,$F71,'Batch output'!$G$6:$G$13751,N$4)</f>
        <v>410.41500000000002</v>
      </c>
      <c r="O71" s="1">
        <f t="shared" si="36"/>
        <v>-0.33000000000015461</v>
      </c>
      <c r="P71" s="1" t="str">
        <f>IFERROR(INDEX('Vintage Weighting'!$S$3:$S$9,MATCH($F71,'Vintage Weighting'!$R$3:$R$9,0)),0)</f>
        <v>ex</v>
      </c>
      <c r="Q71" s="1" t="str">
        <f t="shared" si="37"/>
        <v>MBT-CZ13-ex</v>
      </c>
      <c r="R71" s="14">
        <f>INDEX('Vintage Weighting'!$G$4:$M$1000,MATCH($Q71,'Vintage Weighting'!$F$4:$F$1000,0),MATCH($F71,'Vintage Weighting'!$G$3:$M$3,0))</f>
        <v>0.23082778306374888</v>
      </c>
      <c r="S71" s="1">
        <f t="shared" si="38"/>
        <v>12589.347288296854</v>
      </c>
      <c r="T71" s="1">
        <f t="shared" si="39"/>
        <v>16.109302475737394</v>
      </c>
      <c r="U71" s="1">
        <f t="shared" si="40"/>
        <v>-7.6173168411072814E-2</v>
      </c>
      <c r="V71" s="24">
        <f>INDEX('Building HVAC Tonnage'!F:F,MATCH(C71,'Building HVAC Tonnage'!E:E,0))</f>
        <v>428.86008083333326</v>
      </c>
      <c r="W71" s="1">
        <f t="shared" si="41"/>
        <v>29.355372185338506</v>
      </c>
      <c r="X71" s="1">
        <f t="shared" si="42"/>
        <v>3.7563072889495418E-2</v>
      </c>
      <c r="Y71" s="1">
        <f t="shared" si="43"/>
        <v>-1.7761776349773108E-4</v>
      </c>
      <c r="Z71" s="1" t="str">
        <f t="shared" si="44"/>
        <v>MBT-CZ13</v>
      </c>
    </row>
    <row r="72" spans="2:26" x14ac:dyDescent="0.25">
      <c r="B72" s="17" t="s">
        <v>2556</v>
      </c>
      <c r="C72" s="1" t="str">
        <f t="shared" si="30"/>
        <v>MBT-CZ13-v15</v>
      </c>
      <c r="D72" s="1" t="str">
        <f t="shared" si="31"/>
        <v>MBT</v>
      </c>
      <c r="E72" s="1" t="str">
        <f t="shared" si="32"/>
        <v>CZ13</v>
      </c>
      <c r="F72" s="1" t="str">
        <f t="shared" si="33"/>
        <v>v15</v>
      </c>
      <c r="G72" s="2">
        <f>SUMIFS('Batch output'!$U$6:$U$13751,'Batch output'!$C$6:$C$13751,$D72,'Batch output'!$D$6:$D$13751,$E72,'Batch output'!$E$6:$E$13751,$F72,'Batch output'!$G$6:$G$13751,G$4)</f>
        <v>1690.58</v>
      </c>
      <c r="H72" s="2">
        <f>SUMIFS('Batch output'!$U$6:$U$13751,'Batch output'!$C$6:$C$13751,$D72,'Batch output'!$D$6:$D$13751,$E72,'Batch output'!$E$6:$E$13751,$F72,'Batch output'!$G$6:$G$13751,H$4)</f>
        <v>1637.7</v>
      </c>
      <c r="I72" s="1">
        <f t="shared" si="34"/>
        <v>52879.999999999884</v>
      </c>
      <c r="J72" s="2">
        <f>SUMIFS('Peak Demand output'!$J:$J,'Peak Demand output'!$D:$D,$D72,'Peak Demand output'!$E:$E,$E72,'Peak Demand output'!$F:$F,$F72,'Peak Demand output'!$G:$G,J$4)</f>
        <v>376.72133000000002</v>
      </c>
      <c r="K72" s="2">
        <f>SUMIFS('Peak Demand output'!$J:$J,'Peak Demand output'!$D:$D,$D72,'Peak Demand output'!$E:$E,$E72,'Peak Demand output'!$F:$F,$F72,'Peak Demand output'!$G:$G,K$4)</f>
        <v>308.59906999999998</v>
      </c>
      <c r="L72" s="1">
        <f t="shared" si="35"/>
        <v>68.12226000000004</v>
      </c>
      <c r="M72" s="2">
        <f>SUMIFS('Batch output'!$AH$6:$AH$13751,'Batch output'!$C$6:$C$13751,$D72,'Batch output'!$D$6:$D$13751,$E72,'Batch output'!$E$6:$E$13751,$F72,'Batch output'!$G$6:$G$13751,M$4)</f>
        <v>383.04300000000001</v>
      </c>
      <c r="N72" s="2">
        <f>SUMIFS('Batch output'!$AH$6:$AH$13751,'Batch output'!$C$6:$C$13751,$D72,'Batch output'!$D$6:$D$13751,$E72,'Batch output'!$E$6:$E$13751,$F72,'Batch output'!$G$6:$G$13751,N$4)</f>
        <v>383.08800000000002</v>
      </c>
      <c r="O72" s="1">
        <f t="shared" si="36"/>
        <v>-0.45000000000015916</v>
      </c>
      <c r="P72" s="1" t="str">
        <f>IFERROR(INDEX('Vintage Weighting'!$S$3:$S$9,MATCH($F72,'Vintage Weighting'!$R$3:$R$9,0)),0)</f>
        <v>ex</v>
      </c>
      <c r="Q72" s="1" t="str">
        <f t="shared" si="37"/>
        <v>MBT-CZ13-ex</v>
      </c>
      <c r="R72" s="14">
        <f>INDEX('Vintage Weighting'!$G$4:$M$1000,MATCH($Q72,'Vintage Weighting'!$F$4:$F$1000,0),MATCH($F72,'Vintage Weighting'!$G$3:$M$3,0))</f>
        <v>0.17297811607992392</v>
      </c>
      <c r="S72" s="1">
        <f t="shared" si="38"/>
        <v>9147.082778306356</v>
      </c>
      <c r="T72" s="1">
        <f t="shared" si="39"/>
        <v>11.783660197906764</v>
      </c>
      <c r="U72" s="1">
        <f t="shared" si="40"/>
        <v>-7.784015223599329E-2</v>
      </c>
      <c r="V72" s="24">
        <f>INDEX('Building HVAC Tonnage'!F:F,MATCH(C72,'Building HVAC Tonnage'!E:E,0))</f>
        <v>417.91651916666672</v>
      </c>
      <c r="W72" s="1">
        <f t="shared" si="41"/>
        <v>21.887344382906445</v>
      </c>
      <c r="X72" s="1">
        <f t="shared" si="42"/>
        <v>2.8196205838916348E-2</v>
      </c>
      <c r="Y72" s="1">
        <f t="shared" si="43"/>
        <v>-1.8625765832661507E-4</v>
      </c>
      <c r="Z72" s="1" t="str">
        <f t="shared" si="44"/>
        <v>MBT-CZ13</v>
      </c>
    </row>
    <row r="73" spans="2:26" x14ac:dyDescent="0.25">
      <c r="B73" s="17" t="s">
        <v>2150</v>
      </c>
      <c r="C73" s="1" t="str">
        <f t="shared" ref="C73:C100" si="45">CONCATENATE(D73,"-",E73,"-",F73)</f>
        <v>MBT-CZ15-v03</v>
      </c>
      <c r="D73" s="1" t="str">
        <f t="shared" ref="D73:D100" si="46">LEFT(B73,3)</f>
        <v>MBT</v>
      </c>
      <c r="E73" s="1" t="str">
        <f t="shared" ref="E73:E100" si="47">CONCATENATE("CZ", MID(B73,7,2))</f>
        <v>CZ15</v>
      </c>
      <c r="F73" s="1" t="str">
        <f t="shared" ref="F73:F100" si="48">_xlfn.CONCAT("v",MID(B73,11,2))</f>
        <v>v03</v>
      </c>
      <c r="G73" s="2">
        <f>SUMIFS('Batch output'!$U$6:$U$13751,'Batch output'!$C$6:$C$13751,$D73,'Batch output'!$D$6:$D$13751,$E73,'Batch output'!$E$6:$E$13751,$F73,'Batch output'!$G$6:$G$13751,G$4)</f>
        <v>2056.1799999999998</v>
      </c>
      <c r="H73" s="2">
        <f>SUMIFS('Batch output'!$U$6:$U$13751,'Batch output'!$C$6:$C$13751,$D73,'Batch output'!$D$6:$D$13751,$E73,'Batch output'!$E$6:$E$13751,$F73,'Batch output'!$G$6:$G$13751,H$4)</f>
        <v>1916.98</v>
      </c>
      <c r="I73" s="1">
        <f t="shared" ref="I73:I100" si="49">(G73-H73)*1000</f>
        <v>139199.99999999983</v>
      </c>
      <c r="J73" s="2">
        <f>SUMIFS('Peak Demand output'!$J:$J,'Peak Demand output'!$D:$D,$D73,'Peak Demand output'!$E:$E,$E73,'Peak Demand output'!$F:$F,$F73,'Peak Demand output'!$G:$G,J$4)</f>
        <v>516.27252999999996</v>
      </c>
      <c r="K73" s="2">
        <f>SUMIFS('Peak Demand output'!$J:$J,'Peak Demand output'!$D:$D,$D73,'Peak Demand output'!$E:$E,$E73,'Peak Demand output'!$F:$F,$F73,'Peak Demand output'!$G:$G,K$4)</f>
        <v>375.09039999999999</v>
      </c>
      <c r="L73" s="1">
        <f t="shared" ref="L73:L100" si="50">(J73-K73)</f>
        <v>141.18212999999997</v>
      </c>
      <c r="M73" s="2">
        <f>SUMIFS('Batch output'!$AH$6:$AH$13751,'Batch output'!$C$6:$C$13751,$D73,'Batch output'!$D$6:$D$13751,$E73,'Batch output'!$E$6:$E$13751,$F73,'Batch output'!$G$6:$G$13751,M$4)</f>
        <v>103.535</v>
      </c>
      <c r="N73" s="2">
        <f>SUMIFS('Batch output'!$AH$6:$AH$13751,'Batch output'!$C$6:$C$13751,$D73,'Batch output'!$D$6:$D$13751,$E73,'Batch output'!$E$6:$E$13751,$F73,'Batch output'!$G$6:$G$13751,N$4)</f>
        <v>103.55500000000001</v>
      </c>
      <c r="O73" s="1">
        <f t="shared" ref="O73:O100" si="51">(M73-N73)*10</f>
        <v>-0.20000000000010232</v>
      </c>
      <c r="P73" s="1" t="str">
        <f>IFERROR(INDEX('Vintage Weighting'!$S$3:$S$9,MATCH($F73,'Vintage Weighting'!$R$3:$R$9,0)),0)</f>
        <v>ex</v>
      </c>
      <c r="Q73" s="1" t="str">
        <f t="shared" ref="Q73:Q100" si="52">CONCATENATE(D73,"-",E73,"-",P73)</f>
        <v>MBT-CZ15-ex</v>
      </c>
      <c r="R73" s="14">
        <f>INDEX('Vintage Weighting'!$G$4:$M$1000,MATCH($Q73,'Vintage Weighting'!$F$4:$F$1000,0),MATCH($F73,'Vintage Weighting'!$G$3:$M$3,0))</f>
        <v>0.39542550999381826</v>
      </c>
      <c r="S73" s="1">
        <f t="shared" ref="S73:S100" si="53">R73*I73</f>
        <v>55043.230991139433</v>
      </c>
      <c r="T73" s="1">
        <f t="shared" ref="T73:T100" si="54">R73*L73</f>
        <v>55.827015757263538</v>
      </c>
      <c r="U73" s="1">
        <f t="shared" ref="U73:U100" si="55">O73*R73</f>
        <v>-7.9085101998804114E-2</v>
      </c>
      <c r="V73" s="24">
        <f>INDEX('Building HVAC Tonnage'!F:F,MATCH(C73,'Building HVAC Tonnage'!E:E,0))</f>
        <v>582.82236999999998</v>
      </c>
      <c r="W73" s="1">
        <f t="shared" ref="W73:W100" si="56">S73/$V73</f>
        <v>94.442550293907615</v>
      </c>
      <c r="X73" s="1">
        <f t="shared" ref="X73:X100" si="57">T73/$V73</f>
        <v>9.5787359289698407E-2</v>
      </c>
      <c r="Y73" s="1">
        <f t="shared" ref="Y73:Y100" si="58">U73/$V73</f>
        <v>-1.356933193878679E-4</v>
      </c>
      <c r="Z73" s="1" t="str">
        <f t="shared" ref="Z73:Z100" si="59">CONCATENATE(D73,"-",E73)</f>
        <v>MBT-CZ15</v>
      </c>
    </row>
    <row r="74" spans="2:26" x14ac:dyDescent="0.25">
      <c r="B74" s="17" t="s">
        <v>2151</v>
      </c>
      <c r="C74" s="1" t="str">
        <f t="shared" si="45"/>
        <v>MBT-CZ15-v07</v>
      </c>
      <c r="D74" s="1" t="str">
        <f t="shared" si="46"/>
        <v>MBT</v>
      </c>
      <c r="E74" s="1" t="str">
        <f t="shared" si="47"/>
        <v>CZ15</v>
      </c>
      <c r="F74" s="1" t="str">
        <f t="shared" si="48"/>
        <v>v07</v>
      </c>
      <c r="G74" s="2">
        <f>SUMIFS('Batch output'!$U$6:$U$13751,'Batch output'!$C$6:$C$13751,$D74,'Batch output'!$D$6:$D$13751,$E74,'Batch output'!$E$6:$E$13751,$F74,'Batch output'!$G$6:$G$13751,G$4)</f>
        <v>2042.6</v>
      </c>
      <c r="H74" s="2">
        <f>SUMIFS('Batch output'!$U$6:$U$13751,'Batch output'!$C$6:$C$13751,$D74,'Batch output'!$D$6:$D$13751,$E74,'Batch output'!$E$6:$E$13751,$F74,'Batch output'!$G$6:$G$13751,H$4)</f>
        <v>1906.79</v>
      </c>
      <c r="I74" s="1">
        <f t="shared" si="49"/>
        <v>135809.99999999994</v>
      </c>
      <c r="J74" s="2">
        <f>SUMIFS('Peak Demand output'!$J:$J,'Peak Demand output'!$D:$D,$D74,'Peak Demand output'!$E:$E,$E74,'Peak Demand output'!$F:$F,$F74,'Peak Demand output'!$G:$G,J$4)</f>
        <v>506.19979999999998</v>
      </c>
      <c r="K74" s="2">
        <f>SUMIFS('Peak Demand output'!$J:$J,'Peak Demand output'!$D:$D,$D74,'Peak Demand output'!$E:$E,$E74,'Peak Demand output'!$F:$F,$F74,'Peak Demand output'!$G:$G,K$4)</f>
        <v>369.70846999999998</v>
      </c>
      <c r="L74" s="1">
        <f t="shared" si="50"/>
        <v>136.49133</v>
      </c>
      <c r="M74" s="2">
        <f>SUMIFS('Batch output'!$AH$6:$AH$13751,'Batch output'!$C$6:$C$13751,$D74,'Batch output'!$D$6:$D$13751,$E74,'Batch output'!$E$6:$E$13751,$F74,'Batch output'!$G$6:$G$13751,M$4)</f>
        <v>92.343699999999998</v>
      </c>
      <c r="N74" s="2">
        <f>SUMIFS('Batch output'!$AH$6:$AH$13751,'Batch output'!$C$6:$C$13751,$D74,'Batch output'!$D$6:$D$13751,$E74,'Batch output'!$E$6:$E$13751,$F74,'Batch output'!$G$6:$G$13751,N$4)</f>
        <v>92.364999999999995</v>
      </c>
      <c r="O74" s="1">
        <f t="shared" si="51"/>
        <v>-0.21299999999996544</v>
      </c>
      <c r="P74" s="1" t="str">
        <f>IFERROR(INDEX('Vintage Weighting'!$S$3:$S$9,MATCH($F74,'Vintage Weighting'!$R$3:$R$9,0)),0)</f>
        <v>ex</v>
      </c>
      <c r="Q74" s="1" t="str">
        <f t="shared" si="52"/>
        <v>MBT-CZ15-ex</v>
      </c>
      <c r="R74" s="14">
        <f>INDEX('Vintage Weighting'!$G$4:$M$1000,MATCH($Q74,'Vintage Weighting'!$F$4:$F$1000,0),MATCH($F74,'Vintage Weighting'!$G$3:$M$3,0))</f>
        <v>0.2198640016484649</v>
      </c>
      <c r="S74" s="1">
        <f t="shared" si="53"/>
        <v>29859.730063878003</v>
      </c>
      <c r="T74" s="1">
        <f t="shared" si="54"/>
        <v>30.009530004121167</v>
      </c>
      <c r="U74" s="1">
        <f t="shared" si="55"/>
        <v>-4.6831032351115423E-2</v>
      </c>
      <c r="V74" s="24">
        <f>INDEX('Building HVAC Tonnage'!F:F,MATCH(C74,'Building HVAC Tonnage'!E:E,0))</f>
        <v>574.27192916666684</v>
      </c>
      <c r="W74" s="1">
        <f t="shared" si="56"/>
        <v>51.995802941661857</v>
      </c>
      <c r="X74" s="1">
        <f t="shared" si="57"/>
        <v>5.2256654870225627E-2</v>
      </c>
      <c r="Y74" s="1">
        <f t="shared" si="58"/>
        <v>-8.1548531231663232E-5</v>
      </c>
      <c r="Z74" s="1" t="str">
        <f t="shared" si="59"/>
        <v>MBT-CZ15</v>
      </c>
    </row>
    <row r="75" spans="2:26" x14ac:dyDescent="0.25">
      <c r="B75" s="17" t="s">
        <v>2152</v>
      </c>
      <c r="C75" s="1" t="str">
        <f t="shared" si="45"/>
        <v>MBT-CZ15-v11</v>
      </c>
      <c r="D75" s="1" t="str">
        <f t="shared" si="46"/>
        <v>MBT</v>
      </c>
      <c r="E75" s="1" t="str">
        <f t="shared" si="47"/>
        <v>CZ15</v>
      </c>
      <c r="F75" s="1" t="str">
        <f t="shared" si="48"/>
        <v>v11</v>
      </c>
      <c r="G75" s="2">
        <f>SUMIFS('Batch output'!$U$6:$U$13751,'Batch output'!$C$6:$C$13751,$D75,'Batch output'!$D$6:$D$13751,$E75,'Batch output'!$E$6:$E$13751,$F75,'Batch output'!$G$6:$G$13751,G$4)</f>
        <v>1981.31</v>
      </c>
      <c r="H75" s="2">
        <f>SUMIFS('Batch output'!$U$6:$U$13751,'Batch output'!$C$6:$C$13751,$D75,'Batch output'!$D$6:$D$13751,$E75,'Batch output'!$E$6:$E$13751,$F75,'Batch output'!$G$6:$G$13751,H$4)</f>
        <v>1854.77</v>
      </c>
      <c r="I75" s="1">
        <f t="shared" si="49"/>
        <v>126539.99999999997</v>
      </c>
      <c r="J75" s="2">
        <f>SUMIFS('Peak Demand output'!$J:$J,'Peak Demand output'!$D:$D,$D75,'Peak Demand output'!$E:$E,$E75,'Peak Demand output'!$F:$F,$F75,'Peak Demand output'!$G:$G,J$4)</f>
        <v>474.66786999999999</v>
      </c>
      <c r="K75" s="2">
        <f>SUMIFS('Peak Demand output'!$J:$J,'Peak Demand output'!$D:$D,$D75,'Peak Demand output'!$E:$E,$E75,'Peak Demand output'!$F:$F,$F75,'Peak Demand output'!$G:$G,K$4)</f>
        <v>350.53280000000001</v>
      </c>
      <c r="L75" s="1">
        <f t="shared" si="50"/>
        <v>124.13506999999998</v>
      </c>
      <c r="M75" s="2">
        <f>SUMIFS('Batch output'!$AH$6:$AH$13751,'Batch output'!$C$6:$C$13751,$D75,'Batch output'!$D$6:$D$13751,$E75,'Batch output'!$E$6:$E$13751,$F75,'Batch output'!$G$6:$G$13751,M$4)</f>
        <v>55.968800000000002</v>
      </c>
      <c r="N75" s="2">
        <f>SUMIFS('Batch output'!$AH$6:$AH$13751,'Batch output'!$C$6:$C$13751,$D75,'Batch output'!$D$6:$D$13751,$E75,'Batch output'!$E$6:$E$13751,$F75,'Batch output'!$G$6:$G$13751,N$4)</f>
        <v>55.971499999999999</v>
      </c>
      <c r="O75" s="1">
        <f t="shared" si="51"/>
        <v>-2.6999999999972601E-2</v>
      </c>
      <c r="P75" s="1" t="str">
        <f>IFERROR(INDEX('Vintage Weighting'!$S$3:$S$9,MATCH($F75,'Vintage Weighting'!$R$3:$R$9,0)),0)</f>
        <v>ex</v>
      </c>
      <c r="Q75" s="1" t="str">
        <f t="shared" si="52"/>
        <v>MBT-CZ15-ex</v>
      </c>
      <c r="R75" s="14">
        <f>INDEX('Vintage Weighting'!$G$4:$M$1000,MATCH($Q75,'Vintage Weighting'!$F$4:$F$1000,0),MATCH($F75,'Vintage Weighting'!$G$3:$M$3,0))</f>
        <v>0.2198640016484649</v>
      </c>
      <c r="S75" s="1">
        <f t="shared" si="53"/>
        <v>27821.590768596743</v>
      </c>
      <c r="T75" s="1">
        <f t="shared" si="54"/>
        <v>27.292833235112301</v>
      </c>
      <c r="U75" s="1">
        <f t="shared" si="55"/>
        <v>-5.9363280445025287E-3</v>
      </c>
      <c r="V75" s="24">
        <f>INDEX('Building HVAC Tonnage'!F:F,MATCH(C75,'Building HVAC Tonnage'!E:E,0))</f>
        <v>545.2476291666668</v>
      </c>
      <c r="W75" s="1">
        <f t="shared" si="56"/>
        <v>51.025606128940119</v>
      </c>
      <c r="X75" s="1">
        <f t="shared" si="57"/>
        <v>5.005584944372065E-2</v>
      </c>
      <c r="Y75" s="1">
        <f t="shared" si="58"/>
        <v>-1.0887398178283432E-5</v>
      </c>
      <c r="Z75" s="1" t="str">
        <f t="shared" si="59"/>
        <v>MBT-CZ15</v>
      </c>
    </row>
    <row r="76" spans="2:26" x14ac:dyDescent="0.25">
      <c r="B76" s="17" t="s">
        <v>2153</v>
      </c>
      <c r="C76" s="1" t="str">
        <f t="shared" si="45"/>
        <v>MBT-CZ15-v15</v>
      </c>
      <c r="D76" s="1" t="str">
        <f t="shared" si="46"/>
        <v>MBT</v>
      </c>
      <c r="E76" s="1" t="str">
        <f t="shared" si="47"/>
        <v>CZ15</v>
      </c>
      <c r="F76" s="1" t="str">
        <f t="shared" si="48"/>
        <v>v15</v>
      </c>
      <c r="G76" s="2">
        <f>SUMIFS('Batch output'!$U$6:$U$13751,'Batch output'!$C$6:$C$13751,$D76,'Batch output'!$D$6:$D$13751,$E76,'Batch output'!$E$6:$E$13751,$F76,'Batch output'!$G$6:$G$13751,G$4)</f>
        <v>1952.12</v>
      </c>
      <c r="H76" s="2">
        <f>SUMIFS('Batch output'!$U$6:$U$13751,'Batch output'!$C$6:$C$13751,$D76,'Batch output'!$D$6:$D$13751,$E76,'Batch output'!$E$6:$E$13751,$F76,'Batch output'!$G$6:$G$13751,H$4)</f>
        <v>1829.38</v>
      </c>
      <c r="I76" s="1">
        <f t="shared" si="49"/>
        <v>122739.99999999978</v>
      </c>
      <c r="J76" s="2">
        <f>SUMIFS('Peak Demand output'!$J:$J,'Peak Demand output'!$D:$D,$D76,'Peak Demand output'!$E:$E,$E76,'Peak Demand output'!$F:$F,$F76,'Peak Demand output'!$G:$G,J$4)</f>
        <v>465.19193000000001</v>
      </c>
      <c r="K76" s="2">
        <f>SUMIFS('Peak Demand output'!$J:$J,'Peak Demand output'!$D:$D,$D76,'Peak Demand output'!$E:$E,$E76,'Peak Demand output'!$F:$F,$F76,'Peak Demand output'!$G:$G,K$4)</f>
        <v>344.58100000000002</v>
      </c>
      <c r="L76" s="1">
        <f t="shared" si="50"/>
        <v>120.61093</v>
      </c>
      <c r="M76" s="2">
        <f>SUMIFS('Batch output'!$AH$6:$AH$13751,'Batch output'!$C$6:$C$13751,$D76,'Batch output'!$D$6:$D$13751,$E76,'Batch output'!$E$6:$E$13751,$F76,'Batch output'!$G$6:$G$13751,M$4)</f>
        <v>48.780099999999997</v>
      </c>
      <c r="N76" s="2">
        <f>SUMIFS('Batch output'!$AH$6:$AH$13751,'Batch output'!$C$6:$C$13751,$D76,'Batch output'!$D$6:$D$13751,$E76,'Batch output'!$E$6:$E$13751,$F76,'Batch output'!$G$6:$G$13751,N$4)</f>
        <v>48.793599999999998</v>
      </c>
      <c r="O76" s="1">
        <f t="shared" si="51"/>
        <v>-0.13500000000000512</v>
      </c>
      <c r="P76" s="1" t="str">
        <f>IFERROR(INDEX('Vintage Weighting'!$S$3:$S$9,MATCH($F76,'Vintage Weighting'!$R$3:$R$9,0)),0)</f>
        <v>ex</v>
      </c>
      <c r="Q76" s="1" t="str">
        <f t="shared" si="52"/>
        <v>MBT-CZ15-ex</v>
      </c>
      <c r="R76" s="14">
        <f>INDEX('Vintage Weighting'!$G$4:$M$1000,MATCH($Q76,'Vintage Weighting'!$F$4:$F$1000,0),MATCH($F76,'Vintage Weighting'!$G$3:$M$3,0))</f>
        <v>0.164846486709252</v>
      </c>
      <c r="S76" s="1">
        <f t="shared" si="53"/>
        <v>20233.257778693554</v>
      </c>
      <c r="T76" s="1">
        <f t="shared" si="54"/>
        <v>19.882288069235525</v>
      </c>
      <c r="U76" s="1">
        <f t="shared" si="55"/>
        <v>-2.2254275705749865E-2</v>
      </c>
      <c r="V76" s="24">
        <f>INDEX('Building HVAC Tonnage'!F:F,MATCH(C76,'Building HVAC Tonnage'!E:E,0))</f>
        <v>534.34242083333322</v>
      </c>
      <c r="W76" s="1">
        <f t="shared" si="56"/>
        <v>37.865714923286077</v>
      </c>
      <c r="X76" s="1">
        <f t="shared" si="57"/>
        <v>3.7208889457490797E-2</v>
      </c>
      <c r="Y76" s="1">
        <f t="shared" si="58"/>
        <v>-4.1647967367148635E-5</v>
      </c>
      <c r="Z76" s="1" t="str">
        <f t="shared" si="59"/>
        <v>MBT-CZ15</v>
      </c>
    </row>
    <row r="77" spans="2:26" x14ac:dyDescent="0.25">
      <c r="B77" s="17" t="s">
        <v>2557</v>
      </c>
      <c r="C77" s="1" t="str">
        <f t="shared" si="45"/>
        <v>MLI-CZ12-v03</v>
      </c>
      <c r="D77" s="1" t="str">
        <f t="shared" si="46"/>
        <v>MLI</v>
      </c>
      <c r="E77" s="1" t="str">
        <f t="shared" si="47"/>
        <v>CZ12</v>
      </c>
      <c r="F77" s="1" t="str">
        <f t="shared" si="48"/>
        <v>v03</v>
      </c>
      <c r="G77" s="2">
        <f>SUMIFS('Batch output'!$U$6:$U$13751,'Batch output'!$C$6:$C$13751,$D77,'Batch output'!$D$6:$D$13751,$E77,'Batch output'!$E$6:$E$13751,$F77,'Batch output'!$G$6:$G$13751,G$4)</f>
        <v>777.197</v>
      </c>
      <c r="H77" s="2">
        <f>SUMIFS('Batch output'!$U$6:$U$13751,'Batch output'!$C$6:$C$13751,$D77,'Batch output'!$D$6:$D$13751,$E77,'Batch output'!$E$6:$E$13751,$F77,'Batch output'!$G$6:$G$13751,H$4)</f>
        <v>761.07100000000003</v>
      </c>
      <c r="I77" s="1">
        <f t="shared" si="49"/>
        <v>16125.999999999976</v>
      </c>
      <c r="J77" s="2">
        <f>SUMIFS('Peak Demand output'!$J:$J,'Peak Demand output'!$D:$D,$D77,'Peak Demand output'!$E:$E,$E77,'Peak Demand output'!$F:$F,$F77,'Peak Demand output'!$G:$G,J$4)</f>
        <v>184.60159999999999</v>
      </c>
      <c r="K77" s="2">
        <f>SUMIFS('Peak Demand output'!$J:$J,'Peak Demand output'!$D:$D,$D77,'Peak Demand output'!$E:$E,$E77,'Peak Demand output'!$F:$F,$F77,'Peak Demand output'!$G:$G,K$4)</f>
        <v>151.71012999999999</v>
      </c>
      <c r="L77" s="1">
        <f t="shared" si="50"/>
        <v>32.891469999999998</v>
      </c>
      <c r="M77" s="2">
        <f>SUMIFS('Batch output'!$AH$6:$AH$13751,'Batch output'!$C$6:$C$13751,$D77,'Batch output'!$D$6:$D$13751,$E77,'Batch output'!$E$6:$E$13751,$F77,'Batch output'!$G$6:$G$13751,M$4)</f>
        <v>922.94399999999996</v>
      </c>
      <c r="N77" s="2">
        <f>SUMIFS('Batch output'!$AH$6:$AH$13751,'Batch output'!$C$6:$C$13751,$D77,'Batch output'!$D$6:$D$13751,$E77,'Batch output'!$E$6:$E$13751,$F77,'Batch output'!$G$6:$G$13751,N$4)</f>
        <v>923.01300000000003</v>
      </c>
      <c r="O77" s="1">
        <f t="shared" si="51"/>
        <v>-0.69000000000073669</v>
      </c>
      <c r="P77" s="1" t="str">
        <f>IFERROR(INDEX('Vintage Weighting'!$S$3:$S$9,MATCH($F77,'Vintage Weighting'!$R$3:$R$9,0)),0)</f>
        <v>ex</v>
      </c>
      <c r="Q77" s="1" t="str">
        <f t="shared" si="52"/>
        <v>MLI-CZ12-ex</v>
      </c>
      <c r="R77" s="14">
        <f>INDEX('Vintage Weighting'!$G$4:$M$1000,MATCH($Q77,'Vintage Weighting'!$F$4:$F$1000,0),MATCH($F77,'Vintage Weighting'!$G$3:$M$3,0))</f>
        <v>0.41976060052749031</v>
      </c>
      <c r="S77" s="1">
        <f t="shared" si="53"/>
        <v>6769.0594441062985</v>
      </c>
      <c r="T77" s="1">
        <f t="shared" si="54"/>
        <v>13.806543199431932</v>
      </c>
      <c r="U77" s="1">
        <f t="shared" si="55"/>
        <v>-0.28963481436427757</v>
      </c>
      <c r="V77" s="24">
        <f>INDEX('Building HVAC Tonnage'!F:F,MATCH(C77,'Building HVAC Tonnage'!E:E,0))</f>
        <v>265.36052083333328</v>
      </c>
      <c r="W77" s="1">
        <f t="shared" si="56"/>
        <v>25.508916785544695</v>
      </c>
      <c r="X77" s="1">
        <f t="shared" si="57"/>
        <v>5.2029379336738256E-2</v>
      </c>
      <c r="Y77" s="1">
        <f t="shared" si="58"/>
        <v>-1.0914766576984162E-3</v>
      </c>
      <c r="Z77" s="1" t="str">
        <f t="shared" si="59"/>
        <v>MLI-CZ12</v>
      </c>
    </row>
    <row r="78" spans="2:26" x14ac:dyDescent="0.25">
      <c r="B78" s="17" t="s">
        <v>2558</v>
      </c>
      <c r="C78" s="1" t="str">
        <f t="shared" si="45"/>
        <v>MLI-CZ12-v07</v>
      </c>
      <c r="D78" s="1" t="str">
        <f t="shared" si="46"/>
        <v>MLI</v>
      </c>
      <c r="E78" s="1" t="str">
        <f t="shared" si="47"/>
        <v>CZ12</v>
      </c>
      <c r="F78" s="1" t="str">
        <f t="shared" si="48"/>
        <v>v07</v>
      </c>
      <c r="G78" s="2">
        <f>SUMIFS('Batch output'!$U$6:$U$13751,'Batch output'!$C$6:$C$13751,$D78,'Batch output'!$D$6:$D$13751,$E78,'Batch output'!$E$6:$E$13751,$F78,'Batch output'!$G$6:$G$13751,G$4)</f>
        <v>773.64700000000005</v>
      </c>
      <c r="H78" s="2">
        <f>SUMIFS('Batch output'!$U$6:$U$13751,'Batch output'!$C$6:$C$13751,$D78,'Batch output'!$D$6:$D$13751,$E78,'Batch output'!$E$6:$E$13751,$F78,'Batch output'!$G$6:$G$13751,H$4)</f>
        <v>757.86099999999999</v>
      </c>
      <c r="I78" s="1">
        <f t="shared" si="49"/>
        <v>15786.000000000058</v>
      </c>
      <c r="J78" s="2">
        <f>SUMIFS('Peak Demand output'!$J:$J,'Peak Demand output'!$D:$D,$D78,'Peak Demand output'!$E:$E,$E78,'Peak Demand output'!$F:$F,$F78,'Peak Demand output'!$G:$G,J$4)</f>
        <v>182.08693</v>
      </c>
      <c r="K78" s="2">
        <f>SUMIFS('Peak Demand output'!$J:$J,'Peak Demand output'!$D:$D,$D78,'Peak Demand output'!$E:$E,$E78,'Peak Demand output'!$F:$F,$F78,'Peak Demand output'!$G:$G,K$4)</f>
        <v>149.69827000000001</v>
      </c>
      <c r="L78" s="1">
        <f t="shared" si="50"/>
        <v>32.388659999999987</v>
      </c>
      <c r="M78" s="2">
        <f>SUMIFS('Batch output'!$AH$6:$AH$13751,'Batch output'!$C$6:$C$13751,$D78,'Batch output'!$D$6:$D$13751,$E78,'Batch output'!$E$6:$E$13751,$F78,'Batch output'!$G$6:$G$13751,M$4)</f>
        <v>873.01300000000003</v>
      </c>
      <c r="N78" s="2">
        <f>SUMIFS('Batch output'!$AH$6:$AH$13751,'Batch output'!$C$6:$C$13751,$D78,'Batch output'!$D$6:$D$13751,$E78,'Batch output'!$E$6:$E$13751,$F78,'Batch output'!$G$6:$G$13751,N$4)</f>
        <v>873.09400000000005</v>
      </c>
      <c r="O78" s="1">
        <f t="shared" si="51"/>
        <v>-0.8100000000001728</v>
      </c>
      <c r="P78" s="1" t="str">
        <f>IFERROR(INDEX('Vintage Weighting'!$S$3:$S$9,MATCH($F78,'Vintage Weighting'!$R$3:$R$9,0)),0)</f>
        <v>ex</v>
      </c>
      <c r="Q78" s="1" t="str">
        <f t="shared" si="52"/>
        <v>MLI-CZ12-ex</v>
      </c>
      <c r="R78" s="14">
        <f>INDEX('Vintage Weighting'!$G$4:$M$1000,MATCH($Q78,'Vintage Weighting'!$F$4:$F$1000,0),MATCH($F78,'Vintage Weighting'!$G$3:$M$3,0))</f>
        <v>0.21099614526273078</v>
      </c>
      <c r="S78" s="1">
        <f t="shared" si="53"/>
        <v>3330.7851491174802</v>
      </c>
      <c r="T78" s="1">
        <f t="shared" si="54"/>
        <v>6.8338824102251952</v>
      </c>
      <c r="U78" s="1">
        <f t="shared" si="55"/>
        <v>-0.1709068776628484</v>
      </c>
      <c r="V78" s="24">
        <f>INDEX('Building HVAC Tonnage'!F:F,MATCH(C78,'Building HVAC Tonnage'!E:E,0))</f>
        <v>259.90128666666664</v>
      </c>
      <c r="W78" s="1">
        <f t="shared" si="56"/>
        <v>12.815577759679735</v>
      </c>
      <c r="X78" s="1">
        <f t="shared" si="57"/>
        <v>2.6294146127063663E-2</v>
      </c>
      <c r="Y78" s="1">
        <f t="shared" si="58"/>
        <v>-6.5758380750936037E-4</v>
      </c>
      <c r="Z78" s="1" t="str">
        <f t="shared" si="59"/>
        <v>MLI-CZ12</v>
      </c>
    </row>
    <row r="79" spans="2:26" x14ac:dyDescent="0.25">
      <c r="B79" s="17" t="s">
        <v>2559</v>
      </c>
      <c r="C79" s="1" t="str">
        <f t="shared" si="45"/>
        <v>MLI-CZ12-v11</v>
      </c>
      <c r="D79" s="1" t="str">
        <f t="shared" si="46"/>
        <v>MLI</v>
      </c>
      <c r="E79" s="1" t="str">
        <f t="shared" si="47"/>
        <v>CZ12</v>
      </c>
      <c r="F79" s="1" t="str">
        <f t="shared" si="48"/>
        <v>v11</v>
      </c>
      <c r="G79" s="2">
        <f>SUMIFS('Batch output'!$U$6:$U$13751,'Batch output'!$C$6:$C$13751,$D79,'Batch output'!$D$6:$D$13751,$E79,'Batch output'!$E$6:$E$13751,$F79,'Batch output'!$G$6:$G$13751,G$4)</f>
        <v>764.22699999999998</v>
      </c>
      <c r="H79" s="2">
        <f>SUMIFS('Batch output'!$U$6:$U$13751,'Batch output'!$C$6:$C$13751,$D79,'Batch output'!$D$6:$D$13751,$E79,'Batch output'!$E$6:$E$13751,$F79,'Batch output'!$G$6:$G$13751,H$4)</f>
        <v>749.37199999999996</v>
      </c>
      <c r="I79" s="1">
        <f t="shared" si="49"/>
        <v>14855.000000000018</v>
      </c>
      <c r="J79" s="2">
        <f>SUMIFS('Peak Demand output'!$J:$J,'Peak Demand output'!$D:$D,$D79,'Peak Demand output'!$E:$E,$E79,'Peak Demand output'!$F:$F,$F79,'Peak Demand output'!$G:$G,J$4)</f>
        <v>173.72807</v>
      </c>
      <c r="K79" s="2">
        <f>SUMIFS('Peak Demand output'!$J:$J,'Peak Demand output'!$D:$D,$D79,'Peak Demand output'!$E:$E,$E79,'Peak Demand output'!$F:$F,$F79,'Peak Demand output'!$G:$G,K$4)</f>
        <v>143.32040000000001</v>
      </c>
      <c r="L79" s="1">
        <f t="shared" si="50"/>
        <v>30.407669999999996</v>
      </c>
      <c r="M79" s="2">
        <f>SUMIFS('Batch output'!$AH$6:$AH$13751,'Batch output'!$C$6:$C$13751,$D79,'Batch output'!$D$6:$D$13751,$E79,'Batch output'!$E$6:$E$13751,$F79,'Batch output'!$G$6:$G$13751,M$4)</f>
        <v>717.327</v>
      </c>
      <c r="N79" s="2">
        <f>SUMIFS('Batch output'!$AH$6:$AH$13751,'Batch output'!$C$6:$C$13751,$D79,'Batch output'!$D$6:$D$13751,$E79,'Batch output'!$E$6:$E$13751,$F79,'Batch output'!$G$6:$G$13751,N$4)</f>
        <v>717.38699999999994</v>
      </c>
      <c r="O79" s="1">
        <f t="shared" si="51"/>
        <v>-0.5999999999994543</v>
      </c>
      <c r="P79" s="1" t="str">
        <f>IFERROR(INDEX('Vintage Weighting'!$S$3:$S$9,MATCH($F79,'Vintage Weighting'!$R$3:$R$9,0)),0)</f>
        <v>ex</v>
      </c>
      <c r="Q79" s="1" t="str">
        <f t="shared" si="52"/>
        <v>MLI-CZ12-ex</v>
      </c>
      <c r="R79" s="14">
        <f>INDEX('Vintage Weighting'!$G$4:$M$1000,MATCH($Q79,'Vintage Weighting'!$F$4:$F$1000,0),MATCH($F79,'Vintage Weighting'!$G$3:$M$3,0))</f>
        <v>0.21099614526273078</v>
      </c>
      <c r="S79" s="1">
        <f t="shared" si="53"/>
        <v>3134.3477378778693</v>
      </c>
      <c r="T79" s="1">
        <f t="shared" si="54"/>
        <v>6.4159011564211799</v>
      </c>
      <c r="U79" s="1">
        <f t="shared" si="55"/>
        <v>-0.12659768715752331</v>
      </c>
      <c r="V79" s="24">
        <f>INDEX('Building HVAC Tonnage'!F:F,MATCH(C79,'Building HVAC Tonnage'!E:E,0))</f>
        <v>245.08395333333334</v>
      </c>
      <c r="W79" s="1">
        <f t="shared" si="56"/>
        <v>12.788873752231797</v>
      </c>
      <c r="X79" s="1">
        <f t="shared" si="57"/>
        <v>2.6178381200237345E-2</v>
      </c>
      <c r="Y79" s="1">
        <f t="shared" si="58"/>
        <v>-5.1654824983723253E-4</v>
      </c>
      <c r="Z79" s="1" t="str">
        <f t="shared" si="59"/>
        <v>MLI-CZ12</v>
      </c>
    </row>
    <row r="80" spans="2:26" x14ac:dyDescent="0.25">
      <c r="B80" s="17" t="s">
        <v>2560</v>
      </c>
      <c r="C80" s="1" t="str">
        <f t="shared" si="45"/>
        <v>MLI-CZ12-v15</v>
      </c>
      <c r="D80" s="1" t="str">
        <f t="shared" si="46"/>
        <v>MLI</v>
      </c>
      <c r="E80" s="1" t="str">
        <f t="shared" si="47"/>
        <v>CZ12</v>
      </c>
      <c r="F80" s="1" t="str">
        <f t="shared" si="48"/>
        <v>v15</v>
      </c>
      <c r="G80" s="2">
        <f>SUMIFS('Batch output'!$U$6:$U$13751,'Batch output'!$C$6:$C$13751,$D80,'Batch output'!$D$6:$D$13751,$E80,'Batch output'!$E$6:$E$13751,$F80,'Batch output'!$G$6:$G$13751,G$4)</f>
        <v>758.29700000000003</v>
      </c>
      <c r="H80" s="2">
        <f>SUMIFS('Batch output'!$U$6:$U$13751,'Batch output'!$C$6:$C$13751,$D80,'Batch output'!$D$6:$D$13751,$E80,'Batch output'!$E$6:$E$13751,$F80,'Batch output'!$G$6:$G$13751,H$4)</f>
        <v>743.69200000000001</v>
      </c>
      <c r="I80" s="1">
        <f t="shared" si="49"/>
        <v>14605.000000000018</v>
      </c>
      <c r="J80" s="2">
        <f>SUMIFS('Peak Demand output'!$J:$J,'Peak Demand output'!$D:$D,$D80,'Peak Demand output'!$E:$E,$E80,'Peak Demand output'!$F:$F,$F80,'Peak Demand output'!$G:$G,J$4)</f>
        <v>172.15313</v>
      </c>
      <c r="K80" s="2">
        <f>SUMIFS('Peak Demand output'!$J:$J,'Peak Demand output'!$D:$D,$D80,'Peak Demand output'!$E:$E,$E80,'Peak Demand output'!$F:$F,$F80,'Peak Demand output'!$G:$G,K$4)</f>
        <v>142.26626999999999</v>
      </c>
      <c r="L80" s="1">
        <f t="shared" si="50"/>
        <v>29.886860000000013</v>
      </c>
      <c r="M80" s="2">
        <f>SUMIFS('Batch output'!$AH$6:$AH$13751,'Batch output'!$C$6:$C$13751,$D80,'Batch output'!$D$6:$D$13751,$E80,'Batch output'!$E$6:$E$13751,$F80,'Batch output'!$G$6:$G$13751,M$4)</f>
        <v>714.24699999999996</v>
      </c>
      <c r="N80" s="2">
        <f>SUMIFS('Batch output'!$AH$6:$AH$13751,'Batch output'!$C$6:$C$13751,$D80,'Batch output'!$D$6:$D$13751,$E80,'Batch output'!$E$6:$E$13751,$F80,'Batch output'!$G$6:$G$13751,N$4)</f>
        <v>714.30700000000002</v>
      </c>
      <c r="O80" s="1">
        <f t="shared" si="51"/>
        <v>-0.60000000000059117</v>
      </c>
      <c r="P80" s="1" t="str">
        <f>IFERROR(INDEX('Vintage Weighting'!$S$3:$S$9,MATCH($F80,'Vintage Weighting'!$R$3:$R$9,0)),0)</f>
        <v>ex</v>
      </c>
      <c r="Q80" s="1" t="str">
        <f t="shared" si="52"/>
        <v>MLI-CZ12-ex</v>
      </c>
      <c r="R80" s="14">
        <f>INDEX('Vintage Weighting'!$G$4:$M$1000,MATCH($Q80,'Vintage Weighting'!$F$4:$F$1000,0),MATCH($F80,'Vintage Weighting'!$G$3:$M$3,0))</f>
        <v>0.15824710894704808</v>
      </c>
      <c r="S80" s="1">
        <f t="shared" si="53"/>
        <v>2311.1990261716401</v>
      </c>
      <c r="T80" s="1">
        <f t="shared" si="54"/>
        <v>4.7295091905051754</v>
      </c>
      <c r="U80" s="1">
        <f t="shared" si="55"/>
        <v>-9.494826536832239E-2</v>
      </c>
      <c r="V80" s="24">
        <f>INDEX('Building HVAC Tonnage'!F:F,MATCH(C80,'Building HVAC Tonnage'!E:E,0))</f>
        <v>242.94260333333335</v>
      </c>
      <c r="W80" s="1">
        <f t="shared" si="56"/>
        <v>9.5133541604496674</v>
      </c>
      <c r="X80" s="1">
        <f t="shared" si="57"/>
        <v>1.9467599036205169E-2</v>
      </c>
      <c r="Y80" s="1">
        <f t="shared" si="58"/>
        <v>-3.9082591552724524E-4</v>
      </c>
      <c r="Z80" s="1" t="str">
        <f t="shared" si="59"/>
        <v>MLI-CZ12</v>
      </c>
    </row>
    <row r="81" spans="2:26" x14ac:dyDescent="0.25">
      <c r="B81" s="17" t="s">
        <v>2561</v>
      </c>
      <c r="C81" s="1" t="str">
        <f t="shared" si="45"/>
        <v>MLI-CZ13-v03</v>
      </c>
      <c r="D81" s="1" t="str">
        <f t="shared" si="46"/>
        <v>MLI</v>
      </c>
      <c r="E81" s="1" t="str">
        <f t="shared" si="47"/>
        <v>CZ13</v>
      </c>
      <c r="F81" s="1" t="str">
        <f t="shared" si="48"/>
        <v>v03</v>
      </c>
      <c r="G81" s="2">
        <f>SUMIFS('Batch output'!$U$6:$U$13751,'Batch output'!$C$6:$C$13751,$D81,'Batch output'!$D$6:$D$13751,$E81,'Batch output'!$E$6:$E$13751,$F81,'Batch output'!$G$6:$G$13751,G$4)</f>
        <v>853.51400000000001</v>
      </c>
      <c r="H81" s="2">
        <f>SUMIFS('Batch output'!$U$6:$U$13751,'Batch output'!$C$6:$C$13751,$D81,'Batch output'!$D$6:$D$13751,$E81,'Batch output'!$E$6:$E$13751,$F81,'Batch output'!$G$6:$G$13751,H$4)</f>
        <v>820.84100000000001</v>
      </c>
      <c r="I81" s="1">
        <f t="shared" si="49"/>
        <v>32673</v>
      </c>
      <c r="J81" s="2">
        <f>SUMIFS('Peak Demand output'!$J:$J,'Peak Demand output'!$D:$D,$D81,'Peak Demand output'!$E:$E,$E81,'Peak Demand output'!$F:$F,$F81,'Peak Demand output'!$G:$G,J$4)</f>
        <v>203.59107</v>
      </c>
      <c r="K81" s="2">
        <f>SUMIFS('Peak Demand output'!$J:$J,'Peak Demand output'!$D:$D,$D81,'Peak Demand output'!$E:$E,$E81,'Peak Demand output'!$F:$F,$F81,'Peak Demand output'!$G:$G,K$4)</f>
        <v>163.03393</v>
      </c>
      <c r="L81" s="1">
        <f t="shared" si="50"/>
        <v>40.557140000000004</v>
      </c>
      <c r="M81" s="2">
        <f>SUMIFS('Batch output'!$AH$6:$AH$13751,'Batch output'!$C$6:$C$13751,$D81,'Batch output'!$D$6:$D$13751,$E81,'Batch output'!$E$6:$E$13751,$F81,'Batch output'!$G$6:$G$13751,M$4)</f>
        <v>808.846</v>
      </c>
      <c r="N81" s="2">
        <f>SUMIFS('Batch output'!$AH$6:$AH$13751,'Batch output'!$C$6:$C$13751,$D81,'Batch output'!$D$6:$D$13751,$E81,'Batch output'!$E$6:$E$13751,$F81,'Batch output'!$G$6:$G$13751,N$4)</f>
        <v>808.87599999999998</v>
      </c>
      <c r="O81" s="1">
        <f t="shared" si="51"/>
        <v>-0.29999999999972715</v>
      </c>
      <c r="P81" s="1" t="str">
        <f>IFERROR(INDEX('Vintage Weighting'!$S$3:$S$9,MATCH($F81,'Vintage Weighting'!$R$3:$R$9,0)),0)</f>
        <v>ex</v>
      </c>
      <c r="Q81" s="1" t="str">
        <f t="shared" si="52"/>
        <v>MLI-CZ13-ex</v>
      </c>
      <c r="R81" s="14">
        <f>INDEX('Vintage Weighting'!$G$4:$M$1000,MATCH($Q81,'Vintage Weighting'!$F$4:$F$1000,0),MATCH($F81,'Vintage Weighting'!$G$3:$M$3,0))</f>
        <v>0.36536631779257855</v>
      </c>
      <c r="S81" s="1">
        <f t="shared" si="53"/>
        <v>11937.61370123692</v>
      </c>
      <c r="T81" s="1">
        <f t="shared" si="54"/>
        <v>14.8182129019981</v>
      </c>
      <c r="U81" s="1">
        <f t="shared" si="55"/>
        <v>-0.10960989533767387</v>
      </c>
      <c r="V81" s="24">
        <f>INDEX('Building HVAC Tonnage'!F:F,MATCH(C81,'Building HVAC Tonnage'!E:E,0))</f>
        <v>298.2056966666666</v>
      </c>
      <c r="W81" s="1">
        <f t="shared" si="56"/>
        <v>40.03147436375351</v>
      </c>
      <c r="X81" s="1">
        <f t="shared" si="57"/>
        <v>4.9691246906533287E-2</v>
      </c>
      <c r="Y81" s="1">
        <f t="shared" si="58"/>
        <v>-3.6756472650552839E-4</v>
      </c>
      <c r="Z81" s="1" t="str">
        <f t="shared" si="59"/>
        <v>MLI-CZ13</v>
      </c>
    </row>
    <row r="82" spans="2:26" x14ac:dyDescent="0.25">
      <c r="B82" s="17" t="s">
        <v>2562</v>
      </c>
      <c r="C82" s="1" t="str">
        <f t="shared" si="45"/>
        <v>MLI-CZ13-v07</v>
      </c>
      <c r="D82" s="1" t="str">
        <f t="shared" si="46"/>
        <v>MLI</v>
      </c>
      <c r="E82" s="1" t="str">
        <f t="shared" si="47"/>
        <v>CZ13</v>
      </c>
      <c r="F82" s="1" t="str">
        <f t="shared" si="48"/>
        <v>v07</v>
      </c>
      <c r="G82" s="2">
        <f>SUMIFS('Batch output'!$U$6:$U$13751,'Batch output'!$C$6:$C$13751,$D82,'Batch output'!$D$6:$D$13751,$E82,'Batch output'!$E$6:$E$13751,$F82,'Batch output'!$G$6:$G$13751,G$4)</f>
        <v>848.13400000000001</v>
      </c>
      <c r="H82" s="2">
        <f>SUMIFS('Batch output'!$U$6:$U$13751,'Batch output'!$C$6:$C$13751,$D82,'Batch output'!$D$6:$D$13751,$E82,'Batch output'!$E$6:$E$13751,$F82,'Batch output'!$G$6:$G$13751,H$4)</f>
        <v>816.30600000000004</v>
      </c>
      <c r="I82" s="1">
        <f t="shared" si="49"/>
        <v>31827.999999999975</v>
      </c>
      <c r="J82" s="2">
        <f>SUMIFS('Peak Demand output'!$J:$J,'Peak Demand output'!$D:$D,$D82,'Peak Demand output'!$E:$E,$E82,'Peak Demand output'!$F:$F,$F82,'Peak Demand output'!$G:$G,J$4)</f>
        <v>200.74233000000001</v>
      </c>
      <c r="K82" s="2">
        <f>SUMIFS('Peak Demand output'!$J:$J,'Peak Demand output'!$D:$D,$D82,'Peak Demand output'!$E:$E,$E82,'Peak Demand output'!$F:$F,$F82,'Peak Demand output'!$G:$G,K$4)</f>
        <v>161.0104</v>
      </c>
      <c r="L82" s="1">
        <f t="shared" si="50"/>
        <v>39.731930000000006</v>
      </c>
      <c r="M82" s="2">
        <f>SUMIFS('Batch output'!$AH$6:$AH$13751,'Batch output'!$C$6:$C$13751,$D82,'Batch output'!$D$6:$D$13751,$E82,'Batch output'!$E$6:$E$13751,$F82,'Batch output'!$G$6:$G$13751,M$4)</f>
        <v>762.95600000000002</v>
      </c>
      <c r="N82" s="2">
        <f>SUMIFS('Batch output'!$AH$6:$AH$13751,'Batch output'!$C$6:$C$13751,$D82,'Batch output'!$D$6:$D$13751,$E82,'Batch output'!$E$6:$E$13751,$F82,'Batch output'!$G$6:$G$13751,N$4)</f>
        <v>762.995</v>
      </c>
      <c r="O82" s="1">
        <f t="shared" si="51"/>
        <v>-0.38999999999987267</v>
      </c>
      <c r="P82" s="1" t="str">
        <f>IFERROR(INDEX('Vintage Weighting'!$S$3:$S$9,MATCH($F82,'Vintage Weighting'!$R$3:$R$9,0)),0)</f>
        <v>ex</v>
      </c>
      <c r="Q82" s="1" t="str">
        <f t="shared" si="52"/>
        <v>MLI-CZ13-ex</v>
      </c>
      <c r="R82" s="14">
        <f>INDEX('Vintage Weighting'!$G$4:$M$1000,MATCH($Q82,'Vintage Weighting'!$F$4:$F$1000,0),MATCH($F82,'Vintage Weighting'!$G$3:$M$3,0))</f>
        <v>0.23082778306374888</v>
      </c>
      <c r="S82" s="1">
        <f t="shared" si="53"/>
        <v>7346.7866793529929</v>
      </c>
      <c r="T82" s="1">
        <f t="shared" si="54"/>
        <v>9.1712333187440578</v>
      </c>
      <c r="U82" s="1">
        <f t="shared" si="55"/>
        <v>-9.0022835394832676E-2</v>
      </c>
      <c r="V82" s="24">
        <f>INDEX('Building HVAC Tonnage'!F:F,MATCH(C82,'Building HVAC Tonnage'!E:E,0))</f>
        <v>292.05647750000003</v>
      </c>
      <c r="W82" s="1">
        <f t="shared" si="56"/>
        <v>25.15536290186542</v>
      </c>
      <c r="X82" s="1">
        <f t="shared" si="57"/>
        <v>3.1402259580919779E-2</v>
      </c>
      <c r="Y82" s="1">
        <f t="shared" si="58"/>
        <v>-3.0823776334436092E-4</v>
      </c>
      <c r="Z82" s="1" t="str">
        <f t="shared" si="59"/>
        <v>MLI-CZ13</v>
      </c>
    </row>
    <row r="83" spans="2:26" x14ac:dyDescent="0.25">
      <c r="B83" s="17" t="s">
        <v>2563</v>
      </c>
      <c r="C83" s="1" t="str">
        <f t="shared" si="45"/>
        <v>MLI-CZ13-v11</v>
      </c>
      <c r="D83" s="1" t="str">
        <f t="shared" si="46"/>
        <v>MLI</v>
      </c>
      <c r="E83" s="1" t="str">
        <f t="shared" si="47"/>
        <v>CZ13</v>
      </c>
      <c r="F83" s="1" t="str">
        <f t="shared" si="48"/>
        <v>v11</v>
      </c>
      <c r="G83" s="2">
        <f>SUMIFS('Batch output'!$U$6:$U$13751,'Batch output'!$C$6:$C$13751,$D83,'Batch output'!$D$6:$D$13751,$E83,'Batch output'!$E$6:$E$13751,$F83,'Batch output'!$G$6:$G$13751,G$4)</f>
        <v>824.95399999999995</v>
      </c>
      <c r="H83" s="2">
        <f>SUMIFS('Batch output'!$U$6:$U$13751,'Batch output'!$C$6:$C$13751,$D83,'Batch output'!$D$6:$D$13751,$E83,'Batch output'!$E$6:$E$13751,$F83,'Batch output'!$G$6:$G$13751,H$4)</f>
        <v>796.38499999999999</v>
      </c>
      <c r="I83" s="1">
        <f t="shared" si="49"/>
        <v>28568.99999999996</v>
      </c>
      <c r="J83" s="2">
        <f>SUMIFS('Peak Demand output'!$J:$J,'Peak Demand output'!$D:$D,$D83,'Peak Demand output'!$E:$E,$E83,'Peak Demand output'!$F:$F,$F83,'Peak Demand output'!$G:$G,J$4)</f>
        <v>184.89473000000001</v>
      </c>
      <c r="K83" s="2">
        <f>SUMIFS('Peak Demand output'!$J:$J,'Peak Demand output'!$D:$D,$D83,'Peak Demand output'!$E:$E,$E83,'Peak Demand output'!$F:$F,$F83,'Peak Demand output'!$G:$G,K$4)</f>
        <v>150.07599999999999</v>
      </c>
      <c r="L83" s="1">
        <f t="shared" si="50"/>
        <v>34.818730000000016</v>
      </c>
      <c r="M83" s="2">
        <f>SUMIFS('Batch output'!$AH$6:$AH$13751,'Batch output'!$C$6:$C$13751,$D83,'Batch output'!$D$6:$D$13751,$E83,'Batch output'!$E$6:$E$13751,$F83,'Batch output'!$G$6:$G$13751,M$4)</f>
        <v>532.505</v>
      </c>
      <c r="N83" s="2">
        <f>SUMIFS('Batch output'!$AH$6:$AH$13751,'Batch output'!$C$6:$C$13751,$D83,'Batch output'!$D$6:$D$13751,$E83,'Batch output'!$E$6:$E$13751,$F83,'Batch output'!$G$6:$G$13751,N$4)</f>
        <v>532.53300000000002</v>
      </c>
      <c r="O83" s="1">
        <f t="shared" si="51"/>
        <v>-0.28000000000020009</v>
      </c>
      <c r="P83" s="1" t="str">
        <f>IFERROR(INDEX('Vintage Weighting'!$S$3:$S$9,MATCH($F83,'Vintage Weighting'!$R$3:$R$9,0)),0)</f>
        <v>ex</v>
      </c>
      <c r="Q83" s="1" t="str">
        <f t="shared" si="52"/>
        <v>MLI-CZ13-ex</v>
      </c>
      <c r="R83" s="14">
        <f>INDEX('Vintage Weighting'!$G$4:$M$1000,MATCH($Q83,'Vintage Weighting'!$F$4:$F$1000,0),MATCH($F83,'Vintage Weighting'!$G$3:$M$3,0))</f>
        <v>0.23082778306374888</v>
      </c>
      <c r="S83" s="1">
        <f t="shared" si="53"/>
        <v>6594.5189343482325</v>
      </c>
      <c r="T83" s="1">
        <f t="shared" si="54"/>
        <v>8.0371302549952492</v>
      </c>
      <c r="U83" s="1">
        <f t="shared" si="55"/>
        <v>-6.4631779257895872E-2</v>
      </c>
      <c r="V83" s="24">
        <f>INDEX('Building HVAC Tonnage'!F:F,MATCH(C83,'Building HVAC Tonnage'!E:E,0))</f>
        <v>265.30981666666668</v>
      </c>
      <c r="W83" s="1">
        <f t="shared" si="56"/>
        <v>24.855917572901337</v>
      </c>
      <c r="X83" s="1">
        <f t="shared" si="57"/>
        <v>3.0293376837589998E-2</v>
      </c>
      <c r="Y83" s="1">
        <f t="shared" si="58"/>
        <v>-2.4360869895401861E-4</v>
      </c>
      <c r="Z83" s="1" t="str">
        <f t="shared" si="59"/>
        <v>MLI-CZ13</v>
      </c>
    </row>
    <row r="84" spans="2:26" x14ac:dyDescent="0.25">
      <c r="B84" s="17" t="s">
        <v>2564</v>
      </c>
      <c r="C84" s="1" t="str">
        <f t="shared" si="45"/>
        <v>MLI-CZ13-v15</v>
      </c>
      <c r="D84" s="1" t="str">
        <f t="shared" si="46"/>
        <v>MLI</v>
      </c>
      <c r="E84" s="1" t="str">
        <f t="shared" si="47"/>
        <v>CZ13</v>
      </c>
      <c r="F84" s="1" t="str">
        <f t="shared" si="48"/>
        <v>v15</v>
      </c>
      <c r="G84" s="2">
        <f>SUMIFS('Batch output'!$U$6:$U$13751,'Batch output'!$C$6:$C$13751,$D84,'Batch output'!$D$6:$D$13751,$E84,'Batch output'!$E$6:$E$13751,$F84,'Batch output'!$G$6:$G$13751,G$4)</f>
        <v>818.45100000000002</v>
      </c>
      <c r="H84" s="2">
        <f>SUMIFS('Batch output'!$U$6:$U$13751,'Batch output'!$C$6:$C$13751,$D84,'Batch output'!$D$6:$D$13751,$E84,'Batch output'!$E$6:$E$13751,$F84,'Batch output'!$G$6:$G$13751,H$4)</f>
        <v>790.23099999999999</v>
      </c>
      <c r="I84" s="1">
        <f t="shared" si="49"/>
        <v>28220.000000000029</v>
      </c>
      <c r="J84" s="2">
        <f>SUMIFS('Peak Demand output'!$J:$J,'Peak Demand output'!$D:$D,$D84,'Peak Demand output'!$E:$E,$E84,'Peak Demand output'!$F:$F,$F84,'Peak Demand output'!$G:$G,J$4)</f>
        <v>183.31387000000001</v>
      </c>
      <c r="K84" s="2">
        <f>SUMIFS('Peak Demand output'!$J:$J,'Peak Demand output'!$D:$D,$D84,'Peak Demand output'!$E:$E,$E84,'Peak Demand output'!$F:$F,$F84,'Peak Demand output'!$G:$G,K$4)</f>
        <v>148.75307000000001</v>
      </c>
      <c r="L84" s="1">
        <f t="shared" si="50"/>
        <v>34.5608</v>
      </c>
      <c r="M84" s="2">
        <f>SUMIFS('Batch output'!$AH$6:$AH$13751,'Batch output'!$C$6:$C$13751,$D84,'Batch output'!$D$6:$D$13751,$E84,'Batch output'!$E$6:$E$13751,$F84,'Batch output'!$G$6:$G$13751,M$4)</f>
        <v>527.11800000000005</v>
      </c>
      <c r="N84" s="2">
        <f>SUMIFS('Batch output'!$AH$6:$AH$13751,'Batch output'!$C$6:$C$13751,$D84,'Batch output'!$D$6:$D$13751,$E84,'Batch output'!$E$6:$E$13751,$F84,'Batch output'!$G$6:$G$13751,N$4)</f>
        <v>527.13800000000003</v>
      </c>
      <c r="O84" s="1">
        <f t="shared" si="51"/>
        <v>-0.1999999999998181</v>
      </c>
      <c r="P84" s="1" t="str">
        <f>IFERROR(INDEX('Vintage Weighting'!$S$3:$S$9,MATCH($F84,'Vintage Weighting'!$R$3:$R$9,0)),0)</f>
        <v>ex</v>
      </c>
      <c r="Q84" s="1" t="str">
        <f t="shared" si="52"/>
        <v>MLI-CZ13-ex</v>
      </c>
      <c r="R84" s="14">
        <f>INDEX('Vintage Weighting'!$G$4:$M$1000,MATCH($Q84,'Vintage Weighting'!$F$4:$F$1000,0),MATCH($F84,'Vintage Weighting'!$G$3:$M$3,0))</f>
        <v>0.17297811607992392</v>
      </c>
      <c r="S84" s="1">
        <f t="shared" si="53"/>
        <v>4881.4424357754579</v>
      </c>
      <c r="T84" s="1">
        <f t="shared" si="54"/>
        <v>5.978262074215035</v>
      </c>
      <c r="U84" s="1">
        <f t="shared" si="55"/>
        <v>-3.4595623215953317E-2</v>
      </c>
      <c r="V84" s="24">
        <f>INDEX('Building HVAC Tonnage'!F:F,MATCH(C84,'Building HVAC Tonnage'!E:E,0))</f>
        <v>262.9601025</v>
      </c>
      <c r="W84" s="1">
        <f t="shared" si="56"/>
        <v>18.563433727652498</v>
      </c>
      <c r="X84" s="1">
        <f t="shared" si="57"/>
        <v>2.2734483358421397E-2</v>
      </c>
      <c r="Y84" s="1">
        <f t="shared" si="58"/>
        <v>-1.3156225179047196E-4</v>
      </c>
      <c r="Z84" s="1" t="str">
        <f t="shared" si="59"/>
        <v>MLI-CZ13</v>
      </c>
    </row>
    <row r="85" spans="2:26" x14ac:dyDescent="0.25">
      <c r="B85" s="17" t="s">
        <v>2154</v>
      </c>
      <c r="C85" s="1" t="str">
        <f t="shared" si="45"/>
        <v>MLI-CZ15-v03</v>
      </c>
      <c r="D85" s="1" t="str">
        <f t="shared" si="46"/>
        <v>MLI</v>
      </c>
      <c r="E85" s="1" t="str">
        <f t="shared" si="47"/>
        <v>CZ15</v>
      </c>
      <c r="F85" s="1" t="str">
        <f t="shared" si="48"/>
        <v>v03</v>
      </c>
      <c r="G85" s="2">
        <f>SUMIFS('Batch output'!$U$6:$U$13751,'Batch output'!$C$6:$C$13751,$D85,'Batch output'!$D$6:$D$13751,$E85,'Batch output'!$E$6:$E$13751,$F85,'Batch output'!$G$6:$G$13751,G$4)</f>
        <v>1036.54</v>
      </c>
      <c r="H85" s="2">
        <f>SUMIFS('Batch output'!$U$6:$U$13751,'Batch output'!$C$6:$C$13751,$D85,'Batch output'!$D$6:$D$13751,$E85,'Batch output'!$E$6:$E$13751,$F85,'Batch output'!$G$6:$G$13751,H$4)</f>
        <v>956.34100000000001</v>
      </c>
      <c r="I85" s="1">
        <f t="shared" si="49"/>
        <v>80198.999999999956</v>
      </c>
      <c r="J85" s="2">
        <f>SUMIFS('Peak Demand output'!$J:$J,'Peak Demand output'!$D:$D,$D85,'Peak Demand output'!$E:$E,$E85,'Peak Demand output'!$F:$F,$F85,'Peak Demand output'!$G:$G,J$4)</f>
        <v>268.05927000000003</v>
      </c>
      <c r="K85" s="2">
        <f>SUMIFS('Peak Demand output'!$J:$J,'Peak Demand output'!$D:$D,$D85,'Peak Demand output'!$E:$E,$E85,'Peak Demand output'!$F:$F,$F85,'Peak Demand output'!$G:$G,K$4)</f>
        <v>189.89347000000001</v>
      </c>
      <c r="L85" s="1">
        <f t="shared" si="50"/>
        <v>78.165800000000019</v>
      </c>
      <c r="M85" s="2">
        <f>SUMIFS('Batch output'!$AH$6:$AH$13751,'Batch output'!$C$6:$C$13751,$D85,'Batch output'!$D$6:$D$13751,$E85,'Batch output'!$E$6:$E$13751,$F85,'Batch output'!$G$6:$G$13751,M$4)</f>
        <v>175.75700000000001</v>
      </c>
      <c r="N85" s="2">
        <f>SUMIFS('Batch output'!$AH$6:$AH$13751,'Batch output'!$C$6:$C$13751,$D85,'Batch output'!$D$6:$D$13751,$E85,'Batch output'!$E$6:$E$13751,$F85,'Batch output'!$G$6:$G$13751,N$4)</f>
        <v>175.77699999999999</v>
      </c>
      <c r="O85" s="1">
        <f t="shared" si="51"/>
        <v>-0.1999999999998181</v>
      </c>
      <c r="P85" s="1" t="str">
        <f>IFERROR(INDEX('Vintage Weighting'!$S$3:$S$9,MATCH($F85,'Vintage Weighting'!$R$3:$R$9,0)),0)</f>
        <v>ex</v>
      </c>
      <c r="Q85" s="1" t="str">
        <f t="shared" si="52"/>
        <v>MLI-CZ15-ex</v>
      </c>
      <c r="R85" s="14">
        <f>INDEX('Vintage Weighting'!$G$4:$M$1000,MATCH($Q85,'Vintage Weighting'!$F$4:$F$1000,0),MATCH($F85,'Vintage Weighting'!$G$3:$M$3,0))</f>
        <v>0.39542550999381826</v>
      </c>
      <c r="S85" s="1">
        <f t="shared" si="53"/>
        <v>31712.730475994213</v>
      </c>
      <c r="T85" s="1">
        <f t="shared" si="54"/>
        <v>30.908751329074807</v>
      </c>
      <c r="U85" s="1">
        <f t="shared" si="55"/>
        <v>-7.9085101998691718E-2</v>
      </c>
      <c r="V85" s="24">
        <f>INDEX('Building HVAC Tonnage'!F:F,MATCH(C85,'Building HVAC Tonnage'!E:E,0))</f>
        <v>372.16105583333331</v>
      </c>
      <c r="W85" s="1">
        <f t="shared" si="56"/>
        <v>85.212383130695642</v>
      </c>
      <c r="X85" s="1">
        <f t="shared" si="57"/>
        <v>8.3052084157125838E-2</v>
      </c>
      <c r="Y85" s="1">
        <f t="shared" si="58"/>
        <v>-2.1250235821049687E-4</v>
      </c>
      <c r="Z85" s="1" t="str">
        <f t="shared" si="59"/>
        <v>MLI-CZ15</v>
      </c>
    </row>
    <row r="86" spans="2:26" x14ac:dyDescent="0.25">
      <c r="B86" s="17" t="s">
        <v>2155</v>
      </c>
      <c r="C86" s="1" t="str">
        <f t="shared" si="45"/>
        <v>MLI-CZ15-v07</v>
      </c>
      <c r="D86" s="1" t="str">
        <f t="shared" si="46"/>
        <v>MLI</v>
      </c>
      <c r="E86" s="1" t="str">
        <f t="shared" si="47"/>
        <v>CZ15</v>
      </c>
      <c r="F86" s="1" t="str">
        <f t="shared" si="48"/>
        <v>v07</v>
      </c>
      <c r="G86" s="2">
        <f>SUMIFS('Batch output'!$U$6:$U$13751,'Batch output'!$C$6:$C$13751,$D86,'Batch output'!$D$6:$D$13751,$E86,'Batch output'!$E$6:$E$13751,$F86,'Batch output'!$G$6:$G$13751,G$4)</f>
        <v>1028.5899999999999</v>
      </c>
      <c r="H86" s="2">
        <f>SUMIFS('Batch output'!$U$6:$U$13751,'Batch output'!$C$6:$C$13751,$D86,'Batch output'!$D$6:$D$13751,$E86,'Batch output'!$E$6:$E$13751,$F86,'Batch output'!$G$6:$G$13751,H$4)</f>
        <v>950.29399999999998</v>
      </c>
      <c r="I86" s="1">
        <f t="shared" si="49"/>
        <v>78295.999999999942</v>
      </c>
      <c r="J86" s="2">
        <f>SUMIFS('Peak Demand output'!$J:$J,'Peak Demand output'!$D:$D,$D86,'Peak Demand output'!$E:$E,$E86,'Peak Demand output'!$F:$F,$F86,'Peak Demand output'!$G:$G,J$4)</f>
        <v>263.63292999999999</v>
      </c>
      <c r="K86" s="2">
        <f>SUMIFS('Peak Demand output'!$J:$J,'Peak Demand output'!$D:$D,$D86,'Peak Demand output'!$E:$E,$E86,'Peak Demand output'!$F:$F,$F86,'Peak Demand output'!$G:$G,K$4)</f>
        <v>187.26300000000001</v>
      </c>
      <c r="L86" s="1">
        <f t="shared" si="50"/>
        <v>76.369929999999982</v>
      </c>
      <c r="M86" s="2">
        <f>SUMIFS('Batch output'!$AH$6:$AH$13751,'Batch output'!$C$6:$C$13751,$D86,'Batch output'!$D$6:$D$13751,$E86,'Batch output'!$E$6:$E$13751,$F86,'Batch output'!$G$6:$G$13751,M$4)</f>
        <v>161.773</v>
      </c>
      <c r="N86" s="2">
        <f>SUMIFS('Batch output'!$AH$6:$AH$13751,'Batch output'!$C$6:$C$13751,$D86,'Batch output'!$D$6:$D$13751,$E86,'Batch output'!$E$6:$E$13751,$F86,'Batch output'!$G$6:$G$13751,N$4)</f>
        <v>161.792</v>
      </c>
      <c r="O86" s="1">
        <f t="shared" si="51"/>
        <v>-0.19000000000005457</v>
      </c>
      <c r="P86" s="1" t="str">
        <f>IFERROR(INDEX('Vintage Weighting'!$S$3:$S$9,MATCH($F86,'Vintage Weighting'!$R$3:$R$9,0)),0)</f>
        <v>ex</v>
      </c>
      <c r="Q86" s="1" t="str">
        <f t="shared" si="52"/>
        <v>MLI-CZ15-ex</v>
      </c>
      <c r="R86" s="14">
        <f>INDEX('Vintage Weighting'!$G$4:$M$1000,MATCH($Q86,'Vintage Weighting'!$F$4:$F$1000,0),MATCH($F86,'Vintage Weighting'!$G$3:$M$3,0))</f>
        <v>0.2198640016484649</v>
      </c>
      <c r="S86" s="1">
        <f t="shared" si="53"/>
        <v>17214.471873068196</v>
      </c>
      <c r="T86" s="1">
        <f t="shared" si="54"/>
        <v>16.790998415413146</v>
      </c>
      <c r="U86" s="1">
        <f t="shared" si="55"/>
        <v>-4.1774160313220329E-2</v>
      </c>
      <c r="V86" s="24">
        <f>INDEX('Building HVAC Tonnage'!F:F,MATCH(C86,'Building HVAC Tonnage'!E:E,0))</f>
        <v>366.24133416666666</v>
      </c>
      <c r="W86" s="1">
        <f t="shared" si="56"/>
        <v>47.003083123420332</v>
      </c>
      <c r="X86" s="1">
        <f t="shared" si="57"/>
        <v>4.5846814242359687E-2</v>
      </c>
      <c r="Y86" s="1">
        <f t="shared" si="58"/>
        <v>-1.1406183960167102E-4</v>
      </c>
      <c r="Z86" s="1" t="str">
        <f t="shared" si="59"/>
        <v>MLI-CZ15</v>
      </c>
    </row>
    <row r="87" spans="2:26" x14ac:dyDescent="0.25">
      <c r="B87" s="17" t="s">
        <v>2156</v>
      </c>
      <c r="C87" s="1" t="str">
        <f t="shared" si="45"/>
        <v>MLI-CZ15-v11</v>
      </c>
      <c r="D87" s="1" t="str">
        <f t="shared" si="46"/>
        <v>MLI</v>
      </c>
      <c r="E87" s="1" t="str">
        <f t="shared" si="47"/>
        <v>CZ15</v>
      </c>
      <c r="F87" s="1" t="str">
        <f t="shared" si="48"/>
        <v>v11</v>
      </c>
      <c r="G87" s="2">
        <f>SUMIFS('Batch output'!$U$6:$U$13751,'Batch output'!$C$6:$C$13751,$D87,'Batch output'!$D$6:$D$13751,$E87,'Batch output'!$E$6:$E$13751,$F87,'Batch output'!$G$6:$G$13751,G$4)</f>
        <v>976.58699999999999</v>
      </c>
      <c r="H87" s="2">
        <f>SUMIFS('Batch output'!$U$6:$U$13751,'Batch output'!$C$6:$C$13751,$D87,'Batch output'!$D$6:$D$13751,$E87,'Batch output'!$E$6:$E$13751,$F87,'Batch output'!$G$6:$G$13751,H$4)</f>
        <v>908.98500000000001</v>
      </c>
      <c r="I87" s="1">
        <f t="shared" si="49"/>
        <v>67601.999999999971</v>
      </c>
      <c r="J87" s="2">
        <f>SUMIFS('Peak Demand output'!$J:$J,'Peak Demand output'!$D:$D,$D87,'Peak Demand output'!$E:$E,$E87,'Peak Demand output'!$F:$F,$F87,'Peak Demand output'!$G:$G,J$4)</f>
        <v>229.49153000000001</v>
      </c>
      <c r="K87" s="2">
        <f>SUMIFS('Peak Demand output'!$J:$J,'Peak Demand output'!$D:$D,$D87,'Peak Demand output'!$E:$E,$E87,'Peak Demand output'!$F:$F,$F87,'Peak Demand output'!$G:$G,K$4)</f>
        <v>164.85572999999999</v>
      </c>
      <c r="L87" s="1">
        <f t="shared" si="50"/>
        <v>64.635800000000017</v>
      </c>
      <c r="M87" s="2">
        <f>SUMIFS('Batch output'!$AH$6:$AH$13751,'Batch output'!$C$6:$C$13751,$D87,'Batch output'!$D$6:$D$13751,$E87,'Batch output'!$E$6:$E$13751,$F87,'Batch output'!$G$6:$G$13751,M$4)</f>
        <v>77.569900000000004</v>
      </c>
      <c r="N87" s="2">
        <f>SUMIFS('Batch output'!$AH$6:$AH$13751,'Batch output'!$C$6:$C$13751,$D87,'Batch output'!$D$6:$D$13751,$E87,'Batch output'!$E$6:$E$13751,$F87,'Batch output'!$G$6:$G$13751,N$4)</f>
        <v>77.581599999999995</v>
      </c>
      <c r="O87" s="1">
        <f t="shared" si="51"/>
        <v>-0.11699999999990496</v>
      </c>
      <c r="P87" s="1" t="str">
        <f>IFERROR(INDEX('Vintage Weighting'!$S$3:$S$9,MATCH($F87,'Vintage Weighting'!$R$3:$R$9,0)),0)</f>
        <v>ex</v>
      </c>
      <c r="Q87" s="1" t="str">
        <f t="shared" si="52"/>
        <v>MLI-CZ15-ex</v>
      </c>
      <c r="R87" s="14">
        <f>INDEX('Vintage Weighting'!$G$4:$M$1000,MATCH($Q87,'Vintage Weighting'!$F$4:$F$1000,0),MATCH($F87,'Vintage Weighting'!$G$3:$M$3,0))</f>
        <v>0.2198640016484649</v>
      </c>
      <c r="S87" s="1">
        <f t="shared" si="53"/>
        <v>14863.246239439517</v>
      </c>
      <c r="T87" s="1">
        <f t="shared" si="54"/>
        <v>14.211085637749852</v>
      </c>
      <c r="U87" s="1">
        <f t="shared" si="55"/>
        <v>-2.5724088192849496E-2</v>
      </c>
      <c r="V87" s="24">
        <f>INDEX('Building HVAC Tonnage'!F:F,MATCH(C87,'Building HVAC Tonnage'!E:E,0))</f>
        <v>325.61744916666663</v>
      </c>
      <c r="W87" s="1">
        <f t="shared" si="56"/>
        <v>45.646344437247265</v>
      </c>
      <c r="X87" s="1">
        <f t="shared" si="57"/>
        <v>4.364350152032527E-2</v>
      </c>
      <c r="Y87" s="1">
        <f t="shared" si="58"/>
        <v>-7.9000951142770836E-5</v>
      </c>
      <c r="Z87" s="1" t="str">
        <f t="shared" si="59"/>
        <v>MLI-CZ15</v>
      </c>
    </row>
    <row r="88" spans="2:26" x14ac:dyDescent="0.25">
      <c r="B88" s="17" t="s">
        <v>2157</v>
      </c>
      <c r="C88" s="1" t="str">
        <f t="shared" si="45"/>
        <v>MLI-CZ15-v15</v>
      </c>
      <c r="D88" s="1" t="str">
        <f t="shared" si="46"/>
        <v>MLI</v>
      </c>
      <c r="E88" s="1" t="str">
        <f t="shared" si="47"/>
        <v>CZ15</v>
      </c>
      <c r="F88" s="1" t="str">
        <f t="shared" si="48"/>
        <v>v15</v>
      </c>
      <c r="G88" s="2">
        <f>SUMIFS('Batch output'!$U$6:$U$13751,'Batch output'!$C$6:$C$13751,$D88,'Batch output'!$D$6:$D$13751,$E88,'Batch output'!$E$6:$E$13751,$F88,'Batch output'!$G$6:$G$13751,G$4)</f>
        <v>968.57</v>
      </c>
      <c r="H88" s="2">
        <f>SUMIFS('Batch output'!$U$6:$U$13751,'Batch output'!$C$6:$C$13751,$D88,'Batch output'!$D$6:$D$13751,$E88,'Batch output'!$E$6:$E$13751,$F88,'Batch output'!$G$6:$G$13751,H$4)</f>
        <v>901.755</v>
      </c>
      <c r="I88" s="1">
        <f t="shared" si="49"/>
        <v>66815.000000000058</v>
      </c>
      <c r="J88" s="2">
        <f>SUMIFS('Peak Demand output'!$J:$J,'Peak Demand output'!$D:$D,$D88,'Peak Demand output'!$E:$E,$E88,'Peak Demand output'!$F:$F,$F88,'Peak Demand output'!$G:$G,J$4)</f>
        <v>227.66193000000001</v>
      </c>
      <c r="K88" s="2">
        <f>SUMIFS('Peak Demand output'!$J:$J,'Peak Demand output'!$D:$D,$D88,'Peak Demand output'!$E:$E,$E88,'Peak Demand output'!$F:$F,$F88,'Peak Demand output'!$G:$G,K$4)</f>
        <v>163.58680000000001</v>
      </c>
      <c r="L88" s="1">
        <f t="shared" si="50"/>
        <v>64.075130000000001</v>
      </c>
      <c r="M88" s="2">
        <f>SUMIFS('Batch output'!$AH$6:$AH$13751,'Batch output'!$C$6:$C$13751,$D88,'Batch output'!$D$6:$D$13751,$E88,'Batch output'!$E$6:$E$13751,$F88,'Batch output'!$G$6:$G$13751,M$4)</f>
        <v>75.481800000000007</v>
      </c>
      <c r="N88" s="2">
        <f>SUMIFS('Batch output'!$AH$6:$AH$13751,'Batch output'!$C$6:$C$13751,$D88,'Batch output'!$D$6:$D$13751,$E88,'Batch output'!$E$6:$E$13751,$F88,'Batch output'!$G$6:$G$13751,N$4)</f>
        <v>75.491399999999999</v>
      </c>
      <c r="O88" s="1">
        <f t="shared" si="51"/>
        <v>-9.5999999999918373E-2</v>
      </c>
      <c r="P88" s="1" t="str">
        <f>IFERROR(INDEX('Vintage Weighting'!$S$3:$S$9,MATCH($F88,'Vintage Weighting'!$R$3:$R$9,0)),0)</f>
        <v>ex</v>
      </c>
      <c r="Q88" s="1" t="str">
        <f t="shared" si="52"/>
        <v>MLI-CZ15-ex</v>
      </c>
      <c r="R88" s="14">
        <f>INDEX('Vintage Weighting'!$G$4:$M$1000,MATCH($Q88,'Vintage Weighting'!$F$4:$F$1000,0),MATCH($F88,'Vintage Weighting'!$G$3:$M$3,0))</f>
        <v>0.164846486709252</v>
      </c>
      <c r="S88" s="1">
        <f t="shared" si="53"/>
        <v>11014.218009478682</v>
      </c>
      <c r="T88" s="1">
        <f t="shared" si="54"/>
        <v>10.562560065938595</v>
      </c>
      <c r="U88" s="1">
        <f t="shared" si="55"/>
        <v>-1.5825262724074737E-2</v>
      </c>
      <c r="V88" s="24">
        <f>INDEX('Building HVAC Tonnage'!F:F,MATCH(C88,'Building HVAC Tonnage'!E:E,0))</f>
        <v>322.71311999999995</v>
      </c>
      <c r="W88" s="1">
        <f t="shared" si="56"/>
        <v>34.130059569560366</v>
      </c>
      <c r="X88" s="1">
        <f t="shared" si="57"/>
        <v>3.2730494706687464E-2</v>
      </c>
      <c r="Y88" s="1">
        <f t="shared" si="58"/>
        <v>-4.9038175838883588E-5</v>
      </c>
      <c r="Z88" s="1" t="str">
        <f t="shared" si="59"/>
        <v>MLI-CZ15</v>
      </c>
    </row>
    <row r="89" spans="2:26" x14ac:dyDescent="0.25">
      <c r="B89" s="17" t="s">
        <v>2565</v>
      </c>
      <c r="C89" s="1" t="str">
        <f t="shared" si="45"/>
        <v>Mtl-CZ12-v03</v>
      </c>
      <c r="D89" s="1" t="str">
        <f t="shared" si="46"/>
        <v>Mtl</v>
      </c>
      <c r="E89" s="1" t="str">
        <f t="shared" si="47"/>
        <v>CZ12</v>
      </c>
      <c r="F89" s="1" t="str">
        <f t="shared" si="48"/>
        <v>v03</v>
      </c>
      <c r="G89" s="2">
        <f>SUMIFS('Batch output'!$U$6:$U$13751,'Batch output'!$C$6:$C$13751,$D89,'Batch output'!$D$6:$D$13751,$E89,'Batch output'!$E$6:$E$13751,$F89,'Batch output'!$G$6:$G$13751,G$4)</f>
        <v>171.31800000000001</v>
      </c>
      <c r="H89" s="2">
        <f>SUMIFS('Batch output'!$U$6:$U$13751,'Batch output'!$C$6:$C$13751,$D89,'Batch output'!$D$6:$D$13751,$E89,'Batch output'!$E$6:$E$13751,$F89,'Batch output'!$G$6:$G$13751,H$4)</f>
        <v>166.405</v>
      </c>
      <c r="I89" s="1">
        <f t="shared" si="49"/>
        <v>4913.0000000000109</v>
      </c>
      <c r="J89" s="2">
        <f>SUMIFS('Peak Demand output'!$J:$J,'Peak Demand output'!$D:$D,$D89,'Peak Demand output'!$E:$E,$E89,'Peak Demand output'!$F:$F,$F89,'Peak Demand output'!$G:$G,J$4)</f>
        <v>48.816130000000001</v>
      </c>
      <c r="K89" s="2">
        <f>SUMIFS('Peak Demand output'!$J:$J,'Peak Demand output'!$D:$D,$D89,'Peak Demand output'!$E:$E,$E89,'Peak Demand output'!$F:$F,$F89,'Peak Demand output'!$G:$G,K$4)</f>
        <v>40.66187</v>
      </c>
      <c r="L89" s="1">
        <f t="shared" si="50"/>
        <v>8.1542600000000007</v>
      </c>
      <c r="M89" s="2">
        <f>SUMIFS('Batch output'!$AH$6:$AH$13751,'Batch output'!$C$6:$C$13751,$D89,'Batch output'!$D$6:$D$13751,$E89,'Batch output'!$E$6:$E$13751,$F89,'Batch output'!$G$6:$G$13751,M$4)</f>
        <v>28.768999999999998</v>
      </c>
      <c r="N89" s="2">
        <f>SUMIFS('Batch output'!$AH$6:$AH$13751,'Batch output'!$C$6:$C$13751,$D89,'Batch output'!$D$6:$D$13751,$E89,'Batch output'!$E$6:$E$13751,$F89,'Batch output'!$G$6:$G$13751,N$4)</f>
        <v>28.771000000000001</v>
      </c>
      <c r="O89" s="1">
        <f t="shared" si="51"/>
        <v>-2.0000000000024443E-2</v>
      </c>
      <c r="P89" s="1" t="str">
        <f>IFERROR(INDEX('Vintage Weighting'!$S$3:$S$9,MATCH($F89,'Vintage Weighting'!$R$3:$R$9,0)),0)</f>
        <v>ex</v>
      </c>
      <c r="Q89" s="1" t="str">
        <f t="shared" si="52"/>
        <v>Mtl-CZ12-ex</v>
      </c>
      <c r="R89" s="14">
        <f>INDEX('Vintage Weighting'!$G$4:$M$1000,MATCH($Q89,'Vintage Weighting'!$F$4:$F$1000,0),MATCH($F89,'Vintage Weighting'!$G$3:$M$3,0))</f>
        <v>0.39393939393939398</v>
      </c>
      <c r="S89" s="1">
        <f t="shared" si="53"/>
        <v>1935.4242424242468</v>
      </c>
      <c r="T89" s="1">
        <f t="shared" si="54"/>
        <v>3.2122842424242428</v>
      </c>
      <c r="U89" s="1">
        <f t="shared" si="55"/>
        <v>-7.8787878787975087E-3</v>
      </c>
      <c r="V89" s="24">
        <f>INDEX('Building HVAC Tonnage'!F:F,MATCH(C89,'Building HVAC Tonnage'!E:E,0))</f>
        <v>50.605552516666656</v>
      </c>
      <c r="W89" s="1">
        <f t="shared" si="56"/>
        <v>38.245294165829442</v>
      </c>
      <c r="X89" s="1">
        <f t="shared" si="57"/>
        <v>6.3476912763007473E-2</v>
      </c>
      <c r="Y89" s="1">
        <f t="shared" si="58"/>
        <v>-1.556901858981319E-4</v>
      </c>
      <c r="Z89" s="1" t="str">
        <f t="shared" si="59"/>
        <v>Mtl-CZ12</v>
      </c>
    </row>
    <row r="90" spans="2:26" x14ac:dyDescent="0.25">
      <c r="B90" s="17" t="s">
        <v>2566</v>
      </c>
      <c r="C90" s="1" t="str">
        <f t="shared" si="45"/>
        <v>Mtl-CZ12-v07</v>
      </c>
      <c r="D90" s="1" t="str">
        <f t="shared" si="46"/>
        <v>Mtl</v>
      </c>
      <c r="E90" s="1" t="str">
        <f t="shared" si="47"/>
        <v>CZ12</v>
      </c>
      <c r="F90" s="1" t="str">
        <f t="shared" si="48"/>
        <v>v07</v>
      </c>
      <c r="G90" s="2">
        <f>SUMIFS('Batch output'!$U$6:$U$13751,'Batch output'!$C$6:$C$13751,$D90,'Batch output'!$D$6:$D$13751,$E90,'Batch output'!$E$6:$E$13751,$F90,'Batch output'!$G$6:$G$13751,G$4)</f>
        <v>164.262</v>
      </c>
      <c r="H90" s="2">
        <f>SUMIFS('Batch output'!$U$6:$U$13751,'Batch output'!$C$6:$C$13751,$D90,'Batch output'!$D$6:$D$13751,$E90,'Batch output'!$E$6:$E$13751,$F90,'Batch output'!$G$6:$G$13751,H$4)</f>
        <v>159.79</v>
      </c>
      <c r="I90" s="1">
        <f t="shared" si="49"/>
        <v>4472.0000000000082</v>
      </c>
      <c r="J90" s="2">
        <f>SUMIFS('Peak Demand output'!$J:$J,'Peak Demand output'!$D:$D,$D90,'Peak Demand output'!$E:$E,$E90,'Peak Demand output'!$F:$F,$F90,'Peak Demand output'!$G:$G,J$4)</f>
        <v>45.18873</v>
      </c>
      <c r="K90" s="2">
        <f>SUMIFS('Peak Demand output'!$J:$J,'Peak Demand output'!$D:$D,$D90,'Peak Demand output'!$E:$E,$E90,'Peak Demand output'!$F:$F,$F90,'Peak Demand output'!$G:$G,K$4)</f>
        <v>37.75047</v>
      </c>
      <c r="L90" s="1">
        <f t="shared" si="50"/>
        <v>7.4382599999999996</v>
      </c>
      <c r="M90" s="2">
        <f>SUMIFS('Batch output'!$AH$6:$AH$13751,'Batch output'!$C$6:$C$13751,$D90,'Batch output'!$D$6:$D$13751,$E90,'Batch output'!$E$6:$E$13751,$F90,'Batch output'!$G$6:$G$13751,M$4)</f>
        <v>28.768999999999998</v>
      </c>
      <c r="N90" s="2">
        <f>SUMIFS('Batch output'!$AH$6:$AH$13751,'Batch output'!$C$6:$C$13751,$D90,'Batch output'!$D$6:$D$13751,$E90,'Batch output'!$E$6:$E$13751,$F90,'Batch output'!$G$6:$G$13751,N$4)</f>
        <v>28.771000000000001</v>
      </c>
      <c r="O90" s="1">
        <f t="shared" si="51"/>
        <v>-2.0000000000024443E-2</v>
      </c>
      <c r="P90" s="1" t="str">
        <f>IFERROR(INDEX('Vintage Weighting'!$S$3:$S$9,MATCH($F90,'Vintage Weighting'!$R$3:$R$9,0)),0)</f>
        <v>ex</v>
      </c>
      <c r="Q90" s="1" t="str">
        <f t="shared" si="52"/>
        <v>Mtl-CZ12-ex</v>
      </c>
      <c r="R90" s="14">
        <f>INDEX('Vintage Weighting'!$G$4:$M$1000,MATCH($Q90,'Vintage Weighting'!$F$4:$F$1000,0),MATCH($F90,'Vintage Weighting'!$G$3:$M$3,0))</f>
        <v>0.22048066875653083</v>
      </c>
      <c r="S90" s="1">
        <f t="shared" si="53"/>
        <v>985.9895506792077</v>
      </c>
      <c r="T90" s="1">
        <f t="shared" si="54"/>
        <v>1.639992539184953</v>
      </c>
      <c r="U90" s="1">
        <f t="shared" si="55"/>
        <v>-4.4096133751360053E-3</v>
      </c>
      <c r="V90" s="24">
        <f>INDEX('Building HVAC Tonnage'!F:F,MATCH(C90,'Building HVAC Tonnage'!E:E,0))</f>
        <v>50.605552516666656</v>
      </c>
      <c r="W90" s="1">
        <f t="shared" si="56"/>
        <v>19.483821471062441</v>
      </c>
      <c r="X90" s="1">
        <f t="shared" si="57"/>
        <v>3.2407363572304261E-2</v>
      </c>
      <c r="Y90" s="1">
        <f t="shared" si="58"/>
        <v>-8.7136947545108295E-5</v>
      </c>
      <c r="Z90" s="1" t="str">
        <f t="shared" si="59"/>
        <v>Mtl-CZ12</v>
      </c>
    </row>
    <row r="91" spans="2:26" x14ac:dyDescent="0.25">
      <c r="B91" s="17" t="s">
        <v>2567</v>
      </c>
      <c r="C91" s="1" t="str">
        <f t="shared" si="45"/>
        <v>Mtl-CZ12-v11</v>
      </c>
      <c r="D91" s="1" t="str">
        <f t="shared" si="46"/>
        <v>Mtl</v>
      </c>
      <c r="E91" s="1" t="str">
        <f t="shared" si="47"/>
        <v>CZ12</v>
      </c>
      <c r="F91" s="1" t="str">
        <f t="shared" si="48"/>
        <v>v11</v>
      </c>
      <c r="G91" s="2">
        <f>SUMIFS('Batch output'!$U$6:$U$13751,'Batch output'!$C$6:$C$13751,$D91,'Batch output'!$D$6:$D$13751,$E91,'Batch output'!$E$6:$E$13751,$F91,'Batch output'!$G$6:$G$13751,G$4)</f>
        <v>161.07400000000001</v>
      </c>
      <c r="H91" s="2">
        <f>SUMIFS('Batch output'!$U$6:$U$13751,'Batch output'!$C$6:$C$13751,$D91,'Batch output'!$D$6:$D$13751,$E91,'Batch output'!$E$6:$E$13751,$F91,'Batch output'!$G$6:$G$13751,H$4)</f>
        <v>156.73500000000001</v>
      </c>
      <c r="I91" s="1">
        <f t="shared" si="49"/>
        <v>4338.9999999999982</v>
      </c>
      <c r="J91" s="2">
        <f>SUMIFS('Peak Demand output'!$J:$J,'Peak Demand output'!$D:$D,$D91,'Peak Demand output'!$E:$E,$E91,'Peak Demand output'!$F:$F,$F91,'Peak Demand output'!$G:$G,J$4)</f>
        <v>44.034730000000003</v>
      </c>
      <c r="K91" s="2">
        <f>SUMIFS('Peak Demand output'!$J:$J,'Peak Demand output'!$D:$D,$D91,'Peak Demand output'!$E:$E,$E91,'Peak Demand output'!$F:$F,$F91,'Peak Demand output'!$G:$G,K$4)</f>
        <v>36.828530000000001</v>
      </c>
      <c r="L91" s="1">
        <f t="shared" si="50"/>
        <v>7.2062000000000026</v>
      </c>
      <c r="M91" s="2">
        <f>SUMIFS('Batch output'!$AH$6:$AH$13751,'Batch output'!$C$6:$C$13751,$D91,'Batch output'!$D$6:$D$13751,$E91,'Batch output'!$E$6:$E$13751,$F91,'Batch output'!$G$6:$G$13751,M$4)</f>
        <v>26.186800000000002</v>
      </c>
      <c r="N91" s="2">
        <f>SUMIFS('Batch output'!$AH$6:$AH$13751,'Batch output'!$C$6:$C$13751,$D91,'Batch output'!$D$6:$D$13751,$E91,'Batch output'!$E$6:$E$13751,$F91,'Batch output'!$G$6:$G$13751,N$4)</f>
        <v>26.187999999999999</v>
      </c>
      <c r="O91" s="1">
        <f t="shared" si="51"/>
        <v>-1.1999999999972033E-2</v>
      </c>
      <c r="P91" s="1" t="str">
        <f>IFERROR(INDEX('Vintage Weighting'!$S$3:$S$9,MATCH($F91,'Vintage Weighting'!$R$3:$R$9,0)),0)</f>
        <v>ex</v>
      </c>
      <c r="Q91" s="1" t="str">
        <f t="shared" si="52"/>
        <v>Mtl-CZ12-ex</v>
      </c>
      <c r="R91" s="14">
        <f>INDEX('Vintage Weighting'!$G$4:$M$1000,MATCH($Q91,'Vintage Weighting'!$F$4:$F$1000,0),MATCH($F91,'Vintage Weighting'!$G$3:$M$3,0))</f>
        <v>0.22048066875653083</v>
      </c>
      <c r="S91" s="1">
        <f t="shared" si="53"/>
        <v>956.66562173458692</v>
      </c>
      <c r="T91" s="1">
        <f t="shared" si="54"/>
        <v>1.588827795193313</v>
      </c>
      <c r="U91" s="1">
        <f t="shared" si="55"/>
        <v>-2.6457680250722036E-3</v>
      </c>
      <c r="V91" s="24">
        <f>INDEX('Building HVAC Tonnage'!F:F,MATCH(C91,'Building HVAC Tonnage'!E:E,0))</f>
        <v>49.155490016666676</v>
      </c>
      <c r="W91" s="1">
        <f t="shared" si="56"/>
        <v>19.462030007435988</v>
      </c>
      <c r="X91" s="1">
        <f t="shared" si="57"/>
        <v>3.2322489200180986E-2</v>
      </c>
      <c r="Y91" s="1">
        <f t="shared" si="58"/>
        <v>-5.3824466487367511E-5</v>
      </c>
      <c r="Z91" s="1" t="str">
        <f t="shared" si="59"/>
        <v>Mtl-CZ12</v>
      </c>
    </row>
    <row r="92" spans="2:26" x14ac:dyDescent="0.25">
      <c r="B92" s="17" t="s">
        <v>2568</v>
      </c>
      <c r="C92" s="1" t="str">
        <f t="shared" si="45"/>
        <v>Mtl-CZ12-v15</v>
      </c>
      <c r="D92" s="1" t="str">
        <f t="shared" si="46"/>
        <v>Mtl</v>
      </c>
      <c r="E92" s="1" t="str">
        <f t="shared" si="47"/>
        <v>CZ12</v>
      </c>
      <c r="F92" s="1" t="str">
        <f t="shared" si="48"/>
        <v>v15</v>
      </c>
      <c r="G92" s="2">
        <f>SUMIFS('Batch output'!$U$6:$U$13751,'Batch output'!$C$6:$C$13751,$D92,'Batch output'!$D$6:$D$13751,$E92,'Batch output'!$E$6:$E$13751,$F92,'Batch output'!$G$6:$G$13751,G$4)</f>
        <v>145.041</v>
      </c>
      <c r="H92" s="2">
        <f>SUMIFS('Batch output'!$U$6:$U$13751,'Batch output'!$C$6:$C$13751,$D92,'Batch output'!$D$6:$D$13751,$E92,'Batch output'!$E$6:$E$13751,$F92,'Batch output'!$G$6:$G$13751,H$4)</f>
        <v>141.501</v>
      </c>
      <c r="I92" s="1">
        <f t="shared" si="49"/>
        <v>3539.9999999999918</v>
      </c>
      <c r="J92" s="2">
        <f>SUMIFS('Peak Demand output'!$J:$J,'Peak Demand output'!$D:$D,$D92,'Peak Demand output'!$E:$E,$E92,'Peak Demand output'!$F:$F,$F92,'Peak Demand output'!$G:$G,J$4)</f>
        <v>37.471600000000002</v>
      </c>
      <c r="K92" s="2">
        <f>SUMIFS('Peak Demand output'!$J:$J,'Peak Demand output'!$D:$D,$D92,'Peak Demand output'!$E:$E,$E92,'Peak Demand output'!$F:$F,$F92,'Peak Demand output'!$G:$G,K$4)</f>
        <v>31.6004</v>
      </c>
      <c r="L92" s="1">
        <f t="shared" si="50"/>
        <v>5.8712000000000018</v>
      </c>
      <c r="M92" s="2">
        <f>SUMIFS('Batch output'!$AH$6:$AH$13751,'Batch output'!$C$6:$C$13751,$D92,'Batch output'!$D$6:$D$13751,$E92,'Batch output'!$E$6:$E$13751,$F92,'Batch output'!$G$6:$G$13751,M$4)</f>
        <v>18.605599999999999</v>
      </c>
      <c r="N92" s="2">
        <f>SUMIFS('Batch output'!$AH$6:$AH$13751,'Batch output'!$C$6:$C$13751,$D92,'Batch output'!$D$6:$D$13751,$E92,'Batch output'!$E$6:$E$13751,$F92,'Batch output'!$G$6:$G$13751,N$4)</f>
        <v>18.606300000000001</v>
      </c>
      <c r="O92" s="1">
        <f t="shared" si="51"/>
        <v>-7.0000000000192131E-3</v>
      </c>
      <c r="P92" s="1" t="str">
        <f>IFERROR(INDEX('Vintage Weighting'!$S$3:$S$9,MATCH($F92,'Vintage Weighting'!$R$3:$R$9,0)),0)</f>
        <v>ex</v>
      </c>
      <c r="Q92" s="1" t="str">
        <f t="shared" si="52"/>
        <v>Mtl-CZ12-ex</v>
      </c>
      <c r="R92" s="14">
        <f>INDEX('Vintage Weighting'!$G$4:$M$1000,MATCH($Q92,'Vintage Weighting'!$F$4:$F$1000,0),MATCH($F92,'Vintage Weighting'!$G$3:$M$3,0))</f>
        <v>0.16509926854754442</v>
      </c>
      <c r="S92" s="1">
        <f t="shared" si="53"/>
        <v>584.45141065830592</v>
      </c>
      <c r="T92" s="1">
        <f t="shared" si="54"/>
        <v>0.96933082549634308</v>
      </c>
      <c r="U92" s="1">
        <f t="shared" si="55"/>
        <v>-1.155694879835983E-3</v>
      </c>
      <c r="V92" s="24">
        <f>INDEX('Building HVAC Tonnage'!F:F,MATCH(C92,'Building HVAC Tonnage'!E:E,0))</f>
        <v>41.711248991666672</v>
      </c>
      <c r="W92" s="1">
        <f t="shared" si="56"/>
        <v>14.011841524454738</v>
      </c>
      <c r="X92" s="1">
        <f t="shared" si="57"/>
        <v>2.3239074564513806E-2</v>
      </c>
      <c r="Y92" s="1">
        <f t="shared" si="58"/>
        <v>-2.7707031263122205E-5</v>
      </c>
      <c r="Z92" s="1" t="str">
        <f t="shared" si="59"/>
        <v>Mtl-CZ12</v>
      </c>
    </row>
    <row r="93" spans="2:26" x14ac:dyDescent="0.25">
      <c r="B93" s="17" t="s">
        <v>2569</v>
      </c>
      <c r="C93" s="1" t="str">
        <f t="shared" si="45"/>
        <v>Mtl-CZ13-v03</v>
      </c>
      <c r="D93" s="1" t="str">
        <f t="shared" si="46"/>
        <v>Mtl</v>
      </c>
      <c r="E93" s="1" t="str">
        <f t="shared" si="47"/>
        <v>CZ13</v>
      </c>
      <c r="F93" s="1" t="str">
        <f t="shared" si="48"/>
        <v>v03</v>
      </c>
      <c r="G93" s="2">
        <f>SUMIFS('Batch output'!$U$6:$U$13751,'Batch output'!$C$6:$C$13751,$D93,'Batch output'!$D$6:$D$13751,$E93,'Batch output'!$E$6:$E$13751,$F93,'Batch output'!$G$6:$G$13751,G$4)</f>
        <v>191.791</v>
      </c>
      <c r="H93" s="2">
        <f>SUMIFS('Batch output'!$U$6:$U$13751,'Batch output'!$C$6:$C$13751,$D93,'Batch output'!$D$6:$D$13751,$E93,'Batch output'!$E$6:$E$13751,$F93,'Batch output'!$G$6:$G$13751,H$4)</f>
        <v>182.17400000000001</v>
      </c>
      <c r="I93" s="1">
        <f t="shared" si="49"/>
        <v>9616.9999999999909</v>
      </c>
      <c r="J93" s="2">
        <f>SUMIFS('Peak Demand output'!$J:$J,'Peak Demand output'!$D:$D,$D93,'Peak Demand output'!$E:$E,$E93,'Peak Demand output'!$F:$F,$F93,'Peak Demand output'!$G:$G,J$4)</f>
        <v>53.517130000000002</v>
      </c>
      <c r="K93" s="2">
        <f>SUMIFS('Peak Demand output'!$J:$J,'Peak Demand output'!$D:$D,$D93,'Peak Demand output'!$E:$E,$E93,'Peak Demand output'!$F:$F,$F93,'Peak Demand output'!$G:$G,K$4)</f>
        <v>44.07893</v>
      </c>
      <c r="L93" s="1">
        <f t="shared" si="50"/>
        <v>9.4382000000000019</v>
      </c>
      <c r="M93" s="2">
        <f>SUMIFS('Batch output'!$AH$6:$AH$13751,'Batch output'!$C$6:$C$13751,$D93,'Batch output'!$D$6:$D$13751,$E93,'Batch output'!$E$6:$E$13751,$F93,'Batch output'!$G$6:$G$13751,M$4)</f>
        <v>23.762899999999998</v>
      </c>
      <c r="N93" s="2">
        <f>SUMIFS('Batch output'!$AH$6:$AH$13751,'Batch output'!$C$6:$C$13751,$D93,'Batch output'!$D$6:$D$13751,$E93,'Batch output'!$E$6:$E$13751,$F93,'Batch output'!$G$6:$G$13751,N$4)</f>
        <v>23.7638</v>
      </c>
      <c r="O93" s="1">
        <f t="shared" si="51"/>
        <v>-9.0000000000145519E-3</v>
      </c>
      <c r="P93" s="1" t="str">
        <f>IFERROR(INDEX('Vintage Weighting'!$S$3:$S$9,MATCH($F93,'Vintage Weighting'!$R$3:$R$9,0)),0)</f>
        <v>ex</v>
      </c>
      <c r="Q93" s="1" t="str">
        <f t="shared" si="52"/>
        <v>Mtl-CZ13-ex</v>
      </c>
      <c r="R93" s="14">
        <f>INDEX('Vintage Weighting'!$G$4:$M$1000,MATCH($Q93,'Vintage Weighting'!$F$4:$F$1000,0),MATCH($F93,'Vintage Weighting'!$G$3:$M$3,0))</f>
        <v>0.37480438184663539</v>
      </c>
      <c r="S93" s="1">
        <f t="shared" si="53"/>
        <v>3604.493740219089</v>
      </c>
      <c r="T93" s="1">
        <f t="shared" si="54"/>
        <v>3.5374787167449151</v>
      </c>
      <c r="U93" s="1">
        <f t="shared" si="55"/>
        <v>-3.3732394366251727E-3</v>
      </c>
      <c r="V93" s="24">
        <f>INDEX('Building HVAC Tonnage'!F:F,MATCH(C93,'Building HVAC Tonnage'!E:E,0))</f>
        <v>55.755037108333333</v>
      </c>
      <c r="W93" s="1">
        <f t="shared" si="56"/>
        <v>64.648755110959286</v>
      </c>
      <c r="X93" s="1">
        <f t="shared" si="57"/>
        <v>6.3446800508293294E-2</v>
      </c>
      <c r="Y93" s="1">
        <f t="shared" si="58"/>
        <v>-6.0501070604094303E-5</v>
      </c>
      <c r="Z93" s="1" t="str">
        <f t="shared" si="59"/>
        <v>Mtl-CZ13</v>
      </c>
    </row>
    <row r="94" spans="2:26" x14ac:dyDescent="0.25">
      <c r="B94" s="17" t="s">
        <v>2570</v>
      </c>
      <c r="C94" s="1" t="str">
        <f t="shared" si="45"/>
        <v>Mtl-CZ13-v07</v>
      </c>
      <c r="D94" s="1" t="str">
        <f t="shared" si="46"/>
        <v>Mtl</v>
      </c>
      <c r="E94" s="1" t="str">
        <f t="shared" si="47"/>
        <v>CZ13</v>
      </c>
      <c r="F94" s="1" t="str">
        <f t="shared" si="48"/>
        <v>v07</v>
      </c>
      <c r="G94" s="2">
        <f>SUMIFS('Batch output'!$U$6:$U$13751,'Batch output'!$C$6:$C$13751,$D94,'Batch output'!$D$6:$D$13751,$E94,'Batch output'!$E$6:$E$13751,$F94,'Batch output'!$G$6:$G$13751,G$4)</f>
        <v>182.72499999999999</v>
      </c>
      <c r="H94" s="2">
        <f>SUMIFS('Batch output'!$U$6:$U$13751,'Batch output'!$C$6:$C$13751,$D94,'Batch output'!$D$6:$D$13751,$E94,'Batch output'!$E$6:$E$13751,$F94,'Batch output'!$G$6:$G$13751,H$4)</f>
        <v>173.97200000000001</v>
      </c>
      <c r="I94" s="1">
        <f t="shared" si="49"/>
        <v>8752.9999999999854</v>
      </c>
      <c r="J94" s="2">
        <f>SUMIFS('Peak Demand output'!$J:$J,'Peak Demand output'!$D:$D,$D94,'Peak Demand output'!$E:$E,$E94,'Peak Demand output'!$F:$F,$F94,'Peak Demand output'!$G:$G,J$4)</f>
        <v>49.453670000000002</v>
      </c>
      <c r="K94" s="2">
        <f>SUMIFS('Peak Demand output'!$J:$J,'Peak Demand output'!$D:$D,$D94,'Peak Demand output'!$E:$E,$E94,'Peak Demand output'!$F:$F,$F94,'Peak Demand output'!$G:$G,K$4)</f>
        <v>40.844929999999998</v>
      </c>
      <c r="L94" s="1">
        <f t="shared" si="50"/>
        <v>8.6087400000000045</v>
      </c>
      <c r="M94" s="2">
        <f>SUMIFS('Batch output'!$AH$6:$AH$13751,'Batch output'!$C$6:$C$13751,$D94,'Batch output'!$D$6:$D$13751,$E94,'Batch output'!$E$6:$E$13751,$F94,'Batch output'!$G$6:$G$13751,M$4)</f>
        <v>23.762899999999998</v>
      </c>
      <c r="N94" s="2">
        <f>SUMIFS('Batch output'!$AH$6:$AH$13751,'Batch output'!$C$6:$C$13751,$D94,'Batch output'!$D$6:$D$13751,$E94,'Batch output'!$E$6:$E$13751,$F94,'Batch output'!$G$6:$G$13751,N$4)</f>
        <v>23.7638</v>
      </c>
      <c r="O94" s="1">
        <f t="shared" si="51"/>
        <v>-9.0000000000145519E-3</v>
      </c>
      <c r="P94" s="1" t="str">
        <f>IFERROR(INDEX('Vintage Weighting'!$S$3:$S$9,MATCH($F94,'Vintage Weighting'!$R$3:$R$9,0)),0)</f>
        <v>ex</v>
      </c>
      <c r="Q94" s="1" t="str">
        <f t="shared" si="52"/>
        <v>Mtl-CZ13-ex</v>
      </c>
      <c r="R94" s="14">
        <f>INDEX('Vintage Weighting'!$G$4:$M$1000,MATCH($Q94,'Vintage Weighting'!$F$4:$F$1000,0),MATCH($F94,'Vintage Weighting'!$G$3:$M$3,0))</f>
        <v>0.22769953051643194</v>
      </c>
      <c r="S94" s="1">
        <f t="shared" si="53"/>
        <v>1993.0539906103254</v>
      </c>
      <c r="T94" s="1">
        <f t="shared" si="54"/>
        <v>1.9602060563380292</v>
      </c>
      <c r="U94" s="1">
        <f t="shared" si="55"/>
        <v>-2.0492957746512008E-3</v>
      </c>
      <c r="V94" s="24">
        <f>INDEX('Building HVAC Tonnage'!F:F,MATCH(C94,'Building HVAC Tonnage'!E:E,0))</f>
        <v>55.755037108333333</v>
      </c>
      <c r="W94" s="1">
        <f t="shared" si="56"/>
        <v>35.746617596859906</v>
      </c>
      <c r="X94" s="1">
        <f t="shared" si="57"/>
        <v>3.5157470212589102E-2</v>
      </c>
      <c r="Y94" s="1">
        <f t="shared" si="58"/>
        <v>-3.6755347694762924E-5</v>
      </c>
      <c r="Z94" s="1" t="str">
        <f t="shared" si="59"/>
        <v>Mtl-CZ13</v>
      </c>
    </row>
    <row r="95" spans="2:26" x14ac:dyDescent="0.25">
      <c r="B95" s="17" t="s">
        <v>2571</v>
      </c>
      <c r="C95" s="1" t="str">
        <f t="shared" si="45"/>
        <v>Mtl-CZ13-v11</v>
      </c>
      <c r="D95" s="1" t="str">
        <f t="shared" si="46"/>
        <v>Mtl</v>
      </c>
      <c r="E95" s="1" t="str">
        <f t="shared" si="47"/>
        <v>CZ13</v>
      </c>
      <c r="F95" s="1" t="str">
        <f t="shared" si="48"/>
        <v>v11</v>
      </c>
      <c r="G95" s="2">
        <f>SUMIFS('Batch output'!$U$6:$U$13751,'Batch output'!$C$6:$C$13751,$D95,'Batch output'!$D$6:$D$13751,$E95,'Batch output'!$E$6:$E$13751,$F95,'Batch output'!$G$6:$G$13751,G$4)</f>
        <v>179.14099999999999</v>
      </c>
      <c r="H95" s="2">
        <f>SUMIFS('Batch output'!$U$6:$U$13751,'Batch output'!$C$6:$C$13751,$D95,'Batch output'!$D$6:$D$13751,$E95,'Batch output'!$E$6:$E$13751,$F95,'Batch output'!$G$6:$G$13751,H$4)</f>
        <v>170.65100000000001</v>
      </c>
      <c r="I95" s="1">
        <f t="shared" si="49"/>
        <v>8489.99999999998</v>
      </c>
      <c r="J95" s="2">
        <f>SUMIFS('Peak Demand output'!$J:$J,'Peak Demand output'!$D:$D,$D95,'Peak Demand output'!$E:$E,$E95,'Peak Demand output'!$F:$F,$F95,'Peak Demand output'!$G:$G,J$4)</f>
        <v>48.182729999999999</v>
      </c>
      <c r="K95" s="2">
        <f>SUMIFS('Peak Demand output'!$J:$J,'Peak Demand output'!$D:$D,$D95,'Peak Demand output'!$E:$E,$E95,'Peak Demand output'!$F:$F,$F95,'Peak Demand output'!$G:$G,K$4)</f>
        <v>39.845799999999997</v>
      </c>
      <c r="L95" s="1">
        <f t="shared" si="50"/>
        <v>8.3369300000000024</v>
      </c>
      <c r="M95" s="2">
        <f>SUMIFS('Batch output'!$AH$6:$AH$13751,'Batch output'!$C$6:$C$13751,$D95,'Batch output'!$D$6:$D$13751,$E95,'Batch output'!$E$6:$E$13751,$F95,'Batch output'!$G$6:$G$13751,M$4)</f>
        <v>21.630299999999998</v>
      </c>
      <c r="N95" s="2">
        <f>SUMIFS('Batch output'!$AH$6:$AH$13751,'Batch output'!$C$6:$C$13751,$D95,'Batch output'!$D$6:$D$13751,$E95,'Batch output'!$E$6:$E$13751,$F95,'Batch output'!$G$6:$G$13751,N$4)</f>
        <v>21.6311</v>
      </c>
      <c r="O95" s="1">
        <f t="shared" si="51"/>
        <v>-8.0000000000168825E-3</v>
      </c>
      <c r="P95" s="1" t="str">
        <f>IFERROR(INDEX('Vintage Weighting'!$S$3:$S$9,MATCH($F95,'Vintage Weighting'!$R$3:$R$9,0)),0)</f>
        <v>ex</v>
      </c>
      <c r="Q95" s="1" t="str">
        <f t="shared" si="52"/>
        <v>Mtl-CZ13-ex</v>
      </c>
      <c r="R95" s="14">
        <f>INDEX('Vintage Weighting'!$G$4:$M$1000,MATCH($Q95,'Vintage Weighting'!$F$4:$F$1000,0),MATCH($F95,'Vintage Weighting'!$G$3:$M$3,0))</f>
        <v>0.22769953051643194</v>
      </c>
      <c r="S95" s="1">
        <f t="shared" si="53"/>
        <v>1933.1690140845026</v>
      </c>
      <c r="T95" s="1">
        <f t="shared" si="54"/>
        <v>1.8983150469483574</v>
      </c>
      <c r="U95" s="1">
        <f t="shared" si="55"/>
        <v>-1.8215962441352996E-3</v>
      </c>
      <c r="V95" s="24">
        <f>INDEX('Building HVAC Tonnage'!F:F,MATCH(C95,'Building HVAC Tonnage'!E:E,0))</f>
        <v>54.126023358333335</v>
      </c>
      <c r="W95" s="1">
        <f t="shared" si="56"/>
        <v>35.716073233133031</v>
      </c>
      <c r="X95" s="1">
        <f t="shared" si="57"/>
        <v>3.507213220488864E-2</v>
      </c>
      <c r="Y95" s="1">
        <f t="shared" si="58"/>
        <v>-3.3654721538947927E-5</v>
      </c>
      <c r="Z95" s="1" t="str">
        <f t="shared" si="59"/>
        <v>Mtl-CZ13</v>
      </c>
    </row>
    <row r="96" spans="2:26" x14ac:dyDescent="0.25">
      <c r="B96" s="17" t="s">
        <v>2572</v>
      </c>
      <c r="C96" s="1" t="str">
        <f t="shared" si="45"/>
        <v>Mtl-CZ13-v15</v>
      </c>
      <c r="D96" s="1" t="str">
        <f t="shared" si="46"/>
        <v>Mtl</v>
      </c>
      <c r="E96" s="1" t="str">
        <f t="shared" si="47"/>
        <v>CZ13</v>
      </c>
      <c r="F96" s="1" t="str">
        <f t="shared" si="48"/>
        <v>v15</v>
      </c>
      <c r="G96" s="2">
        <f>SUMIFS('Batch output'!$U$6:$U$13751,'Batch output'!$C$6:$C$13751,$D96,'Batch output'!$D$6:$D$13751,$E96,'Batch output'!$E$6:$E$13751,$F96,'Batch output'!$G$6:$G$13751,G$4)</f>
        <v>160.33600000000001</v>
      </c>
      <c r="H96" s="2">
        <f>SUMIFS('Batch output'!$U$6:$U$13751,'Batch output'!$C$6:$C$13751,$D96,'Batch output'!$D$6:$D$13751,$E96,'Batch output'!$E$6:$E$13751,$F96,'Batch output'!$G$6:$G$13751,H$4)</f>
        <v>153.376</v>
      </c>
      <c r="I96" s="1">
        <f t="shared" si="49"/>
        <v>6960.0000000000082</v>
      </c>
      <c r="J96" s="2">
        <f>SUMIFS('Peak Demand output'!$J:$J,'Peak Demand output'!$D:$D,$D96,'Peak Demand output'!$E:$E,$E96,'Peak Demand output'!$F:$F,$F96,'Peak Demand output'!$G:$G,J$4)</f>
        <v>40.892130000000002</v>
      </c>
      <c r="K96" s="2">
        <f>SUMIFS('Peak Demand output'!$J:$J,'Peak Demand output'!$D:$D,$D96,'Peak Demand output'!$E:$E,$E96,'Peak Demand output'!$F:$F,$F96,'Peak Demand output'!$G:$G,K$4)</f>
        <v>34.10033</v>
      </c>
      <c r="L96" s="1">
        <f t="shared" si="50"/>
        <v>6.7918000000000021</v>
      </c>
      <c r="M96" s="2">
        <f>SUMIFS('Batch output'!$AH$6:$AH$13751,'Batch output'!$C$6:$C$13751,$D96,'Batch output'!$D$6:$D$13751,$E96,'Batch output'!$E$6:$E$13751,$F96,'Batch output'!$G$6:$G$13751,M$4)</f>
        <v>15.246600000000001</v>
      </c>
      <c r="N96" s="2">
        <f>SUMIFS('Batch output'!$AH$6:$AH$13751,'Batch output'!$C$6:$C$13751,$D96,'Batch output'!$D$6:$D$13751,$E96,'Batch output'!$E$6:$E$13751,$F96,'Batch output'!$G$6:$G$13751,N$4)</f>
        <v>15.247</v>
      </c>
      <c r="O96" s="1">
        <f t="shared" si="51"/>
        <v>-3.9999999999906777E-3</v>
      </c>
      <c r="P96" s="1" t="str">
        <f>IFERROR(INDEX('Vintage Weighting'!$S$3:$S$9,MATCH($F96,'Vintage Weighting'!$R$3:$R$9,0)),0)</f>
        <v>ex</v>
      </c>
      <c r="Q96" s="1" t="str">
        <f t="shared" si="52"/>
        <v>Mtl-CZ13-ex</v>
      </c>
      <c r="R96" s="14">
        <f>INDEX('Vintage Weighting'!$G$4:$M$1000,MATCH($Q96,'Vintage Weighting'!$F$4:$F$1000,0),MATCH($F96,'Vintage Weighting'!$G$3:$M$3,0))</f>
        <v>0.16979655712050076</v>
      </c>
      <c r="S96" s="1">
        <f t="shared" si="53"/>
        <v>1181.7840375586868</v>
      </c>
      <c r="T96" s="1">
        <f t="shared" si="54"/>
        <v>1.1532242566510174</v>
      </c>
      <c r="U96" s="1">
        <f t="shared" si="55"/>
        <v>-6.7918622848042016E-4</v>
      </c>
      <c r="V96" s="24">
        <f>INDEX('Building HVAC Tonnage'!F:F,MATCH(C96,'Building HVAC Tonnage'!E:E,0))</f>
        <v>46.182996625000008</v>
      </c>
      <c r="W96" s="1">
        <f t="shared" si="56"/>
        <v>25.589158866294909</v>
      </c>
      <c r="X96" s="1">
        <f t="shared" si="57"/>
        <v>2.4970754193692758E-2</v>
      </c>
      <c r="Y96" s="1">
        <f t="shared" si="58"/>
        <v>-1.4706413141514505E-5</v>
      </c>
      <c r="Z96" s="1" t="str">
        <f t="shared" si="59"/>
        <v>Mtl-CZ13</v>
      </c>
    </row>
    <row r="97" spans="2:26" x14ac:dyDescent="0.25">
      <c r="B97" s="17" t="s">
        <v>2573</v>
      </c>
      <c r="C97" s="1" t="str">
        <f t="shared" si="45"/>
        <v>Mtl-CZ15-v03</v>
      </c>
      <c r="D97" s="1" t="str">
        <f t="shared" si="46"/>
        <v>Mtl</v>
      </c>
      <c r="E97" s="1" t="str">
        <f t="shared" si="47"/>
        <v>CZ15</v>
      </c>
      <c r="F97" s="1" t="str">
        <f t="shared" si="48"/>
        <v>v03</v>
      </c>
      <c r="G97" s="2">
        <f>SUMIFS('Batch output'!$U$6:$U$13751,'Batch output'!$C$6:$C$13751,$D97,'Batch output'!$D$6:$D$13751,$E97,'Batch output'!$E$6:$E$13751,$F97,'Batch output'!$G$6:$G$13751,G$4)</f>
        <v>230.91</v>
      </c>
      <c r="H97" s="2">
        <f>SUMIFS('Batch output'!$U$6:$U$13751,'Batch output'!$C$6:$C$13751,$D97,'Batch output'!$D$6:$D$13751,$E97,'Batch output'!$E$6:$E$13751,$F97,'Batch output'!$G$6:$G$13751,H$4)</f>
        <v>208.25399999999999</v>
      </c>
      <c r="I97" s="1">
        <f t="shared" si="49"/>
        <v>22656.000000000007</v>
      </c>
      <c r="J97" s="2">
        <f>SUMIFS('Peak Demand output'!$J:$J,'Peak Demand output'!$D:$D,$D97,'Peak Demand output'!$E:$E,$E97,'Peak Demand output'!$F:$F,$F97,'Peak Demand output'!$G:$G,J$4)</f>
        <v>66.359269999999995</v>
      </c>
      <c r="K97" s="2">
        <f>SUMIFS('Peak Demand output'!$J:$J,'Peak Demand output'!$D:$D,$D97,'Peak Demand output'!$E:$E,$E97,'Peak Demand output'!$F:$F,$F97,'Peak Demand output'!$G:$G,K$4)</f>
        <v>48.45393</v>
      </c>
      <c r="L97" s="1">
        <f t="shared" si="50"/>
        <v>17.905339999999995</v>
      </c>
      <c r="M97" s="2">
        <f>SUMIFS('Batch output'!$AH$6:$AH$13751,'Batch output'!$C$6:$C$13751,$D97,'Batch output'!$D$6:$D$13751,$E97,'Batch output'!$E$6:$E$13751,$F97,'Batch output'!$G$6:$G$13751,M$4)</f>
        <v>3.5114100000000001</v>
      </c>
      <c r="N97" s="2">
        <f>SUMIFS('Batch output'!$AH$6:$AH$13751,'Batch output'!$C$6:$C$13751,$D97,'Batch output'!$D$6:$D$13751,$E97,'Batch output'!$E$6:$E$13751,$F97,'Batch output'!$G$6:$G$13751,N$4)</f>
        <v>3.5116700000000001</v>
      </c>
      <c r="O97" s="1">
        <f t="shared" si="51"/>
        <v>-2.5999999999992696E-3</v>
      </c>
      <c r="P97" s="1" t="str">
        <f>IFERROR(INDEX('Vintage Weighting'!$S$3:$S$9,MATCH($F97,'Vintage Weighting'!$R$3:$R$9,0)),0)</f>
        <v>ex</v>
      </c>
      <c r="Q97" s="1" t="str">
        <f t="shared" si="52"/>
        <v>Mtl-CZ15-ex</v>
      </c>
      <c r="R97" s="14">
        <f>INDEX('Vintage Weighting'!$G$4:$M$1000,MATCH($Q97,'Vintage Weighting'!$F$4:$F$1000,0),MATCH($F97,'Vintage Weighting'!$G$3:$M$3,0))</f>
        <v>0.40046884157061924</v>
      </c>
      <c r="S97" s="1">
        <f t="shared" si="53"/>
        <v>9073.022074623952</v>
      </c>
      <c r="T97" s="1">
        <f t="shared" si="54"/>
        <v>7.1705307677280699</v>
      </c>
      <c r="U97" s="1">
        <f t="shared" si="55"/>
        <v>-1.0412189880833174E-3</v>
      </c>
      <c r="V97" s="24">
        <f>INDEX('Building HVAC Tonnage'!F:F,MATCH(C97,'Building HVAC Tonnage'!E:E,0))</f>
        <v>70.389320633333341</v>
      </c>
      <c r="W97" s="1">
        <f t="shared" si="56"/>
        <v>128.89770767765248</v>
      </c>
      <c r="X97" s="1">
        <f t="shared" si="57"/>
        <v>0.10186958338581288</v>
      </c>
      <c r="Y97" s="1">
        <f t="shared" si="58"/>
        <v>-1.4792286368370504E-5</v>
      </c>
      <c r="Z97" s="1" t="str">
        <f t="shared" si="59"/>
        <v>Mtl-CZ15</v>
      </c>
    </row>
    <row r="98" spans="2:26" x14ac:dyDescent="0.25">
      <c r="B98" s="17" t="s">
        <v>2574</v>
      </c>
      <c r="C98" s="1" t="str">
        <f t="shared" si="45"/>
        <v>Mtl-CZ15-v07</v>
      </c>
      <c r="D98" s="1" t="str">
        <f t="shared" si="46"/>
        <v>Mtl</v>
      </c>
      <c r="E98" s="1" t="str">
        <f t="shared" si="47"/>
        <v>CZ15</v>
      </c>
      <c r="F98" s="1" t="str">
        <f t="shared" si="48"/>
        <v>v07</v>
      </c>
      <c r="G98" s="2">
        <f>SUMIFS('Batch output'!$U$6:$U$13751,'Batch output'!$C$6:$C$13751,$D98,'Batch output'!$D$6:$D$13751,$E98,'Batch output'!$E$6:$E$13751,$F98,'Batch output'!$G$6:$G$13751,G$4)</f>
        <v>217.857</v>
      </c>
      <c r="H98" s="2">
        <f>SUMIFS('Batch output'!$U$6:$U$13751,'Batch output'!$C$6:$C$13751,$D98,'Batch output'!$D$6:$D$13751,$E98,'Batch output'!$E$6:$E$13751,$F98,'Batch output'!$G$6:$G$13751,H$4)</f>
        <v>197.274</v>
      </c>
      <c r="I98" s="1">
        <f t="shared" si="49"/>
        <v>20583</v>
      </c>
      <c r="J98" s="2">
        <f>SUMIFS('Peak Demand output'!$J:$J,'Peak Demand output'!$D:$D,$D98,'Peak Demand output'!$E:$E,$E98,'Peak Demand output'!$F:$F,$F98,'Peak Demand output'!$G:$G,J$4)</f>
        <v>61.127330000000001</v>
      </c>
      <c r="K98" s="2">
        <f>SUMIFS('Peak Demand output'!$J:$J,'Peak Demand output'!$D:$D,$D98,'Peak Demand output'!$E:$E,$E98,'Peak Demand output'!$F:$F,$F98,'Peak Demand output'!$G:$G,K$4)</f>
        <v>44.807929999999999</v>
      </c>
      <c r="L98" s="1">
        <f t="shared" si="50"/>
        <v>16.319400000000002</v>
      </c>
      <c r="M98" s="2">
        <f>SUMIFS('Batch output'!$AH$6:$AH$13751,'Batch output'!$C$6:$C$13751,$D98,'Batch output'!$D$6:$D$13751,$E98,'Batch output'!$E$6:$E$13751,$F98,'Batch output'!$G$6:$G$13751,M$4)</f>
        <v>3.5114100000000001</v>
      </c>
      <c r="N98" s="2">
        <f>SUMIFS('Batch output'!$AH$6:$AH$13751,'Batch output'!$C$6:$C$13751,$D98,'Batch output'!$D$6:$D$13751,$E98,'Batch output'!$E$6:$E$13751,$F98,'Batch output'!$G$6:$G$13751,N$4)</f>
        <v>3.5116700000000001</v>
      </c>
      <c r="O98" s="1">
        <f t="shared" si="51"/>
        <v>-2.5999999999992696E-3</v>
      </c>
      <c r="P98" s="1" t="str">
        <f>IFERROR(INDEX('Vintage Weighting'!$S$3:$S$9,MATCH($F98,'Vintage Weighting'!$R$3:$R$9,0)),0)</f>
        <v>ex</v>
      </c>
      <c r="Q98" s="1" t="str">
        <f t="shared" si="52"/>
        <v>Mtl-CZ15-ex</v>
      </c>
      <c r="R98" s="14">
        <f>INDEX('Vintage Weighting'!$G$4:$M$1000,MATCH($Q98,'Vintage Weighting'!$F$4:$F$1000,0),MATCH($F98,'Vintage Weighting'!$G$3:$M$3,0))</f>
        <v>0.21801133033795664</v>
      </c>
      <c r="S98" s="1">
        <f t="shared" si="53"/>
        <v>4487.3272123461611</v>
      </c>
      <c r="T98" s="1">
        <f t="shared" si="54"/>
        <v>3.55781410431725</v>
      </c>
      <c r="U98" s="1">
        <f t="shared" si="55"/>
        <v>-5.6682945887852798E-4</v>
      </c>
      <c r="V98" s="24">
        <f>INDEX('Building HVAC Tonnage'!F:F,MATCH(C98,'Building HVAC Tonnage'!E:E,0))</f>
        <v>70.389320633333341</v>
      </c>
      <c r="W98" s="1">
        <f t="shared" si="56"/>
        <v>63.750113965742081</v>
      </c>
      <c r="X98" s="1">
        <f t="shared" si="57"/>
        <v>5.0544799584731646E-2</v>
      </c>
      <c r="Y98" s="1">
        <f t="shared" si="58"/>
        <v>-8.0527763839519437E-6</v>
      </c>
      <c r="Z98" s="1" t="str">
        <f t="shared" si="59"/>
        <v>Mtl-CZ15</v>
      </c>
    </row>
    <row r="99" spans="2:26" x14ac:dyDescent="0.25">
      <c r="B99" s="17" t="s">
        <v>2575</v>
      </c>
      <c r="C99" s="1" t="str">
        <f t="shared" si="45"/>
        <v>Mtl-CZ15-v11</v>
      </c>
      <c r="D99" s="1" t="str">
        <f t="shared" si="46"/>
        <v>Mtl</v>
      </c>
      <c r="E99" s="1" t="str">
        <f t="shared" si="47"/>
        <v>CZ15</v>
      </c>
      <c r="F99" s="1" t="str">
        <f t="shared" si="48"/>
        <v>v11</v>
      </c>
      <c r="G99" s="2">
        <f>SUMIFS('Batch output'!$U$6:$U$13751,'Batch output'!$C$6:$C$13751,$D99,'Batch output'!$D$6:$D$13751,$E99,'Batch output'!$E$6:$E$13751,$F99,'Batch output'!$G$6:$G$13751,G$4)</f>
        <v>212.62200000000001</v>
      </c>
      <c r="H99" s="2">
        <f>SUMIFS('Batch output'!$U$6:$U$13751,'Batch output'!$C$6:$C$13751,$D99,'Batch output'!$D$6:$D$13751,$E99,'Batch output'!$E$6:$E$13751,$F99,'Batch output'!$G$6:$G$13751,H$4)</f>
        <v>192.93600000000001</v>
      </c>
      <c r="I99" s="1">
        <f t="shared" si="49"/>
        <v>19686.000000000007</v>
      </c>
      <c r="J99" s="2">
        <f>SUMIFS('Peak Demand output'!$J:$J,'Peak Demand output'!$D:$D,$D99,'Peak Demand output'!$E:$E,$E99,'Peak Demand output'!$F:$F,$F99,'Peak Demand output'!$G:$G,J$4)</f>
        <v>58.491729999999997</v>
      </c>
      <c r="K99" s="2">
        <f>SUMIFS('Peak Demand output'!$J:$J,'Peak Demand output'!$D:$D,$D99,'Peak Demand output'!$E:$E,$E99,'Peak Demand output'!$F:$F,$F99,'Peak Demand output'!$G:$G,K$4)</f>
        <v>42.971600000000002</v>
      </c>
      <c r="L99" s="1">
        <f t="shared" si="50"/>
        <v>15.520129999999995</v>
      </c>
      <c r="M99" s="2">
        <f>SUMIFS('Batch output'!$AH$6:$AH$13751,'Batch output'!$C$6:$C$13751,$D99,'Batch output'!$D$6:$D$13751,$E99,'Batch output'!$E$6:$E$13751,$F99,'Batch output'!$G$6:$G$13751,M$4)</f>
        <v>2.5354399999999999</v>
      </c>
      <c r="N99" s="2">
        <f>SUMIFS('Batch output'!$AH$6:$AH$13751,'Batch output'!$C$6:$C$13751,$D99,'Batch output'!$D$6:$D$13751,$E99,'Batch output'!$E$6:$E$13751,$F99,'Batch output'!$G$6:$G$13751,N$4)</f>
        <v>2.5356000000000001</v>
      </c>
      <c r="O99" s="1">
        <f t="shared" si="51"/>
        <v>-1.6000000000016001E-3</v>
      </c>
      <c r="P99" s="1" t="str">
        <f>IFERROR(INDEX('Vintage Weighting'!$S$3:$S$9,MATCH($F99,'Vintage Weighting'!$R$3:$R$9,0)),0)</f>
        <v>ex</v>
      </c>
      <c r="Q99" s="1" t="str">
        <f t="shared" si="52"/>
        <v>Mtl-CZ15-ex</v>
      </c>
      <c r="R99" s="14">
        <f>INDEX('Vintage Weighting'!$G$4:$M$1000,MATCH($Q99,'Vintage Weighting'!$F$4:$F$1000,0),MATCH($F99,'Vintage Weighting'!$G$3:$M$3,0))</f>
        <v>0.21801133033795664</v>
      </c>
      <c r="S99" s="1">
        <f t="shared" si="53"/>
        <v>4291.7710490330155</v>
      </c>
      <c r="T99" s="1">
        <f t="shared" si="54"/>
        <v>3.3835641883180299</v>
      </c>
      <c r="U99" s="1">
        <f t="shared" si="55"/>
        <v>-3.4881812854107945E-4</v>
      </c>
      <c r="V99" s="24">
        <f>INDEX('Building HVAC Tonnage'!F:F,MATCH(C99,'Building HVAC Tonnage'!E:E,0))</f>
        <v>67.347812999999988</v>
      </c>
      <c r="W99" s="1">
        <f t="shared" si="56"/>
        <v>63.725470180197483</v>
      </c>
      <c r="X99" s="1">
        <f t="shared" si="57"/>
        <v>5.0240149421303858E-2</v>
      </c>
      <c r="Y99" s="1">
        <f t="shared" si="58"/>
        <v>-5.1793534638025961E-6</v>
      </c>
      <c r="Z99" s="1" t="str">
        <f t="shared" si="59"/>
        <v>Mtl-CZ15</v>
      </c>
    </row>
    <row r="100" spans="2:26" x14ac:dyDescent="0.25">
      <c r="B100" s="17" t="s">
        <v>2576</v>
      </c>
      <c r="C100" s="1" t="str">
        <f t="shared" si="45"/>
        <v>Mtl-CZ15-v15</v>
      </c>
      <c r="D100" s="1" t="str">
        <f t="shared" si="46"/>
        <v>Mtl</v>
      </c>
      <c r="E100" s="1" t="str">
        <f t="shared" si="47"/>
        <v>CZ15</v>
      </c>
      <c r="F100" s="1" t="str">
        <f t="shared" si="48"/>
        <v>v15</v>
      </c>
      <c r="G100" s="2">
        <f>SUMIFS('Batch output'!$U$6:$U$13751,'Batch output'!$C$6:$C$13751,$D100,'Batch output'!$D$6:$D$13751,$E100,'Batch output'!$E$6:$E$13751,$F100,'Batch output'!$G$6:$G$13751,G$4)</f>
        <v>190.91300000000001</v>
      </c>
      <c r="H100" s="2">
        <f>SUMIFS('Batch output'!$U$6:$U$13751,'Batch output'!$C$6:$C$13751,$D100,'Batch output'!$D$6:$D$13751,$E100,'Batch output'!$E$6:$E$13751,$F100,'Batch output'!$G$6:$G$13751,H$4)</f>
        <v>174.85900000000001</v>
      </c>
      <c r="I100" s="1">
        <f t="shared" si="49"/>
        <v>16054.000000000002</v>
      </c>
      <c r="J100" s="2">
        <f>SUMIFS('Peak Demand output'!$J:$J,'Peak Demand output'!$D:$D,$D100,'Peak Demand output'!$E:$E,$E100,'Peak Demand output'!$F:$F,$F100,'Peak Demand output'!$G:$G,J$4)</f>
        <v>48.751399999999997</v>
      </c>
      <c r="K100" s="2">
        <f>SUMIFS('Peak Demand output'!$J:$J,'Peak Demand output'!$D:$D,$D100,'Peak Demand output'!$E:$E,$E100,'Peak Demand output'!$F:$F,$F100,'Peak Demand output'!$G:$G,K$4)</f>
        <v>36.115200000000002</v>
      </c>
      <c r="L100" s="1">
        <f t="shared" si="50"/>
        <v>12.636199999999995</v>
      </c>
      <c r="M100" s="2">
        <f>SUMIFS('Batch output'!$AH$6:$AH$13751,'Batch output'!$C$6:$C$13751,$D100,'Batch output'!$D$6:$D$13751,$E100,'Batch output'!$E$6:$E$13751,$F100,'Batch output'!$G$6:$G$13751,M$4)</f>
        <v>0.93795700000000004</v>
      </c>
      <c r="N100" s="2">
        <f>SUMIFS('Batch output'!$AH$6:$AH$13751,'Batch output'!$C$6:$C$13751,$D100,'Batch output'!$D$6:$D$13751,$E100,'Batch output'!$E$6:$E$13751,$F100,'Batch output'!$G$6:$G$13751,N$4)</f>
        <v>0.93799100000000002</v>
      </c>
      <c r="O100" s="1">
        <f t="shared" si="51"/>
        <v>-3.3999999999978492E-4</v>
      </c>
      <c r="P100" s="1" t="str">
        <f>IFERROR(INDEX('Vintage Weighting'!$S$3:$S$9,MATCH($F100,'Vintage Weighting'!$R$3:$R$9,0)),0)</f>
        <v>ex</v>
      </c>
      <c r="Q100" s="1" t="str">
        <f t="shared" si="52"/>
        <v>Mtl-CZ15-ex</v>
      </c>
      <c r="R100" s="14">
        <f>INDEX('Vintage Weighting'!$G$4:$M$1000,MATCH($Q100,'Vintage Weighting'!$F$4:$F$1000,0),MATCH($F100,'Vintage Weighting'!$G$3:$M$3,0))</f>
        <v>0.16350849775346746</v>
      </c>
      <c r="S100" s="1">
        <f t="shared" si="53"/>
        <v>2624.9654229341668</v>
      </c>
      <c r="T100" s="1">
        <f t="shared" si="54"/>
        <v>2.0661260793123648</v>
      </c>
      <c r="U100" s="1">
        <f t="shared" si="55"/>
        <v>-5.5592889236143771E-5</v>
      </c>
      <c r="V100" s="24">
        <f>INDEX('Building HVAC Tonnage'!F:F,MATCH(C100,'Building HVAC Tonnage'!E:E,0))</f>
        <v>57.93509674166669</v>
      </c>
      <c r="W100" s="1">
        <f t="shared" si="56"/>
        <v>45.308725980711138</v>
      </c>
      <c r="X100" s="1">
        <f t="shared" si="57"/>
        <v>3.5662770850720185E-2</v>
      </c>
      <c r="Y100" s="1">
        <f t="shared" si="58"/>
        <v>-9.5957187202143027E-7</v>
      </c>
      <c r="Z100" s="1" t="str">
        <f t="shared" si="59"/>
        <v>Mtl-CZ15</v>
      </c>
    </row>
    <row r="101" spans="2:26" x14ac:dyDescent="0.25">
      <c r="B101" s="17" t="s">
        <v>2577</v>
      </c>
      <c r="C101" s="1" t="str">
        <f t="shared" ref="C101:C136" si="60">CONCATENATE(D101,"-",E101,"-",F101)</f>
        <v>Nrs-CZ12-v03</v>
      </c>
      <c r="D101" s="1" t="str">
        <f t="shared" ref="D101:D136" si="61">LEFT(B101,3)</f>
        <v>Nrs</v>
      </c>
      <c r="E101" s="1" t="str">
        <f t="shared" ref="E101:E136" si="62">CONCATENATE("CZ", MID(B101,7,2))</f>
        <v>CZ12</v>
      </c>
      <c r="F101" s="1" t="str">
        <f t="shared" ref="F101:F136" si="63">_xlfn.CONCAT("v",MID(B101,11,2))</f>
        <v>v03</v>
      </c>
      <c r="G101" s="2">
        <f>SUMIFS('Batch output'!$U$6:$U$13751,'Batch output'!$C$6:$C$13751,$D101,'Batch output'!$D$6:$D$13751,$E101,'Batch output'!$E$6:$E$13751,$F101,'Batch output'!$G$6:$G$13751,G$4)</f>
        <v>891.54499999999996</v>
      </c>
      <c r="H101" s="2">
        <f>SUMIFS('Batch output'!$U$6:$U$13751,'Batch output'!$C$6:$C$13751,$D101,'Batch output'!$D$6:$D$13751,$E101,'Batch output'!$E$6:$E$13751,$F101,'Batch output'!$G$6:$G$13751,H$4)</f>
        <v>875.46199999999999</v>
      </c>
      <c r="I101" s="1">
        <f t="shared" ref="I101:I136" si="64">(G101-H101)*1000</f>
        <v>16082.999999999971</v>
      </c>
      <c r="J101" s="2">
        <f>SUMIFS('Peak Demand output'!$J:$J,'Peak Demand output'!$D:$D,$D101,'Peak Demand output'!$E:$E,$E101,'Peak Demand output'!$F:$F,$F101,'Peak Demand output'!$G:$G,J$4)</f>
        <v>210.53139999999999</v>
      </c>
      <c r="K101" s="2">
        <f>SUMIFS('Peak Demand output'!$J:$J,'Peak Demand output'!$D:$D,$D101,'Peak Demand output'!$E:$E,$E101,'Peak Demand output'!$F:$F,$F101,'Peak Demand output'!$G:$G,K$4)</f>
        <v>184.518</v>
      </c>
      <c r="L101" s="1">
        <f t="shared" ref="L101:L136" si="65">(J101-K101)</f>
        <v>26.01339999999999</v>
      </c>
      <c r="M101" s="2">
        <f>SUMIFS('Batch output'!$AH$6:$AH$13751,'Batch output'!$C$6:$C$13751,$D101,'Batch output'!$D$6:$D$13751,$E101,'Batch output'!$E$6:$E$13751,$F101,'Batch output'!$G$6:$G$13751,M$4)</f>
        <v>519.11800000000005</v>
      </c>
      <c r="N101" s="2">
        <f>SUMIFS('Batch output'!$AH$6:$AH$13751,'Batch output'!$C$6:$C$13751,$D101,'Batch output'!$D$6:$D$13751,$E101,'Batch output'!$E$6:$E$13751,$F101,'Batch output'!$G$6:$G$13751,N$4)</f>
        <v>519.23199999999997</v>
      </c>
      <c r="O101" s="1">
        <f t="shared" ref="O101:O136" si="66">(M101-N101)*10</f>
        <v>-1.1399999999991905</v>
      </c>
      <c r="P101" s="1" t="str">
        <f>IFERROR(INDEX('Vintage Weighting'!$S$3:$S$9,MATCH($F101,'Vintage Weighting'!$R$3:$R$9,0)),0)</f>
        <v>ex</v>
      </c>
      <c r="Q101" s="1" t="str">
        <f t="shared" ref="Q101:Q136" si="67">CONCATENATE(D101,"-",E101,"-",P101)</f>
        <v>Nrs-CZ12-ex</v>
      </c>
      <c r="R101" s="14">
        <f>INDEX('Vintage Weighting'!$G$4:$M$1000,MATCH($Q101,'Vintage Weighting'!$F$4:$F$1000,0),MATCH($F101,'Vintage Weighting'!$G$3:$M$3,0))</f>
        <v>0.39089891831406198</v>
      </c>
      <c r="S101" s="1">
        <f t="shared" ref="S101:S136" si="68">R101*I101</f>
        <v>6286.8273032450479</v>
      </c>
      <c r="T101" s="1">
        <f t="shared" ref="T101:T136" si="69">R101*L101</f>
        <v>10.168609921671017</v>
      </c>
      <c r="U101" s="1">
        <f t="shared" ref="U101:U136" si="70">O101*R101</f>
        <v>-0.44562476687771424</v>
      </c>
      <c r="V101" s="24">
        <f>INDEX('Building HVAC Tonnage'!F:F,MATCH(C101,'Building HVAC Tonnage'!E:E,0))</f>
        <v>183.63850399999995</v>
      </c>
      <c r="W101" s="1">
        <f t="shared" ref="W101:W136" si="71">S101/$V101</f>
        <v>34.234799164150509</v>
      </c>
      <c r="X101" s="1">
        <f t="shared" ref="X101:X136" si="72">T101/$V101</f>
        <v>5.5372972988665926E-2</v>
      </c>
      <c r="Y101" s="1">
        <f t="shared" ref="Y101:Y136" si="73">U101/$V101</f>
        <v>-2.4266412390165971E-3</v>
      </c>
      <c r="Z101" s="1" t="str">
        <f t="shared" ref="Z101:Z136" si="74">CONCATENATE(D101,"-",E101)</f>
        <v>Nrs-CZ12</v>
      </c>
    </row>
    <row r="102" spans="2:26" x14ac:dyDescent="0.25">
      <c r="B102" s="17" t="s">
        <v>2578</v>
      </c>
      <c r="C102" s="1" t="str">
        <f t="shared" si="60"/>
        <v>Nrs-CZ12-v07</v>
      </c>
      <c r="D102" s="1" t="str">
        <f t="shared" si="61"/>
        <v>Nrs</v>
      </c>
      <c r="E102" s="1" t="str">
        <f t="shared" si="62"/>
        <v>CZ12</v>
      </c>
      <c r="F102" s="1" t="str">
        <f t="shared" si="63"/>
        <v>v07</v>
      </c>
      <c r="G102" s="2">
        <f>SUMIFS('Batch output'!$U$6:$U$13751,'Batch output'!$C$6:$C$13751,$D102,'Batch output'!$D$6:$D$13751,$E102,'Batch output'!$E$6:$E$13751,$F102,'Batch output'!$G$6:$G$13751,G$4)</f>
        <v>875.005</v>
      </c>
      <c r="H102" s="2">
        <f>SUMIFS('Batch output'!$U$6:$U$13751,'Batch output'!$C$6:$C$13751,$D102,'Batch output'!$D$6:$D$13751,$E102,'Batch output'!$E$6:$E$13751,$F102,'Batch output'!$G$6:$G$13751,H$4)</f>
        <v>859.85699999999997</v>
      </c>
      <c r="I102" s="1">
        <f t="shared" si="64"/>
        <v>15148.000000000025</v>
      </c>
      <c r="J102" s="2">
        <f>SUMIFS('Peak Demand output'!$J:$J,'Peak Demand output'!$D:$D,$D102,'Peak Demand output'!$E:$E,$E102,'Peak Demand output'!$F:$F,$F102,'Peak Demand output'!$G:$G,J$4)</f>
        <v>202.91212999999999</v>
      </c>
      <c r="K102" s="2">
        <f>SUMIFS('Peak Demand output'!$J:$J,'Peak Demand output'!$D:$D,$D102,'Peak Demand output'!$E:$E,$E102,'Peak Demand output'!$F:$F,$F102,'Peak Demand output'!$G:$G,K$4)</f>
        <v>178.34187</v>
      </c>
      <c r="L102" s="1">
        <f t="shared" si="65"/>
        <v>24.57025999999999</v>
      </c>
      <c r="M102" s="2">
        <f>SUMIFS('Batch output'!$AH$6:$AH$13751,'Batch output'!$C$6:$C$13751,$D102,'Batch output'!$D$6:$D$13751,$E102,'Batch output'!$E$6:$E$13751,$F102,'Batch output'!$G$6:$G$13751,M$4)</f>
        <v>511.69299999999998</v>
      </c>
      <c r="N102" s="2">
        <f>SUMIFS('Batch output'!$AH$6:$AH$13751,'Batch output'!$C$6:$C$13751,$D102,'Batch output'!$D$6:$D$13751,$E102,'Batch output'!$E$6:$E$13751,$F102,'Batch output'!$G$6:$G$13751,N$4)</f>
        <v>511.80399999999997</v>
      </c>
      <c r="O102" s="1">
        <f t="shared" si="66"/>
        <v>-1.1099999999999</v>
      </c>
      <c r="P102" s="1" t="str">
        <f>IFERROR(INDEX('Vintage Weighting'!$S$3:$S$9,MATCH($F102,'Vintage Weighting'!$R$3:$R$9,0)),0)</f>
        <v>ex</v>
      </c>
      <c r="Q102" s="1" t="str">
        <f t="shared" si="67"/>
        <v>Nrs-CZ12-ex</v>
      </c>
      <c r="R102" s="14">
        <f>INDEX('Vintage Weighting'!$G$4:$M$1000,MATCH($Q102,'Vintage Weighting'!$F$4:$F$1000,0),MATCH($F102,'Vintage Weighting'!$G$3:$M$3,0))</f>
        <v>0.22155911973144352</v>
      </c>
      <c r="S102" s="1">
        <f t="shared" si="68"/>
        <v>3356.1775456919122</v>
      </c>
      <c r="T102" s="1">
        <f t="shared" si="69"/>
        <v>5.4437651771726951</v>
      </c>
      <c r="U102" s="1">
        <f t="shared" si="70"/>
        <v>-0.24593062290188014</v>
      </c>
      <c r="V102" s="24">
        <f>INDEX('Building HVAC Tonnage'!F:F,MATCH(C102,'Building HVAC Tonnage'!E:E,0))</f>
        <v>183.59661983333325</v>
      </c>
      <c r="W102" s="1">
        <f t="shared" si="71"/>
        <v>18.280170673831627</v>
      </c>
      <c r="X102" s="1">
        <f t="shared" si="72"/>
        <v>2.9650683014286854E-2</v>
      </c>
      <c r="Y102" s="1">
        <f t="shared" si="73"/>
        <v>-1.339516071293322E-3</v>
      </c>
      <c r="Z102" s="1" t="str">
        <f t="shared" si="74"/>
        <v>Nrs-CZ12</v>
      </c>
    </row>
    <row r="103" spans="2:26" x14ac:dyDescent="0.25">
      <c r="B103" s="17" t="s">
        <v>2579</v>
      </c>
      <c r="C103" s="1" t="str">
        <f t="shared" si="60"/>
        <v>Nrs-CZ12-v11</v>
      </c>
      <c r="D103" s="1" t="str">
        <f t="shared" si="61"/>
        <v>Nrs</v>
      </c>
      <c r="E103" s="1" t="str">
        <f t="shared" si="62"/>
        <v>CZ12</v>
      </c>
      <c r="F103" s="1" t="str">
        <f t="shared" si="63"/>
        <v>v11</v>
      </c>
      <c r="G103" s="2">
        <f>SUMIFS('Batch output'!$U$6:$U$13751,'Batch output'!$C$6:$C$13751,$D103,'Batch output'!$D$6:$D$13751,$E103,'Batch output'!$E$6:$E$13751,$F103,'Batch output'!$G$6:$G$13751,G$4)</f>
        <v>876.95299999999997</v>
      </c>
      <c r="H103" s="2">
        <f>SUMIFS('Batch output'!$U$6:$U$13751,'Batch output'!$C$6:$C$13751,$D103,'Batch output'!$D$6:$D$13751,$E103,'Batch output'!$E$6:$E$13751,$F103,'Batch output'!$G$6:$G$13751,H$4)</f>
        <v>862.01599999999996</v>
      </c>
      <c r="I103" s="1">
        <f t="shared" si="64"/>
        <v>14937.000000000011</v>
      </c>
      <c r="J103" s="2">
        <f>SUMIFS('Peak Demand output'!$J:$J,'Peak Demand output'!$D:$D,$D103,'Peak Demand output'!$E:$E,$E103,'Peak Demand output'!$F:$F,$F103,'Peak Demand output'!$G:$G,J$4)</f>
        <v>200.43287000000001</v>
      </c>
      <c r="K103" s="2">
        <f>SUMIFS('Peak Demand output'!$J:$J,'Peak Demand output'!$D:$D,$D103,'Peak Demand output'!$E:$E,$E103,'Peak Demand output'!$F:$F,$F103,'Peak Demand output'!$G:$G,K$4)</f>
        <v>176.32893000000001</v>
      </c>
      <c r="L103" s="1">
        <f t="shared" si="65"/>
        <v>24.103939999999994</v>
      </c>
      <c r="M103" s="2">
        <f>SUMIFS('Batch output'!$AH$6:$AH$13751,'Batch output'!$C$6:$C$13751,$D103,'Batch output'!$D$6:$D$13751,$E103,'Batch output'!$E$6:$E$13751,$F103,'Batch output'!$G$6:$G$13751,M$4)</f>
        <v>483.43400000000003</v>
      </c>
      <c r="N103" s="2">
        <f>SUMIFS('Batch output'!$AH$6:$AH$13751,'Batch output'!$C$6:$C$13751,$D103,'Batch output'!$D$6:$D$13751,$E103,'Batch output'!$E$6:$E$13751,$F103,'Batch output'!$G$6:$G$13751,N$4)</f>
        <v>483.548</v>
      </c>
      <c r="O103" s="1">
        <f t="shared" si="66"/>
        <v>-1.139999999999759</v>
      </c>
      <c r="P103" s="1" t="str">
        <f>IFERROR(INDEX('Vintage Weighting'!$S$3:$S$9,MATCH($F103,'Vintage Weighting'!$R$3:$R$9,0)),0)</f>
        <v>ex</v>
      </c>
      <c r="Q103" s="1" t="str">
        <f t="shared" si="67"/>
        <v>Nrs-CZ12-ex</v>
      </c>
      <c r="R103" s="14">
        <f>INDEX('Vintage Weighting'!$G$4:$M$1000,MATCH($Q103,'Vintage Weighting'!$F$4:$F$1000,0),MATCH($F103,'Vintage Weighting'!$G$3:$M$3,0))</f>
        <v>0.22155911973144352</v>
      </c>
      <c r="S103" s="1">
        <f t="shared" si="68"/>
        <v>3309.4285714285743</v>
      </c>
      <c r="T103" s="1">
        <f t="shared" si="69"/>
        <v>5.3404477284595293</v>
      </c>
      <c r="U103" s="1">
        <f t="shared" si="70"/>
        <v>-0.25257739649379218</v>
      </c>
      <c r="V103" s="24">
        <f>INDEX('Building HVAC Tonnage'!F:F,MATCH(C103,'Building HVAC Tonnage'!E:E,0))</f>
        <v>183.18056983333329</v>
      </c>
      <c r="W103" s="1">
        <f t="shared" si="71"/>
        <v>18.066482566571636</v>
      </c>
      <c r="X103" s="1">
        <f t="shared" si="72"/>
        <v>2.9154007618376401E-2</v>
      </c>
      <c r="Y103" s="1">
        <f t="shared" si="73"/>
        <v>-1.3788438190993704E-3</v>
      </c>
      <c r="Z103" s="1" t="str">
        <f t="shared" si="74"/>
        <v>Nrs-CZ12</v>
      </c>
    </row>
    <row r="104" spans="2:26" x14ac:dyDescent="0.25">
      <c r="B104" s="17" t="s">
        <v>2580</v>
      </c>
      <c r="C104" s="1" t="str">
        <f t="shared" si="60"/>
        <v>Nrs-CZ12-v15</v>
      </c>
      <c r="D104" s="1" t="str">
        <f t="shared" si="61"/>
        <v>Nrs</v>
      </c>
      <c r="E104" s="1" t="str">
        <f t="shared" si="62"/>
        <v>CZ12</v>
      </c>
      <c r="F104" s="1" t="str">
        <f t="shared" si="63"/>
        <v>v15</v>
      </c>
      <c r="G104" s="2">
        <f>SUMIFS('Batch output'!$U$6:$U$13751,'Batch output'!$C$6:$C$13751,$D104,'Batch output'!$D$6:$D$13751,$E104,'Batch output'!$E$6:$E$13751,$F104,'Batch output'!$G$6:$G$13751,G$4)</f>
        <v>852.76499999999999</v>
      </c>
      <c r="H104" s="2">
        <f>SUMIFS('Batch output'!$U$6:$U$13751,'Batch output'!$C$6:$C$13751,$D104,'Batch output'!$D$6:$D$13751,$E104,'Batch output'!$E$6:$E$13751,$F104,'Batch output'!$G$6:$G$13751,H$4)</f>
        <v>839.34400000000005</v>
      </c>
      <c r="I104" s="1">
        <f t="shared" si="64"/>
        <v>13420.999999999935</v>
      </c>
      <c r="J104" s="2">
        <f>SUMIFS('Peak Demand output'!$J:$J,'Peak Demand output'!$D:$D,$D104,'Peak Demand output'!$E:$E,$E104,'Peak Demand output'!$F:$F,$F104,'Peak Demand output'!$G:$G,J$4)</f>
        <v>188.26247000000001</v>
      </c>
      <c r="K104" s="2">
        <f>SUMIFS('Peak Demand output'!$J:$J,'Peak Demand output'!$D:$D,$D104,'Peak Demand output'!$E:$E,$E104,'Peak Demand output'!$F:$F,$F104,'Peak Demand output'!$G:$G,K$4)</f>
        <v>166.6448</v>
      </c>
      <c r="L104" s="1">
        <f t="shared" si="65"/>
        <v>21.617670000000004</v>
      </c>
      <c r="M104" s="2">
        <f>SUMIFS('Batch output'!$AH$6:$AH$13751,'Batch output'!$C$6:$C$13751,$D104,'Batch output'!$D$6:$D$13751,$E104,'Batch output'!$E$6:$E$13751,$F104,'Batch output'!$G$6:$G$13751,M$4)</f>
        <v>482.66</v>
      </c>
      <c r="N104" s="2">
        <f>SUMIFS('Batch output'!$AH$6:$AH$13751,'Batch output'!$C$6:$C$13751,$D104,'Batch output'!$D$6:$D$13751,$E104,'Batch output'!$E$6:$E$13751,$F104,'Batch output'!$G$6:$G$13751,N$4)</f>
        <v>482.75799999999998</v>
      </c>
      <c r="O104" s="1">
        <f t="shared" si="66"/>
        <v>-0.97999999999956344</v>
      </c>
      <c r="P104" s="1" t="str">
        <f>IFERROR(INDEX('Vintage Weighting'!$S$3:$S$9,MATCH($F104,'Vintage Weighting'!$R$3:$R$9,0)),0)</f>
        <v>ex</v>
      </c>
      <c r="Q104" s="1" t="str">
        <f t="shared" si="67"/>
        <v>Nrs-CZ12-ex</v>
      </c>
      <c r="R104" s="14">
        <f>INDEX('Vintage Weighting'!$G$4:$M$1000,MATCH($Q104,'Vintage Weighting'!$F$4:$F$1000,0),MATCH($F104,'Vintage Weighting'!$G$3:$M$3,0))</f>
        <v>0.16598284222305112</v>
      </c>
      <c r="S104" s="1">
        <f t="shared" si="68"/>
        <v>2227.6557254755585</v>
      </c>
      <c r="T104" s="1">
        <f t="shared" si="69"/>
        <v>3.5881623088399861</v>
      </c>
      <c r="U104" s="1">
        <f t="shared" si="70"/>
        <v>-0.16266318537851765</v>
      </c>
      <c r="V104" s="24">
        <f>INDEX('Building HVAC Tonnage'!F:F,MATCH(C104,'Building HVAC Tonnage'!E:E,0))</f>
        <v>182.16103733333327</v>
      </c>
      <c r="W104" s="1">
        <f t="shared" si="71"/>
        <v>12.229046112639393</v>
      </c>
      <c r="X104" s="1">
        <f t="shared" si="72"/>
        <v>1.9697748549126183E-2</v>
      </c>
      <c r="Y104" s="1">
        <f t="shared" si="73"/>
        <v>-8.929636532584252E-4</v>
      </c>
      <c r="Z104" s="1" t="str">
        <f t="shared" si="74"/>
        <v>Nrs-CZ12</v>
      </c>
    </row>
    <row r="105" spans="2:26" x14ac:dyDescent="0.25">
      <c r="B105" s="17" t="s">
        <v>2581</v>
      </c>
      <c r="C105" s="1" t="str">
        <f t="shared" si="60"/>
        <v>Nrs-CZ13-v03</v>
      </c>
      <c r="D105" s="1" t="str">
        <f t="shared" si="61"/>
        <v>Nrs</v>
      </c>
      <c r="E105" s="1" t="str">
        <f t="shared" si="62"/>
        <v>CZ13</v>
      </c>
      <c r="F105" s="1" t="str">
        <f t="shared" si="63"/>
        <v>v03</v>
      </c>
      <c r="G105" s="2">
        <f>SUMIFS('Batch output'!$U$6:$U$13751,'Batch output'!$C$6:$C$13751,$D105,'Batch output'!$D$6:$D$13751,$E105,'Batch output'!$E$6:$E$13751,$F105,'Batch output'!$G$6:$G$13751,G$4)</f>
        <v>957.75599999999997</v>
      </c>
      <c r="H105" s="2">
        <f>SUMIFS('Batch output'!$U$6:$U$13751,'Batch output'!$C$6:$C$13751,$D105,'Batch output'!$D$6:$D$13751,$E105,'Batch output'!$E$6:$E$13751,$F105,'Batch output'!$G$6:$G$13751,H$4)</f>
        <v>927.2</v>
      </c>
      <c r="I105" s="1">
        <f t="shared" si="64"/>
        <v>30555.999999999927</v>
      </c>
      <c r="J105" s="2">
        <f>SUMIFS('Peak Demand output'!$J:$J,'Peak Demand output'!$D:$D,$D105,'Peak Demand output'!$E:$E,$E105,'Peak Demand output'!$F:$F,$F105,'Peak Demand output'!$G:$G,J$4)</f>
        <v>225.02019999999999</v>
      </c>
      <c r="K105" s="2">
        <f>SUMIFS('Peak Demand output'!$J:$J,'Peak Demand output'!$D:$D,$D105,'Peak Demand output'!$E:$E,$E105,'Peak Demand output'!$F:$F,$F105,'Peak Demand output'!$G:$G,K$4)</f>
        <v>194.85186999999999</v>
      </c>
      <c r="L105" s="1">
        <f t="shared" si="65"/>
        <v>30.168329999999997</v>
      </c>
      <c r="M105" s="2">
        <f>SUMIFS('Batch output'!$AH$6:$AH$13751,'Batch output'!$C$6:$C$13751,$D105,'Batch output'!$D$6:$D$13751,$E105,'Batch output'!$E$6:$E$13751,$F105,'Batch output'!$G$6:$G$13751,M$4)</f>
        <v>436.86700000000002</v>
      </c>
      <c r="N105" s="2">
        <f>SUMIFS('Batch output'!$AH$6:$AH$13751,'Batch output'!$C$6:$C$13751,$D105,'Batch output'!$D$6:$D$13751,$E105,'Batch output'!$E$6:$E$13751,$F105,'Batch output'!$G$6:$G$13751,N$4)</f>
        <v>436.91500000000002</v>
      </c>
      <c r="O105" s="1">
        <f t="shared" si="66"/>
        <v>-0.48000000000001819</v>
      </c>
      <c r="P105" s="1" t="str">
        <f>IFERROR(INDEX('Vintage Weighting'!$S$3:$S$9,MATCH($F105,'Vintage Weighting'!$R$3:$R$9,0)),0)</f>
        <v>ex</v>
      </c>
      <c r="Q105" s="1" t="str">
        <f t="shared" si="67"/>
        <v>Nrs-CZ13-ex</v>
      </c>
      <c r="R105" s="14">
        <f>INDEX('Vintage Weighting'!$G$4:$M$1000,MATCH($Q105,'Vintage Weighting'!$F$4:$F$1000,0),MATCH($F105,'Vintage Weighting'!$G$3:$M$3,0))</f>
        <v>0.43215739484396198</v>
      </c>
      <c r="S105" s="1">
        <f t="shared" si="68"/>
        <v>13205.001356852072</v>
      </c>
      <c r="T105" s="1">
        <f t="shared" si="69"/>
        <v>13.037466899592943</v>
      </c>
      <c r="U105" s="1">
        <f t="shared" si="70"/>
        <v>-0.20743554952510962</v>
      </c>
      <c r="V105" s="24">
        <f>INDEX('Building HVAC Tonnage'!F:F,MATCH(C105,'Building HVAC Tonnage'!E:E,0))</f>
        <v>187.26051266666664</v>
      </c>
      <c r="W105" s="1">
        <f t="shared" si="71"/>
        <v>70.516742525198865</v>
      </c>
      <c r="X105" s="1">
        <f t="shared" si="72"/>
        <v>6.9622082701441199E-2</v>
      </c>
      <c r="Y105" s="1">
        <f t="shared" si="73"/>
        <v>-1.1077378063914392E-3</v>
      </c>
      <c r="Z105" s="1" t="str">
        <f t="shared" si="74"/>
        <v>Nrs-CZ13</v>
      </c>
    </row>
    <row r="106" spans="2:26" x14ac:dyDescent="0.25">
      <c r="B106" s="17" t="s">
        <v>2582</v>
      </c>
      <c r="C106" s="1" t="str">
        <f t="shared" si="60"/>
        <v>Nrs-CZ13-v07</v>
      </c>
      <c r="D106" s="1" t="str">
        <f t="shared" si="61"/>
        <v>Nrs</v>
      </c>
      <c r="E106" s="1" t="str">
        <f t="shared" si="62"/>
        <v>CZ13</v>
      </c>
      <c r="F106" s="1" t="str">
        <f t="shared" si="63"/>
        <v>v07</v>
      </c>
      <c r="G106" s="2">
        <f>SUMIFS('Batch output'!$U$6:$U$13751,'Batch output'!$C$6:$C$13751,$D106,'Batch output'!$D$6:$D$13751,$E106,'Batch output'!$E$6:$E$13751,$F106,'Batch output'!$G$6:$G$13751,G$4)</f>
        <v>936.92399999999998</v>
      </c>
      <c r="H106" s="2">
        <f>SUMIFS('Batch output'!$U$6:$U$13751,'Batch output'!$C$6:$C$13751,$D106,'Batch output'!$D$6:$D$13751,$E106,'Batch output'!$E$6:$E$13751,$F106,'Batch output'!$G$6:$G$13751,H$4)</f>
        <v>908.16300000000001</v>
      </c>
      <c r="I106" s="1">
        <f t="shared" si="64"/>
        <v>28760.999999999967</v>
      </c>
      <c r="J106" s="2">
        <f>SUMIFS('Peak Demand output'!$J:$J,'Peak Demand output'!$D:$D,$D106,'Peak Demand output'!$E:$E,$E106,'Peak Demand output'!$F:$F,$F106,'Peak Demand output'!$G:$G,J$4)</f>
        <v>216.345</v>
      </c>
      <c r="K106" s="2">
        <f>SUMIFS('Peak Demand output'!$J:$J,'Peak Demand output'!$D:$D,$D106,'Peak Demand output'!$E:$E,$E106,'Peak Demand output'!$F:$F,$F106,'Peak Demand output'!$G:$G,K$4)</f>
        <v>187.91460000000001</v>
      </c>
      <c r="L106" s="1">
        <f t="shared" si="65"/>
        <v>28.430399999999992</v>
      </c>
      <c r="M106" s="2">
        <f>SUMIFS('Batch output'!$AH$6:$AH$13751,'Batch output'!$C$6:$C$13751,$D106,'Batch output'!$D$6:$D$13751,$E106,'Batch output'!$E$6:$E$13751,$F106,'Batch output'!$G$6:$G$13751,M$4)</f>
        <v>430.05099999999999</v>
      </c>
      <c r="N106" s="2">
        <f>SUMIFS('Batch output'!$AH$6:$AH$13751,'Batch output'!$C$6:$C$13751,$D106,'Batch output'!$D$6:$D$13751,$E106,'Batch output'!$E$6:$E$13751,$F106,'Batch output'!$G$6:$G$13751,N$4)</f>
        <v>430.09800000000001</v>
      </c>
      <c r="O106" s="1">
        <f t="shared" si="66"/>
        <v>-0.47000000000025466</v>
      </c>
      <c r="P106" s="1" t="str">
        <f>IFERROR(INDEX('Vintage Weighting'!$S$3:$S$9,MATCH($F106,'Vintage Weighting'!$R$3:$R$9,0)),0)</f>
        <v>ex</v>
      </c>
      <c r="Q106" s="1" t="str">
        <f t="shared" si="67"/>
        <v>Nrs-CZ13-ex</v>
      </c>
      <c r="R106" s="14">
        <f>INDEX('Vintage Weighting'!$G$4:$M$1000,MATCH($Q106,'Vintage Weighting'!$F$4:$F$1000,0),MATCH($F106,'Vintage Weighting'!$G$3:$M$3,0))</f>
        <v>0.20658073270013566</v>
      </c>
      <c r="S106" s="1">
        <f t="shared" si="68"/>
        <v>5941.468453188595</v>
      </c>
      <c r="T106" s="1">
        <f t="shared" si="69"/>
        <v>5.8731728629579356</v>
      </c>
      <c r="U106" s="1">
        <f t="shared" si="70"/>
        <v>-9.7092944369116363E-2</v>
      </c>
      <c r="V106" s="24">
        <f>INDEX('Building HVAC Tonnage'!F:F,MATCH(C106,'Building HVAC Tonnage'!E:E,0))</f>
        <v>187.08668766666665</v>
      </c>
      <c r="W106" s="1">
        <f t="shared" si="71"/>
        <v>31.757836579877566</v>
      </c>
      <c r="X106" s="1">
        <f t="shared" si="72"/>
        <v>3.1392788745194952E-2</v>
      </c>
      <c r="Y106" s="1">
        <f t="shared" si="73"/>
        <v>-5.1897302571365944E-4</v>
      </c>
      <c r="Z106" s="1" t="str">
        <f t="shared" si="74"/>
        <v>Nrs-CZ13</v>
      </c>
    </row>
    <row r="107" spans="2:26" x14ac:dyDescent="0.25">
      <c r="B107" s="17" t="s">
        <v>2583</v>
      </c>
      <c r="C107" s="1" t="str">
        <f t="shared" si="60"/>
        <v>Nrs-CZ13-v11</v>
      </c>
      <c r="D107" s="1" t="str">
        <f t="shared" si="61"/>
        <v>Nrs</v>
      </c>
      <c r="E107" s="1" t="str">
        <f t="shared" si="62"/>
        <v>CZ13</v>
      </c>
      <c r="F107" s="1" t="str">
        <f t="shared" si="63"/>
        <v>v11</v>
      </c>
      <c r="G107" s="2">
        <f>SUMIFS('Batch output'!$U$6:$U$13751,'Batch output'!$C$6:$C$13751,$D107,'Batch output'!$D$6:$D$13751,$E107,'Batch output'!$E$6:$E$13751,$F107,'Batch output'!$G$6:$G$13751,G$4)</f>
        <v>936.12599999999998</v>
      </c>
      <c r="H107" s="2">
        <f>SUMIFS('Batch output'!$U$6:$U$13751,'Batch output'!$C$6:$C$13751,$D107,'Batch output'!$D$6:$D$13751,$E107,'Batch output'!$E$6:$E$13751,$F107,'Batch output'!$G$6:$G$13751,H$4)</f>
        <v>907.89200000000005</v>
      </c>
      <c r="I107" s="1">
        <f t="shared" si="64"/>
        <v>28233.999999999924</v>
      </c>
      <c r="J107" s="2">
        <f>SUMIFS('Peak Demand output'!$J:$J,'Peak Demand output'!$D:$D,$D107,'Peak Demand output'!$E:$E,$E107,'Peak Demand output'!$F:$F,$F107,'Peak Demand output'!$G:$G,J$4)</f>
        <v>213.1292</v>
      </c>
      <c r="K107" s="2">
        <f>SUMIFS('Peak Demand output'!$J:$J,'Peak Demand output'!$D:$D,$D107,'Peak Demand output'!$E:$E,$E107,'Peak Demand output'!$F:$F,$F107,'Peak Demand output'!$G:$G,K$4)</f>
        <v>185.4734</v>
      </c>
      <c r="L107" s="1">
        <f t="shared" si="65"/>
        <v>27.655799999999999</v>
      </c>
      <c r="M107" s="2">
        <f>SUMIFS('Batch output'!$AH$6:$AH$13751,'Batch output'!$C$6:$C$13751,$D107,'Batch output'!$D$6:$D$13751,$E107,'Batch output'!$E$6:$E$13751,$F107,'Batch output'!$G$6:$G$13751,M$4)</f>
        <v>405.44799999999998</v>
      </c>
      <c r="N107" s="2">
        <f>SUMIFS('Batch output'!$AH$6:$AH$13751,'Batch output'!$C$6:$C$13751,$D107,'Batch output'!$D$6:$D$13751,$E107,'Batch output'!$E$6:$E$13751,$F107,'Batch output'!$G$6:$G$13751,N$4)</f>
        <v>405.49200000000002</v>
      </c>
      <c r="O107" s="1">
        <f t="shared" si="66"/>
        <v>-0.44000000000039563</v>
      </c>
      <c r="P107" s="1" t="str">
        <f>IFERROR(INDEX('Vintage Weighting'!$S$3:$S$9,MATCH($F107,'Vintage Weighting'!$R$3:$R$9,0)),0)</f>
        <v>ex</v>
      </c>
      <c r="Q107" s="1" t="str">
        <f t="shared" si="67"/>
        <v>Nrs-CZ13-ex</v>
      </c>
      <c r="R107" s="14">
        <f>INDEX('Vintage Weighting'!$G$4:$M$1000,MATCH($Q107,'Vintage Weighting'!$F$4:$F$1000,0),MATCH($F107,'Vintage Weighting'!$G$3:$M$3,0))</f>
        <v>0.20658073270013566</v>
      </c>
      <c r="S107" s="1">
        <f t="shared" si="68"/>
        <v>5832.6004070556146</v>
      </c>
      <c r="T107" s="1">
        <f t="shared" si="69"/>
        <v>5.7131554274084113</v>
      </c>
      <c r="U107" s="1">
        <f t="shared" si="70"/>
        <v>-9.0895522388141414E-2</v>
      </c>
      <c r="V107" s="24">
        <f>INDEX('Building HVAC Tonnage'!F:F,MATCH(C107,'Building HVAC Tonnage'!E:E,0))</f>
        <v>185.55777849999998</v>
      </c>
      <c r="W107" s="1">
        <f t="shared" si="71"/>
        <v>31.432799283354296</v>
      </c>
      <c r="X107" s="1">
        <f t="shared" si="72"/>
        <v>3.0789091535758022E-2</v>
      </c>
      <c r="Y107" s="1">
        <f t="shared" si="73"/>
        <v>-4.8985024030206005E-4</v>
      </c>
      <c r="Z107" s="1" t="str">
        <f t="shared" si="74"/>
        <v>Nrs-CZ13</v>
      </c>
    </row>
    <row r="108" spans="2:26" x14ac:dyDescent="0.25">
      <c r="B108" s="17" t="s">
        <v>2584</v>
      </c>
      <c r="C108" s="1" t="str">
        <f t="shared" si="60"/>
        <v>Nrs-CZ13-v15</v>
      </c>
      <c r="D108" s="1" t="str">
        <f t="shared" si="61"/>
        <v>Nrs</v>
      </c>
      <c r="E108" s="1" t="str">
        <f t="shared" si="62"/>
        <v>CZ13</v>
      </c>
      <c r="F108" s="1" t="str">
        <f t="shared" si="63"/>
        <v>v15</v>
      </c>
      <c r="G108" s="2">
        <f>SUMIFS('Batch output'!$U$6:$U$13751,'Batch output'!$C$6:$C$13751,$D108,'Batch output'!$D$6:$D$13751,$E108,'Batch output'!$E$6:$E$13751,$F108,'Batch output'!$G$6:$G$13751,G$4)</f>
        <v>906.17399999999998</v>
      </c>
      <c r="H108" s="2">
        <f>SUMIFS('Batch output'!$U$6:$U$13751,'Batch output'!$C$6:$C$13751,$D108,'Batch output'!$D$6:$D$13751,$E108,'Batch output'!$E$6:$E$13751,$F108,'Batch output'!$G$6:$G$13751,H$4)</f>
        <v>880.65800000000002</v>
      </c>
      <c r="I108" s="1">
        <f t="shared" si="64"/>
        <v>25515.999999999964</v>
      </c>
      <c r="J108" s="2">
        <f>SUMIFS('Peak Demand output'!$J:$J,'Peak Demand output'!$D:$D,$D108,'Peak Demand output'!$E:$E,$E108,'Peak Demand output'!$F:$F,$F108,'Peak Demand output'!$G:$G,J$4)</f>
        <v>199.69712999999999</v>
      </c>
      <c r="K108" s="2">
        <f>SUMIFS('Peak Demand output'!$J:$J,'Peak Demand output'!$D:$D,$D108,'Peak Demand output'!$E:$E,$E108,'Peak Demand output'!$F:$F,$F108,'Peak Demand output'!$G:$G,K$4)</f>
        <v>174.55967000000001</v>
      </c>
      <c r="L108" s="1">
        <f t="shared" si="65"/>
        <v>25.137459999999976</v>
      </c>
      <c r="M108" s="2">
        <f>SUMIFS('Batch output'!$AH$6:$AH$13751,'Batch output'!$C$6:$C$13751,$D108,'Batch output'!$D$6:$D$13751,$E108,'Batch output'!$E$6:$E$13751,$F108,'Batch output'!$G$6:$G$13751,M$4)</f>
        <v>403.74799999999999</v>
      </c>
      <c r="N108" s="2">
        <f>SUMIFS('Batch output'!$AH$6:$AH$13751,'Batch output'!$C$6:$C$13751,$D108,'Batch output'!$D$6:$D$13751,$E108,'Batch output'!$E$6:$E$13751,$F108,'Batch output'!$G$6:$G$13751,N$4)</f>
        <v>403.79700000000003</v>
      </c>
      <c r="O108" s="1">
        <f t="shared" si="66"/>
        <v>-0.49000000000035016</v>
      </c>
      <c r="P108" s="1" t="str">
        <f>IFERROR(INDEX('Vintage Weighting'!$S$3:$S$9,MATCH($F108,'Vintage Weighting'!$R$3:$R$9,0)),0)</f>
        <v>ex</v>
      </c>
      <c r="Q108" s="1" t="str">
        <f t="shared" si="67"/>
        <v>Nrs-CZ13-ex</v>
      </c>
      <c r="R108" s="14">
        <f>INDEX('Vintage Weighting'!$G$4:$M$1000,MATCH($Q108,'Vintage Weighting'!$F$4:$F$1000,0),MATCH($F108,'Vintage Weighting'!$G$3:$M$3,0))</f>
        <v>0.15468113975576658</v>
      </c>
      <c r="S108" s="1">
        <f t="shared" si="68"/>
        <v>3946.8439620081344</v>
      </c>
      <c r="T108" s="1">
        <f t="shared" si="69"/>
        <v>3.8882909633649887</v>
      </c>
      <c r="U108" s="1">
        <f t="shared" si="70"/>
        <v>-7.5793758480379794E-2</v>
      </c>
      <c r="V108" s="24">
        <f>INDEX('Building HVAC Tonnage'!F:F,MATCH(C108,'Building HVAC Tonnage'!E:E,0))</f>
        <v>183.29684516666663</v>
      </c>
      <c r="W108" s="1">
        <f t="shared" si="71"/>
        <v>21.53252533298858</v>
      </c>
      <c r="X108" s="1">
        <f t="shared" si="72"/>
        <v>2.1213081762697421E-2</v>
      </c>
      <c r="Y108" s="1">
        <f t="shared" si="73"/>
        <v>-4.1350279876046245E-4</v>
      </c>
      <c r="Z108" s="1" t="str">
        <f t="shared" si="74"/>
        <v>Nrs-CZ13</v>
      </c>
    </row>
    <row r="109" spans="2:26" x14ac:dyDescent="0.25">
      <c r="B109" s="17" t="s">
        <v>2158</v>
      </c>
      <c r="C109" s="1" t="str">
        <f t="shared" si="60"/>
        <v>Nrs-CZ15-v03</v>
      </c>
      <c r="D109" s="1" t="str">
        <f t="shared" si="61"/>
        <v>Nrs</v>
      </c>
      <c r="E109" s="1" t="str">
        <f t="shared" si="62"/>
        <v>CZ15</v>
      </c>
      <c r="F109" s="1" t="str">
        <f t="shared" si="63"/>
        <v>v03</v>
      </c>
      <c r="G109" s="2">
        <f>SUMIFS('Batch output'!$U$6:$U$13751,'Batch output'!$C$6:$C$13751,$D109,'Batch output'!$D$6:$D$13751,$E109,'Batch output'!$E$6:$E$13751,$F109,'Batch output'!$G$6:$G$13751,G$4)</f>
        <v>1125.1099999999999</v>
      </c>
      <c r="H109" s="2">
        <f>SUMIFS('Batch output'!$U$6:$U$13751,'Batch output'!$C$6:$C$13751,$D109,'Batch output'!$D$6:$D$13751,$E109,'Batch output'!$E$6:$E$13751,$F109,'Batch output'!$G$6:$G$13751,H$4)</f>
        <v>1053.6500000000001</v>
      </c>
      <c r="I109" s="1">
        <f t="shared" si="64"/>
        <v>71459.999999999811</v>
      </c>
      <c r="J109" s="2">
        <f>SUMIFS('Peak Demand output'!$J:$J,'Peak Demand output'!$D:$D,$D109,'Peak Demand output'!$E:$E,$E109,'Peak Demand output'!$F:$F,$F109,'Peak Demand output'!$G:$G,J$4)</f>
        <v>264.04807</v>
      </c>
      <c r="K109" s="2">
        <f>SUMIFS('Peak Demand output'!$J:$J,'Peak Demand output'!$D:$D,$D109,'Peak Demand output'!$E:$E,$E109,'Peak Demand output'!$F:$F,$F109,'Peak Demand output'!$G:$G,K$4)</f>
        <v>208.47579999999999</v>
      </c>
      <c r="L109" s="1">
        <f t="shared" si="65"/>
        <v>55.572270000000003</v>
      </c>
      <c r="M109" s="2">
        <f>SUMIFS('Batch output'!$AH$6:$AH$13751,'Batch output'!$C$6:$C$13751,$D109,'Batch output'!$D$6:$D$13751,$E109,'Batch output'!$E$6:$E$13751,$F109,'Batch output'!$G$6:$G$13751,M$4)</f>
        <v>139.45500000000001</v>
      </c>
      <c r="N109" s="2">
        <f>SUMIFS('Batch output'!$AH$6:$AH$13751,'Batch output'!$C$6:$C$13751,$D109,'Batch output'!$D$6:$D$13751,$E109,'Batch output'!$E$6:$E$13751,$F109,'Batch output'!$G$6:$G$13751,N$4)</f>
        <v>139.46700000000001</v>
      </c>
      <c r="O109" s="1">
        <f t="shared" si="66"/>
        <v>-0.12000000000000455</v>
      </c>
      <c r="P109" s="1" t="str">
        <f>IFERROR(INDEX('Vintage Weighting'!$S$3:$S$9,MATCH($F109,'Vintage Weighting'!$R$3:$R$9,0)),0)</f>
        <v>ex</v>
      </c>
      <c r="Q109" s="1" t="str">
        <f t="shared" si="67"/>
        <v>Nrs-CZ15-ex</v>
      </c>
      <c r="R109" s="14">
        <f>INDEX('Vintage Weighting'!$G$4:$M$1000,MATCH($Q109,'Vintage Weighting'!$F$4:$F$1000,0),MATCH($F109,'Vintage Weighting'!$G$3:$M$3,0))</f>
        <v>0.31606217616580312</v>
      </c>
      <c r="S109" s="1">
        <f t="shared" si="68"/>
        <v>22585.803108808232</v>
      </c>
      <c r="T109" s="1">
        <f t="shared" si="69"/>
        <v>17.564292590673578</v>
      </c>
      <c r="U109" s="1">
        <f t="shared" si="70"/>
        <v>-3.7927461139897811E-2</v>
      </c>
      <c r="V109" s="24">
        <f>INDEX('Building HVAC Tonnage'!F:F,MATCH(C109,'Building HVAC Tonnage'!E:E,0))</f>
        <v>209.04096608333327</v>
      </c>
      <c r="W109" s="1">
        <f t="shared" si="71"/>
        <v>108.0448657121327</v>
      </c>
      <c r="X109" s="1">
        <f t="shared" si="72"/>
        <v>8.4023208081001929E-2</v>
      </c>
      <c r="Y109" s="1">
        <f t="shared" si="73"/>
        <v>-1.8143554275757697E-4</v>
      </c>
      <c r="Z109" s="1" t="str">
        <f t="shared" si="74"/>
        <v>Nrs-CZ15</v>
      </c>
    </row>
    <row r="110" spans="2:26" x14ac:dyDescent="0.25">
      <c r="B110" s="17" t="s">
        <v>2159</v>
      </c>
      <c r="C110" s="1" t="str">
        <f t="shared" si="60"/>
        <v>Nrs-CZ15-v07</v>
      </c>
      <c r="D110" s="1" t="str">
        <f t="shared" si="61"/>
        <v>Nrs</v>
      </c>
      <c r="E110" s="1" t="str">
        <f t="shared" si="62"/>
        <v>CZ15</v>
      </c>
      <c r="F110" s="1" t="str">
        <f t="shared" si="63"/>
        <v>v07</v>
      </c>
      <c r="G110" s="2">
        <f>SUMIFS('Batch output'!$U$6:$U$13751,'Batch output'!$C$6:$C$13751,$D110,'Batch output'!$D$6:$D$13751,$E110,'Batch output'!$E$6:$E$13751,$F110,'Batch output'!$G$6:$G$13751,G$4)</f>
        <v>1094.1099999999999</v>
      </c>
      <c r="H110" s="2">
        <f>SUMIFS('Batch output'!$U$6:$U$13751,'Batch output'!$C$6:$C$13751,$D110,'Batch output'!$D$6:$D$13751,$E110,'Batch output'!$E$6:$E$13751,$F110,'Batch output'!$G$6:$G$13751,H$4)</f>
        <v>1026.95</v>
      </c>
      <c r="I110" s="1">
        <f t="shared" si="64"/>
        <v>67159.999999999854</v>
      </c>
      <c r="J110" s="2">
        <f>SUMIFS('Peak Demand output'!$J:$J,'Peak Demand output'!$D:$D,$D110,'Peak Demand output'!$E:$E,$E110,'Peak Demand output'!$F:$F,$F110,'Peak Demand output'!$G:$G,J$4)</f>
        <v>253.04453000000001</v>
      </c>
      <c r="K110" s="2">
        <f>SUMIFS('Peak Demand output'!$J:$J,'Peak Demand output'!$D:$D,$D110,'Peak Demand output'!$E:$E,$E110,'Peak Demand output'!$F:$F,$F110,'Peak Demand output'!$G:$G,K$4)</f>
        <v>200.69587000000001</v>
      </c>
      <c r="L110" s="1">
        <f t="shared" si="65"/>
        <v>52.348659999999995</v>
      </c>
      <c r="M110" s="2">
        <f>SUMIFS('Batch output'!$AH$6:$AH$13751,'Batch output'!$C$6:$C$13751,$D110,'Batch output'!$D$6:$D$13751,$E110,'Batch output'!$E$6:$E$13751,$F110,'Batch output'!$G$6:$G$13751,M$4)</f>
        <v>137.75299999999999</v>
      </c>
      <c r="N110" s="2">
        <f>SUMIFS('Batch output'!$AH$6:$AH$13751,'Batch output'!$C$6:$C$13751,$D110,'Batch output'!$D$6:$D$13751,$E110,'Batch output'!$E$6:$E$13751,$F110,'Batch output'!$G$6:$G$13751,N$4)</f>
        <v>137.76400000000001</v>
      </c>
      <c r="O110" s="1">
        <f t="shared" si="66"/>
        <v>-0.11000000000024102</v>
      </c>
      <c r="P110" s="1" t="str">
        <f>IFERROR(INDEX('Vintage Weighting'!$S$3:$S$9,MATCH($F110,'Vintage Weighting'!$R$3:$R$9,0)),0)</f>
        <v>ex</v>
      </c>
      <c r="Q110" s="1" t="str">
        <f t="shared" si="67"/>
        <v>Nrs-CZ15-ex</v>
      </c>
      <c r="R110" s="14">
        <f>INDEX('Vintage Weighting'!$G$4:$M$1000,MATCH($Q110,'Vintage Weighting'!$F$4:$F$1000,0),MATCH($F110,'Vintage Weighting'!$G$3:$M$3,0))</f>
        <v>0.24870466321243526</v>
      </c>
      <c r="S110" s="1">
        <f t="shared" si="68"/>
        <v>16703.005181347115</v>
      </c>
      <c r="T110" s="1">
        <f t="shared" si="69"/>
        <v>13.01935585492228</v>
      </c>
      <c r="U110" s="1">
        <f t="shared" si="70"/>
        <v>-2.735751295342782E-2</v>
      </c>
      <c r="V110" s="24">
        <f>INDEX('Building HVAC Tonnage'!F:F,MATCH(C110,'Building HVAC Tonnage'!E:E,0))</f>
        <v>208.61018274999995</v>
      </c>
      <c r="W110" s="1">
        <f t="shared" si="71"/>
        <v>80.068024298526808</v>
      </c>
      <c r="X110" s="1">
        <f t="shared" si="72"/>
        <v>6.2409972913569499E-2</v>
      </c>
      <c r="Y110" s="1">
        <f t="shared" si="73"/>
        <v>-1.3114179084063827E-4</v>
      </c>
      <c r="Z110" s="1" t="str">
        <f t="shared" si="74"/>
        <v>Nrs-CZ15</v>
      </c>
    </row>
    <row r="111" spans="2:26" x14ac:dyDescent="0.25">
      <c r="B111" s="17" t="s">
        <v>2160</v>
      </c>
      <c r="C111" s="1" t="str">
        <f t="shared" si="60"/>
        <v>Nrs-CZ15-v11</v>
      </c>
      <c r="D111" s="1" t="str">
        <f t="shared" si="61"/>
        <v>Nrs</v>
      </c>
      <c r="E111" s="1" t="str">
        <f t="shared" si="62"/>
        <v>CZ15</v>
      </c>
      <c r="F111" s="1" t="str">
        <f t="shared" si="63"/>
        <v>v11</v>
      </c>
      <c r="G111" s="2">
        <f>SUMIFS('Batch output'!$U$6:$U$13751,'Batch output'!$C$6:$C$13751,$D111,'Batch output'!$D$6:$D$13751,$E111,'Batch output'!$E$6:$E$13751,$F111,'Batch output'!$G$6:$G$13751,G$4)</f>
        <v>1083.06</v>
      </c>
      <c r="H111" s="2">
        <f>SUMIFS('Batch output'!$U$6:$U$13751,'Batch output'!$C$6:$C$13751,$D111,'Batch output'!$D$6:$D$13751,$E111,'Batch output'!$E$6:$E$13751,$F111,'Batch output'!$G$6:$G$13751,H$4)</f>
        <v>1018.56</v>
      </c>
      <c r="I111" s="1">
        <f t="shared" si="64"/>
        <v>64500</v>
      </c>
      <c r="J111" s="2">
        <f>SUMIFS('Peak Demand output'!$J:$J,'Peak Demand output'!$D:$D,$D111,'Peak Demand output'!$E:$E,$E111,'Peak Demand output'!$F:$F,$F111,'Peak Demand output'!$G:$G,J$4)</f>
        <v>244.98513</v>
      </c>
      <c r="K111" s="2">
        <f>SUMIFS('Peak Demand output'!$J:$J,'Peak Demand output'!$D:$D,$D111,'Peak Demand output'!$E:$E,$E111,'Peak Demand output'!$F:$F,$F111,'Peak Demand output'!$G:$G,K$4)</f>
        <v>195.24107000000001</v>
      </c>
      <c r="L111" s="1">
        <f t="shared" si="65"/>
        <v>49.74405999999999</v>
      </c>
      <c r="M111" s="2">
        <f>SUMIFS('Batch output'!$AH$6:$AH$13751,'Batch output'!$C$6:$C$13751,$D111,'Batch output'!$D$6:$D$13751,$E111,'Batch output'!$E$6:$E$13751,$F111,'Batch output'!$G$6:$G$13751,M$4)</f>
        <v>126.316</v>
      </c>
      <c r="N111" s="2">
        <f>SUMIFS('Batch output'!$AH$6:$AH$13751,'Batch output'!$C$6:$C$13751,$D111,'Batch output'!$D$6:$D$13751,$E111,'Batch output'!$E$6:$E$13751,$F111,'Batch output'!$G$6:$G$13751,N$4)</f>
        <v>126.324</v>
      </c>
      <c r="O111" s="1">
        <f t="shared" si="66"/>
        <v>-7.9999999999955662E-2</v>
      </c>
      <c r="P111" s="1" t="str">
        <f>IFERROR(INDEX('Vintage Weighting'!$S$3:$S$9,MATCH($F111,'Vintage Weighting'!$R$3:$R$9,0)),0)</f>
        <v>ex</v>
      </c>
      <c r="Q111" s="1" t="str">
        <f t="shared" si="67"/>
        <v>Nrs-CZ15-ex</v>
      </c>
      <c r="R111" s="14">
        <f>INDEX('Vintage Weighting'!$G$4:$M$1000,MATCH($Q111,'Vintage Weighting'!$F$4:$F$1000,0),MATCH($F111,'Vintage Weighting'!$G$3:$M$3,0))</f>
        <v>0.24870466321243526</v>
      </c>
      <c r="S111" s="1">
        <f t="shared" si="68"/>
        <v>16041.450777202073</v>
      </c>
      <c r="T111" s="1">
        <f t="shared" si="69"/>
        <v>12.371579689119169</v>
      </c>
      <c r="U111" s="1">
        <f t="shared" si="70"/>
        <v>-1.9896373056983795E-2</v>
      </c>
      <c r="V111" s="24">
        <f>INDEX('Building HVAC Tonnage'!F:F,MATCH(C111,'Building HVAC Tonnage'!E:E,0))</f>
        <v>201.45656883333328</v>
      </c>
      <c r="W111" s="1">
        <f t="shared" si="71"/>
        <v>79.627340374655645</v>
      </c>
      <c r="X111" s="1">
        <f t="shared" si="72"/>
        <v>6.1410654220733212E-2</v>
      </c>
      <c r="Y111" s="1">
        <f t="shared" si="73"/>
        <v>-9.8762592712696456E-5</v>
      </c>
      <c r="Z111" s="1" t="str">
        <f t="shared" si="74"/>
        <v>Nrs-CZ15</v>
      </c>
    </row>
    <row r="112" spans="2:26" x14ac:dyDescent="0.25">
      <c r="B112" s="17" t="s">
        <v>2161</v>
      </c>
      <c r="C112" s="1" t="str">
        <f t="shared" si="60"/>
        <v>Nrs-CZ15-v15</v>
      </c>
      <c r="D112" s="1" t="str">
        <f t="shared" si="61"/>
        <v>Nrs</v>
      </c>
      <c r="E112" s="1" t="str">
        <f t="shared" si="62"/>
        <v>CZ15</v>
      </c>
      <c r="F112" s="1" t="str">
        <f t="shared" si="63"/>
        <v>v15</v>
      </c>
      <c r="G112" s="2">
        <f>SUMIFS('Batch output'!$U$6:$U$13751,'Batch output'!$C$6:$C$13751,$D112,'Batch output'!$D$6:$D$13751,$E112,'Batch output'!$E$6:$E$13751,$F112,'Batch output'!$G$6:$G$13751,G$4)</f>
        <v>1038.27</v>
      </c>
      <c r="H112" s="2">
        <f>SUMIFS('Batch output'!$U$6:$U$13751,'Batch output'!$C$6:$C$13751,$D112,'Batch output'!$D$6:$D$13751,$E112,'Batch output'!$E$6:$E$13751,$F112,'Batch output'!$G$6:$G$13751,H$4)</f>
        <v>980.02099999999996</v>
      </c>
      <c r="I112" s="1">
        <f t="shared" si="64"/>
        <v>58249.000000000022</v>
      </c>
      <c r="J112" s="2">
        <f>SUMIFS('Peak Demand output'!$J:$J,'Peak Demand output'!$D:$D,$D112,'Peak Demand output'!$E:$E,$E112,'Peak Demand output'!$F:$F,$F112,'Peak Demand output'!$G:$G,J$4)</f>
        <v>228.90280000000001</v>
      </c>
      <c r="K112" s="2">
        <f>SUMIFS('Peak Demand output'!$J:$J,'Peak Demand output'!$D:$D,$D112,'Peak Demand output'!$E:$E,$E112,'Peak Demand output'!$F:$F,$F112,'Peak Demand output'!$G:$G,K$4)</f>
        <v>184.01026999999999</v>
      </c>
      <c r="L112" s="1">
        <f t="shared" si="65"/>
        <v>44.892530000000022</v>
      </c>
      <c r="M112" s="2">
        <f>SUMIFS('Batch output'!$AH$6:$AH$13751,'Batch output'!$C$6:$C$13751,$D112,'Batch output'!$D$6:$D$13751,$E112,'Batch output'!$E$6:$E$13751,$F112,'Batch output'!$G$6:$G$13751,M$4)</f>
        <v>128.18700000000001</v>
      </c>
      <c r="N112" s="2">
        <f>SUMIFS('Batch output'!$AH$6:$AH$13751,'Batch output'!$C$6:$C$13751,$D112,'Batch output'!$D$6:$D$13751,$E112,'Batch output'!$E$6:$E$13751,$F112,'Batch output'!$G$6:$G$13751,N$4)</f>
        <v>128.196</v>
      </c>
      <c r="O112" s="1">
        <f t="shared" si="66"/>
        <v>-8.9999999999861302E-2</v>
      </c>
      <c r="P112" s="1" t="str">
        <f>IFERROR(INDEX('Vintage Weighting'!$S$3:$S$9,MATCH($F112,'Vintage Weighting'!$R$3:$R$9,0)),0)</f>
        <v>ex</v>
      </c>
      <c r="Q112" s="1" t="str">
        <f t="shared" si="67"/>
        <v>Nrs-CZ15-ex</v>
      </c>
      <c r="R112" s="14">
        <f>INDEX('Vintage Weighting'!$G$4:$M$1000,MATCH($Q112,'Vintage Weighting'!$F$4:$F$1000,0),MATCH($F112,'Vintage Weighting'!$G$3:$M$3,0))</f>
        <v>0.18652849740932642</v>
      </c>
      <c r="S112" s="1">
        <f t="shared" si="68"/>
        <v>10865.098445595859</v>
      </c>
      <c r="T112" s="1">
        <f t="shared" si="69"/>
        <v>8.3737361658031126</v>
      </c>
      <c r="U112" s="1">
        <f t="shared" si="70"/>
        <v>-1.6787564766813506E-2</v>
      </c>
      <c r="V112" s="24">
        <f>INDEX('Building HVAC Tonnage'!F:F,MATCH(C112,'Building HVAC Tonnage'!E:E,0))</f>
        <v>194.80364949999989</v>
      </c>
      <c r="W112" s="1">
        <f t="shared" si="71"/>
        <v>55.774614456572927</v>
      </c>
      <c r="X112" s="1">
        <f t="shared" si="72"/>
        <v>4.2985519969958863E-2</v>
      </c>
      <c r="Y112" s="1">
        <f t="shared" si="73"/>
        <v>-8.6176849406579086E-5</v>
      </c>
      <c r="Z112" s="1" t="str">
        <f t="shared" si="74"/>
        <v>Nrs-CZ15</v>
      </c>
    </row>
    <row r="113" spans="2:26" x14ac:dyDescent="0.25">
      <c r="B113" s="17" t="s">
        <v>2585</v>
      </c>
      <c r="C113" s="1" t="str">
        <f t="shared" si="60"/>
        <v>OfL-CZ12-v03</v>
      </c>
      <c r="D113" s="1" t="str">
        <f t="shared" si="61"/>
        <v>OfL</v>
      </c>
      <c r="E113" s="1" t="str">
        <f t="shared" si="62"/>
        <v>CZ12</v>
      </c>
      <c r="F113" s="1" t="str">
        <f t="shared" si="63"/>
        <v>v03</v>
      </c>
      <c r="G113" s="2">
        <f>SUMIFS('Batch output'!$U$6:$U$13751,'Batch output'!$C$6:$C$13751,$D113,'Batch output'!$D$6:$D$13751,$E113,'Batch output'!$E$6:$E$13751,$F113,'Batch output'!$G$6:$G$13751,G$4)</f>
        <v>1825.7</v>
      </c>
      <c r="H113" s="2">
        <f>SUMIFS('Batch output'!$U$6:$U$13751,'Batch output'!$C$6:$C$13751,$D113,'Batch output'!$D$6:$D$13751,$E113,'Batch output'!$E$6:$E$13751,$F113,'Batch output'!$G$6:$G$13751,H$4)</f>
        <v>1781.9</v>
      </c>
      <c r="I113" s="1">
        <f t="shared" si="64"/>
        <v>43799.999999999956</v>
      </c>
      <c r="J113" s="2">
        <f>SUMIFS('Peak Demand output'!$J:$J,'Peak Demand output'!$D:$D,$D113,'Peak Demand output'!$E:$E,$E113,'Peak Demand output'!$F:$F,$F113,'Peak Demand output'!$G:$G,J$4)</f>
        <v>387.07067000000001</v>
      </c>
      <c r="K113" s="2">
        <f>SUMIFS('Peak Demand output'!$J:$J,'Peak Demand output'!$D:$D,$D113,'Peak Demand output'!$E:$E,$E113,'Peak Demand output'!$F:$F,$F113,'Peak Demand output'!$G:$G,K$4)</f>
        <v>331.00353000000001</v>
      </c>
      <c r="L113" s="1">
        <f t="shared" si="65"/>
        <v>56.067139999999995</v>
      </c>
      <c r="M113" s="2">
        <f>SUMIFS('Batch output'!$AH$6:$AH$13751,'Batch output'!$C$6:$C$13751,$D113,'Batch output'!$D$6:$D$13751,$E113,'Batch output'!$E$6:$E$13751,$F113,'Batch output'!$G$6:$G$13751,M$4)</f>
        <v>186.43199999999999</v>
      </c>
      <c r="N113" s="2">
        <f>SUMIFS('Batch output'!$AH$6:$AH$13751,'Batch output'!$C$6:$C$13751,$D113,'Batch output'!$D$6:$D$13751,$E113,'Batch output'!$E$6:$E$13751,$F113,'Batch output'!$G$6:$G$13751,N$4)</f>
        <v>186.43299999999999</v>
      </c>
      <c r="O113" s="1">
        <f t="shared" si="66"/>
        <v>-1.0000000000047748E-2</v>
      </c>
      <c r="P113" s="1" t="str">
        <f>IFERROR(INDEX('Vintage Weighting'!$S$3:$S$9,MATCH($F113,'Vintage Weighting'!$R$3:$R$9,0)),0)</f>
        <v>ex</v>
      </c>
      <c r="Q113" s="1" t="str">
        <f t="shared" si="67"/>
        <v>OfL-CZ12-ex</v>
      </c>
      <c r="R113" s="14">
        <f>INDEX('Vintage Weighting'!$G$4:$M$1000,MATCH($Q113,'Vintage Weighting'!$F$4:$F$1000,0),MATCH($F113,'Vintage Weighting'!$G$3:$M$3,0))</f>
        <v>0.4711260007949577</v>
      </c>
      <c r="S113" s="1">
        <f t="shared" si="68"/>
        <v>20635.318834819125</v>
      </c>
      <c r="T113" s="1">
        <f t="shared" si="69"/>
        <v>26.414687444211001</v>
      </c>
      <c r="U113" s="1">
        <f t="shared" si="70"/>
        <v>-4.7112600079720728E-3</v>
      </c>
      <c r="V113" s="24">
        <f>INDEX('Building HVAC Tonnage'!F:F,MATCH(C113,'Building HVAC Tonnage'!E:E,0))</f>
        <v>507.49919033333316</v>
      </c>
      <c r="W113" s="1">
        <f t="shared" si="71"/>
        <v>40.660791638436969</v>
      </c>
      <c r="X113" s="1">
        <f t="shared" si="72"/>
        <v>5.20487282489287E-2</v>
      </c>
      <c r="Y113" s="1">
        <f t="shared" si="73"/>
        <v>-9.2832857622445583E-6</v>
      </c>
      <c r="Z113" s="1" t="str">
        <f t="shared" si="74"/>
        <v>OfL-CZ12</v>
      </c>
    </row>
    <row r="114" spans="2:26" x14ac:dyDescent="0.25">
      <c r="B114" s="17" t="s">
        <v>2586</v>
      </c>
      <c r="C114" s="1" t="str">
        <f t="shared" si="60"/>
        <v>OfL-CZ12-v07</v>
      </c>
      <c r="D114" s="1" t="str">
        <f t="shared" si="61"/>
        <v>OfL</v>
      </c>
      <c r="E114" s="1" t="str">
        <f t="shared" si="62"/>
        <v>CZ12</v>
      </c>
      <c r="F114" s="1" t="str">
        <f t="shared" si="63"/>
        <v>v07</v>
      </c>
      <c r="G114" s="2">
        <f>SUMIFS('Batch output'!$U$6:$U$13751,'Batch output'!$C$6:$C$13751,$D114,'Batch output'!$D$6:$D$13751,$E114,'Batch output'!$E$6:$E$13751,$F114,'Batch output'!$G$6:$G$13751,G$4)</f>
        <v>1825.31</v>
      </c>
      <c r="H114" s="2">
        <f>SUMIFS('Batch output'!$U$6:$U$13751,'Batch output'!$C$6:$C$13751,$D114,'Batch output'!$D$6:$D$13751,$E114,'Batch output'!$E$6:$E$13751,$F114,'Batch output'!$G$6:$G$13751,H$4)</f>
        <v>1781.57</v>
      </c>
      <c r="I114" s="1">
        <f t="shared" si="64"/>
        <v>43740.000000000007</v>
      </c>
      <c r="J114" s="2">
        <f>SUMIFS('Peak Demand output'!$J:$J,'Peak Demand output'!$D:$D,$D114,'Peak Demand output'!$E:$E,$E114,'Peak Demand output'!$F:$F,$F114,'Peak Demand output'!$G:$G,J$4)</f>
        <v>386.72426999999999</v>
      </c>
      <c r="K114" s="2">
        <f>SUMIFS('Peak Demand output'!$J:$J,'Peak Demand output'!$D:$D,$D114,'Peak Demand output'!$E:$E,$E114,'Peak Demand output'!$F:$F,$F114,'Peak Demand output'!$G:$G,K$4)</f>
        <v>330.6986</v>
      </c>
      <c r="L114" s="1">
        <f t="shared" si="65"/>
        <v>56.025669999999991</v>
      </c>
      <c r="M114" s="2">
        <f>SUMIFS('Batch output'!$AH$6:$AH$13751,'Batch output'!$C$6:$C$13751,$D114,'Batch output'!$D$6:$D$13751,$E114,'Batch output'!$E$6:$E$13751,$F114,'Batch output'!$G$6:$G$13751,M$4)</f>
        <v>181.30600000000001</v>
      </c>
      <c r="N114" s="2">
        <f>SUMIFS('Batch output'!$AH$6:$AH$13751,'Batch output'!$C$6:$C$13751,$D114,'Batch output'!$D$6:$D$13751,$E114,'Batch output'!$E$6:$E$13751,$F114,'Batch output'!$G$6:$G$13751,N$4)</f>
        <v>181.30799999999999</v>
      </c>
      <c r="O114" s="1">
        <f t="shared" si="66"/>
        <v>-1.999999999981128E-2</v>
      </c>
      <c r="P114" s="1" t="str">
        <f>IFERROR(INDEX('Vintage Weighting'!$S$3:$S$9,MATCH($F114,'Vintage Weighting'!$R$3:$R$9,0)),0)</f>
        <v>ex</v>
      </c>
      <c r="Q114" s="1" t="str">
        <f t="shared" si="67"/>
        <v>OfL-CZ12-ex</v>
      </c>
      <c r="R114" s="14">
        <f>INDEX('Vintage Weighting'!$G$4:$M$1000,MATCH($Q114,'Vintage Weighting'!$F$4:$F$1000,0),MATCH($F114,'Vintage Weighting'!$G$3:$M$3,0))</f>
        <v>0.19232297995570949</v>
      </c>
      <c r="S114" s="1">
        <f t="shared" si="68"/>
        <v>8412.2071432627345</v>
      </c>
      <c r="T114" s="1">
        <f t="shared" si="69"/>
        <v>10.775023808415193</v>
      </c>
      <c r="U114" s="1">
        <f t="shared" si="70"/>
        <v>-3.8464595990778945E-3</v>
      </c>
      <c r="V114" s="24">
        <f>INDEX('Building HVAC Tonnage'!F:F,MATCH(C114,'Building HVAC Tonnage'!E:E,0))</f>
        <v>507.07220891666674</v>
      </c>
      <c r="W114" s="1">
        <f t="shared" si="71"/>
        <v>16.589761764374693</v>
      </c>
      <c r="X114" s="1">
        <f t="shared" si="72"/>
        <v>2.1249486007989805E-2</v>
      </c>
      <c r="Y114" s="1">
        <f t="shared" si="73"/>
        <v>-7.58562494934529E-6</v>
      </c>
      <c r="Z114" s="1" t="str">
        <f t="shared" si="74"/>
        <v>OfL-CZ12</v>
      </c>
    </row>
    <row r="115" spans="2:26" x14ac:dyDescent="0.25">
      <c r="B115" s="17" t="s">
        <v>2587</v>
      </c>
      <c r="C115" s="1" t="str">
        <f t="shared" si="60"/>
        <v>OfL-CZ12-v11</v>
      </c>
      <c r="D115" s="1" t="str">
        <f t="shared" si="61"/>
        <v>OfL</v>
      </c>
      <c r="E115" s="1" t="str">
        <f t="shared" si="62"/>
        <v>CZ12</v>
      </c>
      <c r="F115" s="1" t="str">
        <f t="shared" si="63"/>
        <v>v11</v>
      </c>
      <c r="G115" s="2">
        <f>SUMIFS('Batch output'!$U$6:$U$13751,'Batch output'!$C$6:$C$13751,$D115,'Batch output'!$D$6:$D$13751,$E115,'Batch output'!$E$6:$E$13751,$F115,'Batch output'!$G$6:$G$13751,G$4)</f>
        <v>1794.43</v>
      </c>
      <c r="H115" s="2">
        <f>SUMIFS('Batch output'!$U$6:$U$13751,'Batch output'!$C$6:$C$13751,$D115,'Batch output'!$D$6:$D$13751,$E115,'Batch output'!$E$6:$E$13751,$F115,'Batch output'!$G$6:$G$13751,H$4)</f>
        <v>1752.5</v>
      </c>
      <c r="I115" s="1">
        <f t="shared" si="64"/>
        <v>41930.000000000065</v>
      </c>
      <c r="J115" s="2">
        <f>SUMIFS('Peak Demand output'!$J:$J,'Peak Demand output'!$D:$D,$D115,'Peak Demand output'!$E:$E,$E115,'Peak Demand output'!$F:$F,$F115,'Peak Demand output'!$G:$G,J$4)</f>
        <v>370.70312999999999</v>
      </c>
      <c r="K115" s="2">
        <f>SUMIFS('Peak Demand output'!$J:$J,'Peak Demand output'!$D:$D,$D115,'Peak Demand output'!$E:$E,$E115,'Peak Demand output'!$F:$F,$F115,'Peak Demand output'!$G:$G,K$4)</f>
        <v>318.39693</v>
      </c>
      <c r="L115" s="1">
        <f t="shared" si="65"/>
        <v>52.30619999999999</v>
      </c>
      <c r="M115" s="2">
        <f>SUMIFS('Batch output'!$AH$6:$AH$13751,'Batch output'!$C$6:$C$13751,$D115,'Batch output'!$D$6:$D$13751,$E115,'Batch output'!$E$6:$E$13751,$F115,'Batch output'!$G$6:$G$13751,M$4)</f>
        <v>71.585899999999995</v>
      </c>
      <c r="N115" s="2">
        <f>SUMIFS('Batch output'!$AH$6:$AH$13751,'Batch output'!$C$6:$C$13751,$D115,'Batch output'!$D$6:$D$13751,$E115,'Batch output'!$E$6:$E$13751,$F115,'Batch output'!$G$6:$G$13751,N$4)</f>
        <v>71.586399999999998</v>
      </c>
      <c r="O115" s="1">
        <f t="shared" si="66"/>
        <v>-5.0000000000238742E-3</v>
      </c>
      <c r="P115" s="1" t="str">
        <f>IFERROR(INDEX('Vintage Weighting'!$S$3:$S$9,MATCH($F115,'Vintage Weighting'!$R$3:$R$9,0)),0)</f>
        <v>ex</v>
      </c>
      <c r="Q115" s="1" t="str">
        <f t="shared" si="67"/>
        <v>OfL-CZ12-ex</v>
      </c>
      <c r="R115" s="14">
        <f>INDEX('Vintage Weighting'!$G$4:$M$1000,MATCH($Q115,'Vintage Weighting'!$F$4:$F$1000,0),MATCH($F115,'Vintage Weighting'!$G$3:$M$3,0))</f>
        <v>0.19232297995570949</v>
      </c>
      <c r="S115" s="1">
        <f t="shared" si="68"/>
        <v>8064.1025495429112</v>
      </c>
      <c r="T115" s="1">
        <f t="shared" si="69"/>
        <v>10.059684254159329</v>
      </c>
      <c r="U115" s="1">
        <f t="shared" si="70"/>
        <v>-9.6161489978313901E-4</v>
      </c>
      <c r="V115" s="24">
        <f>INDEX('Building HVAC Tonnage'!F:F,MATCH(C115,'Building HVAC Tonnage'!E:E,0))</f>
        <v>485.14996900000006</v>
      </c>
      <c r="W115" s="1">
        <f t="shared" si="71"/>
        <v>16.6218758421541</v>
      </c>
      <c r="X115" s="1">
        <f t="shared" si="72"/>
        <v>2.0735205394106348E-2</v>
      </c>
      <c r="Y115" s="1">
        <f t="shared" si="73"/>
        <v>-1.982098240190012E-6</v>
      </c>
      <c r="Z115" s="1" t="str">
        <f t="shared" si="74"/>
        <v>OfL-CZ12</v>
      </c>
    </row>
    <row r="116" spans="2:26" x14ac:dyDescent="0.25">
      <c r="B116" s="17" t="s">
        <v>2588</v>
      </c>
      <c r="C116" s="1" t="str">
        <f t="shared" si="60"/>
        <v>OfL-CZ12-v15</v>
      </c>
      <c r="D116" s="1" t="str">
        <f t="shared" si="61"/>
        <v>OfL</v>
      </c>
      <c r="E116" s="1" t="str">
        <f t="shared" si="62"/>
        <v>CZ12</v>
      </c>
      <c r="F116" s="1" t="str">
        <f t="shared" si="63"/>
        <v>v15</v>
      </c>
      <c r="G116" s="2">
        <f>SUMIFS('Batch output'!$U$6:$U$13751,'Batch output'!$C$6:$C$13751,$D116,'Batch output'!$D$6:$D$13751,$E116,'Batch output'!$E$6:$E$13751,$F116,'Batch output'!$G$6:$G$13751,G$4)</f>
        <v>1761.84</v>
      </c>
      <c r="H116" s="2">
        <f>SUMIFS('Batch output'!$U$6:$U$13751,'Batch output'!$C$6:$C$13751,$D116,'Batch output'!$D$6:$D$13751,$E116,'Batch output'!$E$6:$E$13751,$F116,'Batch output'!$G$6:$G$13751,H$4)</f>
        <v>1721.28</v>
      </c>
      <c r="I116" s="1">
        <f t="shared" si="64"/>
        <v>40559.999999999942</v>
      </c>
      <c r="J116" s="2">
        <f>SUMIFS('Peak Demand output'!$J:$J,'Peak Demand output'!$D:$D,$D116,'Peak Demand output'!$E:$E,$E116,'Peak Demand output'!$F:$F,$F116,'Peak Demand output'!$G:$G,J$4)</f>
        <v>367.77093000000002</v>
      </c>
      <c r="K116" s="2">
        <f>SUMIFS('Peak Demand output'!$J:$J,'Peak Demand output'!$D:$D,$D116,'Peak Demand output'!$E:$E,$E116,'Peak Demand output'!$F:$F,$F116,'Peak Demand output'!$G:$G,K$4)</f>
        <v>315.63333</v>
      </c>
      <c r="L116" s="1">
        <f t="shared" si="65"/>
        <v>52.13760000000002</v>
      </c>
      <c r="M116" s="2">
        <f>SUMIFS('Batch output'!$AH$6:$AH$13751,'Batch output'!$C$6:$C$13751,$D116,'Batch output'!$D$6:$D$13751,$E116,'Batch output'!$E$6:$E$13751,$F116,'Batch output'!$G$6:$G$13751,M$4)</f>
        <v>146.58000000000001</v>
      </c>
      <c r="N116" s="2">
        <f>SUMIFS('Batch output'!$AH$6:$AH$13751,'Batch output'!$C$6:$C$13751,$D116,'Batch output'!$D$6:$D$13751,$E116,'Batch output'!$E$6:$E$13751,$F116,'Batch output'!$G$6:$G$13751,N$4)</f>
        <v>146.58000000000001</v>
      </c>
      <c r="O116" s="1">
        <f t="shared" si="66"/>
        <v>0</v>
      </c>
      <c r="P116" s="1" t="str">
        <f>IFERROR(INDEX('Vintage Weighting'!$S$3:$S$9,MATCH($F116,'Vintage Weighting'!$R$3:$R$9,0)),0)</f>
        <v>ex</v>
      </c>
      <c r="Q116" s="1" t="str">
        <f t="shared" si="67"/>
        <v>OfL-CZ12-ex</v>
      </c>
      <c r="R116" s="14">
        <f>INDEX('Vintage Weighting'!$G$4:$M$1000,MATCH($Q116,'Vintage Weighting'!$F$4:$F$1000,0),MATCH($F116,'Vintage Weighting'!$G$3:$M$3,0))</f>
        <v>0.14422803929362329</v>
      </c>
      <c r="S116" s="1">
        <f t="shared" si="68"/>
        <v>5849.8892737493525</v>
      </c>
      <c r="T116" s="1">
        <f t="shared" si="69"/>
        <v>7.5197038214752165</v>
      </c>
      <c r="U116" s="1">
        <f t="shared" si="70"/>
        <v>0</v>
      </c>
      <c r="V116" s="24">
        <f>INDEX('Building HVAC Tonnage'!F:F,MATCH(C116,'Building HVAC Tonnage'!E:E,0))</f>
        <v>486.48410783333316</v>
      </c>
      <c r="W116" s="1">
        <f t="shared" si="71"/>
        <v>12.024831190895743</v>
      </c>
      <c r="X116" s="1">
        <f t="shared" si="72"/>
        <v>1.5457244543847313E-2</v>
      </c>
      <c r="Y116" s="1">
        <f t="shared" si="73"/>
        <v>0</v>
      </c>
      <c r="Z116" s="1" t="str">
        <f t="shared" si="74"/>
        <v>OfL-CZ12</v>
      </c>
    </row>
    <row r="117" spans="2:26" x14ac:dyDescent="0.25">
      <c r="B117" s="17" t="s">
        <v>2589</v>
      </c>
      <c r="C117" s="1" t="str">
        <f t="shared" si="60"/>
        <v>OfL-CZ13-v03</v>
      </c>
      <c r="D117" s="1" t="str">
        <f t="shared" si="61"/>
        <v>OfL</v>
      </c>
      <c r="E117" s="1" t="str">
        <f t="shared" si="62"/>
        <v>CZ13</v>
      </c>
      <c r="F117" s="1" t="str">
        <f t="shared" si="63"/>
        <v>v03</v>
      </c>
      <c r="G117" s="2">
        <f>SUMIFS('Batch output'!$U$6:$U$13751,'Batch output'!$C$6:$C$13751,$D117,'Batch output'!$D$6:$D$13751,$E117,'Batch output'!$E$6:$E$13751,$F117,'Batch output'!$G$6:$G$13751,G$4)</f>
        <v>1950.58</v>
      </c>
      <c r="H117" s="2">
        <f>SUMIFS('Batch output'!$U$6:$U$13751,'Batch output'!$C$6:$C$13751,$D117,'Batch output'!$D$6:$D$13751,$E117,'Batch output'!$E$6:$E$13751,$F117,'Batch output'!$G$6:$G$13751,H$4)</f>
        <v>1875.24</v>
      </c>
      <c r="I117" s="1">
        <f t="shared" si="64"/>
        <v>75339.999999999913</v>
      </c>
      <c r="J117" s="2">
        <f>SUMIFS('Peak Demand output'!$J:$J,'Peak Demand output'!$D:$D,$D117,'Peak Demand output'!$E:$E,$E117,'Peak Demand output'!$F:$F,$F117,'Peak Demand output'!$G:$G,J$4)</f>
        <v>403.34840000000003</v>
      </c>
      <c r="K117" s="2">
        <f>SUMIFS('Peak Demand output'!$J:$J,'Peak Demand output'!$D:$D,$D117,'Peak Demand output'!$E:$E,$E117,'Peak Demand output'!$F:$F,$F117,'Peak Demand output'!$G:$G,K$4)</f>
        <v>342.06932999999998</v>
      </c>
      <c r="L117" s="1">
        <f t="shared" si="65"/>
        <v>61.279070000000047</v>
      </c>
      <c r="M117" s="2">
        <f>SUMIFS('Batch output'!$AH$6:$AH$13751,'Batch output'!$C$6:$C$13751,$D117,'Batch output'!$D$6:$D$13751,$E117,'Batch output'!$E$6:$E$13751,$F117,'Batch output'!$G$6:$G$13751,M$4)</f>
        <v>165.15299999999999</v>
      </c>
      <c r="N117" s="2">
        <f>SUMIFS('Batch output'!$AH$6:$AH$13751,'Batch output'!$C$6:$C$13751,$D117,'Batch output'!$D$6:$D$13751,$E117,'Batch output'!$E$6:$E$13751,$F117,'Batch output'!$G$6:$G$13751,N$4)</f>
        <v>165.155</v>
      </c>
      <c r="O117" s="1">
        <f t="shared" si="66"/>
        <v>-2.0000000000095497E-2</v>
      </c>
      <c r="P117" s="1" t="str">
        <f>IFERROR(INDEX('Vintage Weighting'!$S$3:$S$9,MATCH($F117,'Vintage Weighting'!$R$3:$R$9,0)),0)</f>
        <v>ex</v>
      </c>
      <c r="Q117" s="1" t="str">
        <f t="shared" si="67"/>
        <v>OfL-CZ13-ex</v>
      </c>
      <c r="R117" s="14">
        <f>INDEX('Vintage Weighting'!$G$4:$M$1000,MATCH($Q117,'Vintage Weighting'!$F$4:$F$1000,0),MATCH($F117,'Vintage Weighting'!$G$3:$M$3,0))</f>
        <v>0.33423545331529092</v>
      </c>
      <c r="S117" s="1">
        <f t="shared" si="68"/>
        <v>25181.299052773989</v>
      </c>
      <c r="T117" s="1">
        <f t="shared" si="69"/>
        <v>20.481637740189459</v>
      </c>
      <c r="U117" s="1">
        <f t="shared" si="70"/>
        <v>-6.684709066337737E-3</v>
      </c>
      <c r="V117" s="24">
        <f>INDEX('Building HVAC Tonnage'!F:F,MATCH(C117,'Building HVAC Tonnage'!E:E,0))</f>
        <v>553.4060170833335</v>
      </c>
      <c r="W117" s="1">
        <f t="shared" si="71"/>
        <v>45.502394761606133</v>
      </c>
      <c r="X117" s="1">
        <f t="shared" si="72"/>
        <v>3.7010146452934704E-2</v>
      </c>
      <c r="Y117" s="1">
        <f t="shared" si="73"/>
        <v>-1.2079212838286025E-5</v>
      </c>
      <c r="Z117" s="1" t="str">
        <f t="shared" si="74"/>
        <v>OfL-CZ13</v>
      </c>
    </row>
    <row r="118" spans="2:26" x14ac:dyDescent="0.25">
      <c r="B118" s="17" t="s">
        <v>2590</v>
      </c>
      <c r="C118" s="1" t="str">
        <f t="shared" si="60"/>
        <v>OfL-CZ13-v07</v>
      </c>
      <c r="D118" s="1" t="str">
        <f t="shared" si="61"/>
        <v>OfL</v>
      </c>
      <c r="E118" s="1" t="str">
        <f t="shared" si="62"/>
        <v>CZ13</v>
      </c>
      <c r="F118" s="1" t="str">
        <f t="shared" si="63"/>
        <v>v07</v>
      </c>
      <c r="G118" s="2">
        <f>SUMIFS('Batch output'!$U$6:$U$13751,'Batch output'!$C$6:$C$13751,$D118,'Batch output'!$D$6:$D$13751,$E118,'Batch output'!$E$6:$E$13751,$F118,'Batch output'!$G$6:$G$13751,G$4)</f>
        <v>1949.74</v>
      </c>
      <c r="H118" s="2">
        <f>SUMIFS('Batch output'!$U$6:$U$13751,'Batch output'!$C$6:$C$13751,$D118,'Batch output'!$D$6:$D$13751,$E118,'Batch output'!$E$6:$E$13751,$F118,'Batch output'!$G$6:$G$13751,H$4)</f>
        <v>1874.57</v>
      </c>
      <c r="I118" s="1">
        <f t="shared" si="64"/>
        <v>75170.000000000073</v>
      </c>
      <c r="J118" s="2">
        <f>SUMIFS('Peak Demand output'!$J:$J,'Peak Demand output'!$D:$D,$D118,'Peak Demand output'!$E:$E,$E118,'Peak Demand output'!$F:$F,$F118,'Peak Demand output'!$G:$G,J$4)</f>
        <v>402.88033000000001</v>
      </c>
      <c r="K118" s="2">
        <f>SUMIFS('Peak Demand output'!$J:$J,'Peak Demand output'!$D:$D,$D118,'Peak Demand output'!$E:$E,$E118,'Peak Demand output'!$F:$F,$F118,'Peak Demand output'!$G:$G,K$4)</f>
        <v>341.65973000000002</v>
      </c>
      <c r="L118" s="1">
        <f t="shared" si="65"/>
        <v>61.22059999999999</v>
      </c>
      <c r="M118" s="2">
        <f>SUMIFS('Batch output'!$AH$6:$AH$13751,'Batch output'!$C$6:$C$13751,$D118,'Batch output'!$D$6:$D$13751,$E118,'Batch output'!$E$6:$E$13751,$F118,'Batch output'!$G$6:$G$13751,M$4)</f>
        <v>160.13499999999999</v>
      </c>
      <c r="N118" s="2">
        <f>SUMIFS('Batch output'!$AH$6:$AH$13751,'Batch output'!$C$6:$C$13751,$D118,'Batch output'!$D$6:$D$13751,$E118,'Batch output'!$E$6:$E$13751,$F118,'Batch output'!$G$6:$G$13751,N$4)</f>
        <v>160.136</v>
      </c>
      <c r="O118" s="1">
        <f t="shared" si="66"/>
        <v>-1.0000000000047748E-2</v>
      </c>
      <c r="P118" s="1" t="str">
        <f>IFERROR(INDEX('Vintage Weighting'!$S$3:$S$9,MATCH($F118,'Vintage Weighting'!$R$3:$R$9,0)),0)</f>
        <v>ex</v>
      </c>
      <c r="Q118" s="1" t="str">
        <f t="shared" si="67"/>
        <v>OfL-CZ13-ex</v>
      </c>
      <c r="R118" s="14">
        <f>INDEX('Vintage Weighting'!$G$4:$M$1000,MATCH($Q118,'Vintage Weighting'!$F$4:$F$1000,0),MATCH($F118,'Vintage Weighting'!$G$3:$M$3,0))</f>
        <v>0.2420838971583221</v>
      </c>
      <c r="S118" s="1">
        <f t="shared" si="68"/>
        <v>18197.44654939109</v>
      </c>
      <c r="T118" s="1">
        <f t="shared" si="69"/>
        <v>14.820521434370772</v>
      </c>
      <c r="U118" s="1">
        <f t="shared" si="70"/>
        <v>-2.4208389715947801E-3</v>
      </c>
      <c r="V118" s="24">
        <f>INDEX('Building HVAC Tonnage'!F:F,MATCH(C118,'Building HVAC Tonnage'!E:E,0))</f>
        <v>552.85244583333315</v>
      </c>
      <c r="W118" s="1">
        <f t="shared" si="71"/>
        <v>32.915557643887176</v>
      </c>
      <c r="X118" s="1">
        <f t="shared" si="72"/>
        <v>2.6807372466321099E-2</v>
      </c>
      <c r="Y118" s="1">
        <f t="shared" si="73"/>
        <v>-4.3788157036110566E-6</v>
      </c>
      <c r="Z118" s="1" t="str">
        <f t="shared" si="74"/>
        <v>OfL-CZ13</v>
      </c>
    </row>
    <row r="119" spans="2:26" x14ac:dyDescent="0.25">
      <c r="B119" s="17" t="s">
        <v>2591</v>
      </c>
      <c r="C119" s="1" t="str">
        <f t="shared" si="60"/>
        <v>OfL-CZ13-v11</v>
      </c>
      <c r="D119" s="1" t="str">
        <f t="shared" si="61"/>
        <v>OfL</v>
      </c>
      <c r="E119" s="1" t="str">
        <f t="shared" si="62"/>
        <v>CZ13</v>
      </c>
      <c r="F119" s="1" t="str">
        <f t="shared" si="63"/>
        <v>v11</v>
      </c>
      <c r="G119" s="2">
        <f>SUMIFS('Batch output'!$U$6:$U$13751,'Batch output'!$C$6:$C$13751,$D119,'Batch output'!$D$6:$D$13751,$E119,'Batch output'!$E$6:$E$13751,$F119,'Batch output'!$G$6:$G$13751,G$4)</f>
        <v>1906.72</v>
      </c>
      <c r="H119" s="2">
        <f>SUMIFS('Batch output'!$U$6:$U$13751,'Batch output'!$C$6:$C$13751,$D119,'Batch output'!$D$6:$D$13751,$E119,'Batch output'!$E$6:$E$13751,$F119,'Batch output'!$G$6:$G$13751,H$4)</f>
        <v>1835.37</v>
      </c>
      <c r="I119" s="1">
        <f t="shared" si="64"/>
        <v>71350.000000000131</v>
      </c>
      <c r="J119" s="2">
        <f>SUMIFS('Peak Demand output'!$J:$J,'Peak Demand output'!$D:$D,$D119,'Peak Demand output'!$E:$E,$E119,'Peak Demand output'!$F:$F,$F119,'Peak Demand output'!$G:$G,J$4)</f>
        <v>384.86313000000001</v>
      </c>
      <c r="K119" s="2">
        <f>SUMIFS('Peak Demand output'!$J:$J,'Peak Demand output'!$D:$D,$D119,'Peak Demand output'!$E:$E,$E119,'Peak Demand output'!$F:$F,$F119,'Peak Demand output'!$G:$G,K$4)</f>
        <v>327.49747000000002</v>
      </c>
      <c r="L119" s="1">
        <f t="shared" si="65"/>
        <v>57.365659999999991</v>
      </c>
      <c r="M119" s="2">
        <f>SUMIFS('Batch output'!$AH$6:$AH$13751,'Batch output'!$C$6:$C$13751,$D119,'Batch output'!$D$6:$D$13751,$E119,'Batch output'!$E$6:$E$13751,$F119,'Batch output'!$G$6:$G$13751,M$4)</f>
        <v>62.479500000000002</v>
      </c>
      <c r="N119" s="2">
        <f>SUMIFS('Batch output'!$AH$6:$AH$13751,'Batch output'!$C$6:$C$13751,$D119,'Batch output'!$D$6:$D$13751,$E119,'Batch output'!$E$6:$E$13751,$F119,'Batch output'!$G$6:$G$13751,N$4)</f>
        <v>62.481400000000001</v>
      </c>
      <c r="O119" s="1">
        <f t="shared" si="66"/>
        <v>-1.8999999999991246E-2</v>
      </c>
      <c r="P119" s="1" t="str">
        <f>IFERROR(INDEX('Vintage Weighting'!$S$3:$S$9,MATCH($F119,'Vintage Weighting'!$R$3:$R$9,0)),0)</f>
        <v>ex</v>
      </c>
      <c r="Q119" s="1" t="str">
        <f t="shared" si="67"/>
        <v>OfL-CZ13-ex</v>
      </c>
      <c r="R119" s="14">
        <f>INDEX('Vintage Weighting'!$G$4:$M$1000,MATCH($Q119,'Vintage Weighting'!$F$4:$F$1000,0),MATCH($F119,'Vintage Weighting'!$G$3:$M$3,0))</f>
        <v>0.2420838971583221</v>
      </c>
      <c r="S119" s="1">
        <f t="shared" si="68"/>
        <v>17272.686062246314</v>
      </c>
      <c r="T119" s="1">
        <f t="shared" si="69"/>
        <v>13.88730253585927</v>
      </c>
      <c r="U119" s="1">
        <f t="shared" si="70"/>
        <v>-4.5995940460060005E-3</v>
      </c>
      <c r="V119" s="24">
        <f>INDEX('Building HVAC Tonnage'!F:F,MATCH(C119,'Building HVAC Tonnage'!E:E,0))</f>
        <v>528.1478271666665</v>
      </c>
      <c r="W119" s="1">
        <f t="shared" si="71"/>
        <v>32.704264173362979</v>
      </c>
      <c r="X119" s="1">
        <f t="shared" si="72"/>
        <v>2.6294347569997448E-2</v>
      </c>
      <c r="Y119" s="1">
        <f t="shared" si="73"/>
        <v>-8.7089140755936812E-6</v>
      </c>
      <c r="Z119" s="1" t="str">
        <f t="shared" si="74"/>
        <v>OfL-CZ13</v>
      </c>
    </row>
    <row r="120" spans="2:26" x14ac:dyDescent="0.25">
      <c r="B120" s="17" t="s">
        <v>2592</v>
      </c>
      <c r="C120" s="1" t="str">
        <f t="shared" si="60"/>
        <v>OfL-CZ13-v15</v>
      </c>
      <c r="D120" s="1" t="str">
        <f t="shared" si="61"/>
        <v>OfL</v>
      </c>
      <c r="E120" s="1" t="str">
        <f t="shared" si="62"/>
        <v>CZ13</v>
      </c>
      <c r="F120" s="1" t="str">
        <f t="shared" si="63"/>
        <v>v15</v>
      </c>
      <c r="G120" s="2">
        <f>SUMIFS('Batch output'!$U$6:$U$13751,'Batch output'!$C$6:$C$13751,$D120,'Batch output'!$D$6:$D$13751,$E120,'Batch output'!$E$6:$E$13751,$F120,'Batch output'!$G$6:$G$13751,G$4)</f>
        <v>1877.85</v>
      </c>
      <c r="H120" s="2">
        <f>SUMIFS('Batch output'!$U$6:$U$13751,'Batch output'!$C$6:$C$13751,$D120,'Batch output'!$D$6:$D$13751,$E120,'Batch output'!$E$6:$E$13751,$F120,'Batch output'!$G$6:$G$13751,H$4)</f>
        <v>1808.17</v>
      </c>
      <c r="I120" s="1">
        <f t="shared" si="64"/>
        <v>69679.99999999984</v>
      </c>
      <c r="J120" s="2">
        <f>SUMIFS('Peak Demand output'!$J:$J,'Peak Demand output'!$D:$D,$D120,'Peak Demand output'!$E:$E,$E120,'Peak Demand output'!$F:$F,$F120,'Peak Demand output'!$G:$G,J$4)</f>
        <v>381.81939999999997</v>
      </c>
      <c r="K120" s="2">
        <f>SUMIFS('Peak Demand output'!$J:$J,'Peak Demand output'!$D:$D,$D120,'Peak Demand output'!$E:$E,$E120,'Peak Demand output'!$F:$F,$F120,'Peak Demand output'!$G:$G,K$4)</f>
        <v>325.10793000000001</v>
      </c>
      <c r="L120" s="1">
        <f t="shared" si="65"/>
        <v>56.711469999999963</v>
      </c>
      <c r="M120" s="2">
        <f>SUMIFS('Batch output'!$AH$6:$AH$13751,'Batch output'!$C$6:$C$13751,$D120,'Batch output'!$D$6:$D$13751,$E120,'Batch output'!$E$6:$E$13751,$F120,'Batch output'!$G$6:$G$13751,M$4)</f>
        <v>128.11000000000001</v>
      </c>
      <c r="N120" s="2">
        <f>SUMIFS('Batch output'!$AH$6:$AH$13751,'Batch output'!$C$6:$C$13751,$D120,'Batch output'!$D$6:$D$13751,$E120,'Batch output'!$E$6:$E$13751,$F120,'Batch output'!$G$6:$G$13751,N$4)</f>
        <v>128.11099999999999</v>
      </c>
      <c r="O120" s="1">
        <f t="shared" si="66"/>
        <v>-9.9999999997635314E-3</v>
      </c>
      <c r="P120" s="1" t="str">
        <f>IFERROR(INDEX('Vintage Weighting'!$S$3:$S$9,MATCH($F120,'Vintage Weighting'!$R$3:$R$9,0)),0)</f>
        <v>ex</v>
      </c>
      <c r="Q120" s="1" t="str">
        <f t="shared" si="67"/>
        <v>OfL-CZ13-ex</v>
      </c>
      <c r="R120" s="14">
        <f>INDEX('Vintage Weighting'!$G$4:$M$1000,MATCH($Q120,'Vintage Weighting'!$F$4:$F$1000,0),MATCH($F120,'Vintage Weighting'!$G$3:$M$3,0))</f>
        <v>0.18159675236806497</v>
      </c>
      <c r="S120" s="1">
        <f t="shared" si="68"/>
        <v>12653.661705006738</v>
      </c>
      <c r="T120" s="1">
        <f t="shared" si="69"/>
        <v>10.298618774018939</v>
      </c>
      <c r="U120" s="1">
        <f t="shared" si="70"/>
        <v>-1.8159675236377078E-3</v>
      </c>
      <c r="V120" s="24">
        <f>INDEX('Building HVAC Tonnage'!F:F,MATCH(C120,'Building HVAC Tonnage'!E:E,0))</f>
        <v>530.4238392499999</v>
      </c>
      <c r="W120" s="1">
        <f t="shared" si="71"/>
        <v>23.855756036339841</v>
      </c>
      <c r="X120" s="1">
        <f t="shared" si="72"/>
        <v>1.9415829402729737E-2</v>
      </c>
      <c r="Y120" s="1">
        <f t="shared" si="73"/>
        <v>-3.4236159638024944E-6</v>
      </c>
      <c r="Z120" s="1" t="str">
        <f t="shared" si="74"/>
        <v>OfL-CZ13</v>
      </c>
    </row>
    <row r="121" spans="2:26" x14ac:dyDescent="0.25">
      <c r="B121" s="17" t="s">
        <v>2162</v>
      </c>
      <c r="C121" s="1" t="str">
        <f t="shared" si="60"/>
        <v>OfL-CZ15-v03</v>
      </c>
      <c r="D121" s="1" t="str">
        <f t="shared" si="61"/>
        <v>OfL</v>
      </c>
      <c r="E121" s="1" t="str">
        <f t="shared" si="62"/>
        <v>CZ15</v>
      </c>
      <c r="F121" s="1" t="str">
        <f t="shared" si="63"/>
        <v>v03</v>
      </c>
      <c r="G121" s="2">
        <f>SUMIFS('Batch output'!$U$6:$U$13751,'Batch output'!$C$6:$C$13751,$D121,'Batch output'!$D$6:$D$13751,$E121,'Batch output'!$E$6:$E$13751,$F121,'Batch output'!$G$6:$G$13751,G$4)</f>
        <v>2275.58</v>
      </c>
      <c r="H121" s="2">
        <f>SUMIFS('Batch output'!$U$6:$U$13751,'Batch output'!$C$6:$C$13751,$D121,'Batch output'!$D$6:$D$13751,$E121,'Batch output'!$E$6:$E$13751,$F121,'Batch output'!$G$6:$G$13751,H$4)</f>
        <v>2108.9299999999998</v>
      </c>
      <c r="I121" s="1">
        <f t="shared" si="64"/>
        <v>166650.00000000009</v>
      </c>
      <c r="J121" s="2">
        <f>SUMIFS('Peak Demand output'!$J:$J,'Peak Demand output'!$D:$D,$D121,'Peak Demand output'!$E:$E,$E121,'Peak Demand output'!$F:$F,$F121,'Peak Demand output'!$G:$G,J$4)</f>
        <v>460.30232999999998</v>
      </c>
      <c r="K121" s="2">
        <f>SUMIFS('Peak Demand output'!$J:$J,'Peak Demand output'!$D:$D,$D121,'Peak Demand output'!$E:$E,$E121,'Peak Demand output'!$F:$F,$F121,'Peak Demand output'!$G:$G,K$4)</f>
        <v>355.13166999999999</v>
      </c>
      <c r="L121" s="1">
        <f t="shared" si="65"/>
        <v>105.17066</v>
      </c>
      <c r="M121" s="2">
        <f>SUMIFS('Batch output'!$AH$6:$AH$13751,'Batch output'!$C$6:$C$13751,$D121,'Batch output'!$D$6:$D$13751,$E121,'Batch output'!$E$6:$E$13751,$F121,'Batch output'!$G$6:$G$13751,M$4)</f>
        <v>8.76356</v>
      </c>
      <c r="N121" s="2">
        <f>SUMIFS('Batch output'!$AH$6:$AH$13751,'Batch output'!$C$6:$C$13751,$D121,'Batch output'!$D$6:$D$13751,$E121,'Batch output'!$E$6:$E$13751,$F121,'Batch output'!$G$6:$G$13751,N$4)</f>
        <v>8.7648799999999998</v>
      </c>
      <c r="O121" s="1">
        <f t="shared" si="66"/>
        <v>-1.3199999999997658E-2</v>
      </c>
      <c r="P121" s="1" t="str">
        <f>IFERROR(INDEX('Vintage Weighting'!$S$3:$S$9,MATCH($F121,'Vintage Weighting'!$R$3:$R$9,0)),0)</f>
        <v>ex</v>
      </c>
      <c r="Q121" s="1" t="str">
        <f t="shared" si="67"/>
        <v>OfL-CZ15-ex</v>
      </c>
      <c r="R121" s="14">
        <f>INDEX('Vintage Weighting'!$G$4:$M$1000,MATCH($Q121,'Vintage Weighting'!$F$4:$F$1000,0),MATCH($F121,'Vintage Weighting'!$G$3:$M$3,0))</f>
        <v>0.43822191109555497</v>
      </c>
      <c r="S121" s="1">
        <f t="shared" si="68"/>
        <v>73029.681484074274</v>
      </c>
      <c r="T121" s="1">
        <f t="shared" si="69"/>
        <v>46.08808761638084</v>
      </c>
      <c r="U121" s="1">
        <f t="shared" si="70"/>
        <v>-5.7845292264602994E-3</v>
      </c>
      <c r="V121" s="24">
        <f>INDEX('Building HVAC Tonnage'!F:F,MATCH(C121,'Building HVAC Tonnage'!E:E,0))</f>
        <v>666.41046608333318</v>
      </c>
      <c r="W121" s="1">
        <f t="shared" si="71"/>
        <v>109.58663646639378</v>
      </c>
      <c r="X121" s="1">
        <f t="shared" si="72"/>
        <v>6.9158709177021882E-2</v>
      </c>
      <c r="Y121" s="1">
        <f t="shared" si="73"/>
        <v>-8.6801296210989528E-6</v>
      </c>
      <c r="Z121" s="1" t="str">
        <f t="shared" si="74"/>
        <v>OfL-CZ15</v>
      </c>
    </row>
    <row r="122" spans="2:26" x14ac:dyDescent="0.25">
      <c r="B122" s="17" t="s">
        <v>2163</v>
      </c>
      <c r="C122" s="1" t="str">
        <f t="shared" si="60"/>
        <v>OfL-CZ15-v07</v>
      </c>
      <c r="D122" s="1" t="str">
        <f t="shared" si="61"/>
        <v>OfL</v>
      </c>
      <c r="E122" s="1" t="str">
        <f t="shared" si="62"/>
        <v>CZ15</v>
      </c>
      <c r="F122" s="1" t="str">
        <f t="shared" si="63"/>
        <v>v07</v>
      </c>
      <c r="G122" s="2">
        <f>SUMIFS('Batch output'!$U$6:$U$13751,'Batch output'!$C$6:$C$13751,$D122,'Batch output'!$D$6:$D$13751,$E122,'Batch output'!$E$6:$E$13751,$F122,'Batch output'!$G$6:$G$13751,G$4)</f>
        <v>2274.34</v>
      </c>
      <c r="H122" s="2">
        <f>SUMIFS('Batch output'!$U$6:$U$13751,'Batch output'!$C$6:$C$13751,$D122,'Batch output'!$D$6:$D$13751,$E122,'Batch output'!$E$6:$E$13751,$F122,'Batch output'!$G$6:$G$13751,H$4)</f>
        <v>2108</v>
      </c>
      <c r="I122" s="1">
        <f t="shared" si="64"/>
        <v>166340.00000000015</v>
      </c>
      <c r="J122" s="2">
        <f>SUMIFS('Peak Demand output'!$J:$J,'Peak Demand output'!$D:$D,$D122,'Peak Demand output'!$E:$E,$E122,'Peak Demand output'!$F:$F,$F122,'Peak Demand output'!$G:$G,J$4)</f>
        <v>459.45787000000001</v>
      </c>
      <c r="K122" s="2">
        <f>SUMIFS('Peak Demand output'!$J:$J,'Peak Demand output'!$D:$D,$D122,'Peak Demand output'!$E:$E,$E122,'Peak Demand output'!$F:$F,$F122,'Peak Demand output'!$G:$G,K$4)</f>
        <v>354.815</v>
      </c>
      <c r="L122" s="1">
        <f t="shared" si="65"/>
        <v>104.64287000000002</v>
      </c>
      <c r="M122" s="2">
        <f>SUMIFS('Batch output'!$AH$6:$AH$13751,'Batch output'!$C$6:$C$13751,$D122,'Batch output'!$D$6:$D$13751,$E122,'Batch output'!$E$6:$E$13751,$F122,'Batch output'!$G$6:$G$13751,M$4)</f>
        <v>8.2889700000000008</v>
      </c>
      <c r="N122" s="2">
        <f>SUMIFS('Batch output'!$AH$6:$AH$13751,'Batch output'!$C$6:$C$13751,$D122,'Batch output'!$D$6:$D$13751,$E122,'Batch output'!$E$6:$E$13751,$F122,'Batch output'!$G$6:$G$13751,N$4)</f>
        <v>8.2902299999999993</v>
      </c>
      <c r="O122" s="1">
        <f t="shared" si="66"/>
        <v>-1.2599999999984846E-2</v>
      </c>
      <c r="P122" s="1" t="str">
        <f>IFERROR(INDEX('Vintage Weighting'!$S$3:$S$9,MATCH($F122,'Vintage Weighting'!$R$3:$R$9,0)),0)</f>
        <v>ex</v>
      </c>
      <c r="Q122" s="1" t="str">
        <f t="shared" si="67"/>
        <v>OfL-CZ15-ex</v>
      </c>
      <c r="R122" s="14">
        <f>INDEX('Vintage Weighting'!$G$4:$M$1000,MATCH($Q122,'Vintage Weighting'!$F$4:$F$1000,0),MATCH($F122,'Vintage Weighting'!$G$3:$M$3,0))</f>
        <v>0.20423521176058809</v>
      </c>
      <c r="S122" s="1">
        <f t="shared" si="68"/>
        <v>33972.485124256251</v>
      </c>
      <c r="T122" s="1">
        <f t="shared" si="69"/>
        <v>21.371758713685693</v>
      </c>
      <c r="U122" s="1">
        <f t="shared" si="70"/>
        <v>-2.5733636681803148E-3</v>
      </c>
      <c r="V122" s="24">
        <f>INDEX('Building HVAC Tonnage'!F:F,MATCH(C122,'Building HVAC Tonnage'!E:E,0))</f>
        <v>666.38448583333343</v>
      </c>
      <c r="W122" s="1">
        <f t="shared" si="71"/>
        <v>50.980306184308382</v>
      </c>
      <c r="X122" s="1">
        <f t="shared" si="72"/>
        <v>3.2071212892898729E-2</v>
      </c>
      <c r="Y122" s="1">
        <f t="shared" si="73"/>
        <v>-3.8616800404082752E-6</v>
      </c>
      <c r="Z122" s="1" t="str">
        <f t="shared" si="74"/>
        <v>OfL-CZ15</v>
      </c>
    </row>
    <row r="123" spans="2:26" x14ac:dyDescent="0.25">
      <c r="B123" s="17" t="s">
        <v>2164</v>
      </c>
      <c r="C123" s="1" t="str">
        <f t="shared" si="60"/>
        <v>OfL-CZ15-v11</v>
      </c>
      <c r="D123" s="1" t="str">
        <f t="shared" si="61"/>
        <v>OfL</v>
      </c>
      <c r="E123" s="1" t="str">
        <f t="shared" si="62"/>
        <v>CZ15</v>
      </c>
      <c r="F123" s="1" t="str">
        <f t="shared" si="63"/>
        <v>v11</v>
      </c>
      <c r="G123" s="2">
        <f>SUMIFS('Batch output'!$U$6:$U$13751,'Batch output'!$C$6:$C$13751,$D123,'Batch output'!$D$6:$D$13751,$E123,'Batch output'!$E$6:$E$13751,$F123,'Batch output'!$G$6:$G$13751,G$4)</f>
        <v>2207.1</v>
      </c>
      <c r="H123" s="2">
        <f>SUMIFS('Batch output'!$U$6:$U$13751,'Batch output'!$C$6:$C$13751,$D123,'Batch output'!$D$6:$D$13751,$E123,'Batch output'!$E$6:$E$13751,$F123,'Batch output'!$G$6:$G$13751,H$4)</f>
        <v>2051.34</v>
      </c>
      <c r="I123" s="1">
        <f t="shared" si="64"/>
        <v>155759.99999999977</v>
      </c>
      <c r="J123" s="2">
        <f>SUMIFS('Peak Demand output'!$J:$J,'Peak Demand output'!$D:$D,$D123,'Peak Demand output'!$E:$E,$E123,'Peak Demand output'!$F:$F,$F123,'Peak Demand output'!$G:$G,J$4)</f>
        <v>431.78579999999999</v>
      </c>
      <c r="K123" s="2">
        <f>SUMIFS('Peak Demand output'!$J:$J,'Peak Demand output'!$D:$D,$D123,'Peak Demand output'!$E:$E,$E123,'Peak Demand output'!$F:$F,$F123,'Peak Demand output'!$G:$G,K$4)</f>
        <v>335.95359999999999</v>
      </c>
      <c r="L123" s="1">
        <f t="shared" si="65"/>
        <v>95.8322</v>
      </c>
      <c r="M123" s="2">
        <f>SUMIFS('Batch output'!$AH$6:$AH$13751,'Batch output'!$C$6:$C$13751,$D123,'Batch output'!$D$6:$D$13751,$E123,'Batch output'!$E$6:$E$13751,$F123,'Batch output'!$G$6:$G$13751,M$4)</f>
        <v>2.2520699999999998</v>
      </c>
      <c r="N123" s="2">
        <f>SUMIFS('Batch output'!$AH$6:$AH$13751,'Batch output'!$C$6:$C$13751,$D123,'Batch output'!$D$6:$D$13751,$E123,'Batch output'!$E$6:$E$13751,$F123,'Batch output'!$G$6:$G$13751,N$4)</f>
        <v>2.25251</v>
      </c>
      <c r="O123" s="1">
        <f t="shared" si="66"/>
        <v>-4.4000000000021799E-3</v>
      </c>
      <c r="P123" s="1" t="str">
        <f>IFERROR(INDEX('Vintage Weighting'!$S$3:$S$9,MATCH($F123,'Vintage Weighting'!$R$3:$R$9,0)),0)</f>
        <v>ex</v>
      </c>
      <c r="Q123" s="1" t="str">
        <f t="shared" si="67"/>
        <v>OfL-CZ15-ex</v>
      </c>
      <c r="R123" s="14">
        <f>INDEX('Vintage Weighting'!$G$4:$M$1000,MATCH($Q123,'Vintage Weighting'!$F$4:$F$1000,0),MATCH($F123,'Vintage Weighting'!$G$3:$M$3,0))</f>
        <v>0.20423521176058809</v>
      </c>
      <c r="S123" s="1">
        <f t="shared" si="68"/>
        <v>31811.676583829154</v>
      </c>
      <c r="T123" s="1">
        <f t="shared" si="69"/>
        <v>19.572309660483029</v>
      </c>
      <c r="U123" s="1">
        <f t="shared" si="70"/>
        <v>-8.9863493174703287E-4</v>
      </c>
      <c r="V123" s="24">
        <f>INDEX('Building HVAC Tonnage'!F:F,MATCH(C123,'Building HVAC Tonnage'!E:E,0))</f>
        <v>635.1111373333332</v>
      </c>
      <c r="W123" s="1">
        <f t="shared" si="71"/>
        <v>50.088362042268898</v>
      </c>
      <c r="X123" s="1">
        <f t="shared" si="72"/>
        <v>3.0817141300122804E-2</v>
      </c>
      <c r="Y123" s="1">
        <f t="shared" si="73"/>
        <v>-1.4149254814207285E-6</v>
      </c>
      <c r="Z123" s="1" t="str">
        <f t="shared" si="74"/>
        <v>OfL-CZ15</v>
      </c>
    </row>
    <row r="124" spans="2:26" x14ac:dyDescent="0.25">
      <c r="B124" s="17" t="s">
        <v>2165</v>
      </c>
      <c r="C124" s="1" t="str">
        <f t="shared" si="60"/>
        <v>OfL-CZ15-v15</v>
      </c>
      <c r="D124" s="1" t="str">
        <f t="shared" si="61"/>
        <v>OfL</v>
      </c>
      <c r="E124" s="1" t="str">
        <f t="shared" si="62"/>
        <v>CZ15</v>
      </c>
      <c r="F124" s="1" t="str">
        <f t="shared" si="63"/>
        <v>v15</v>
      </c>
      <c r="G124" s="2">
        <f>SUMIFS('Batch output'!$U$6:$U$13751,'Batch output'!$C$6:$C$13751,$D124,'Batch output'!$D$6:$D$13751,$E124,'Batch output'!$E$6:$E$13751,$F124,'Batch output'!$G$6:$G$13751,G$4)</f>
        <v>2188.8000000000002</v>
      </c>
      <c r="H124" s="2">
        <f>SUMIFS('Batch output'!$U$6:$U$13751,'Batch output'!$C$6:$C$13751,$D124,'Batch output'!$D$6:$D$13751,$E124,'Batch output'!$E$6:$E$13751,$F124,'Batch output'!$G$6:$G$13751,H$4)</f>
        <v>2032.81</v>
      </c>
      <c r="I124" s="1">
        <f t="shared" si="64"/>
        <v>155990.00000000023</v>
      </c>
      <c r="J124" s="2">
        <f>SUMIFS('Peak Demand output'!$J:$J,'Peak Demand output'!$D:$D,$D124,'Peak Demand output'!$E:$E,$E124,'Peak Demand output'!$F:$F,$F124,'Peak Demand output'!$G:$G,J$4)</f>
        <v>436.61433</v>
      </c>
      <c r="K124" s="2">
        <f>SUMIFS('Peak Demand output'!$J:$J,'Peak Demand output'!$D:$D,$D124,'Peak Demand output'!$E:$E,$E124,'Peak Demand output'!$F:$F,$F124,'Peak Demand output'!$G:$G,K$4)</f>
        <v>339.05887000000001</v>
      </c>
      <c r="L124" s="1">
        <f t="shared" si="65"/>
        <v>97.555459999999982</v>
      </c>
      <c r="M124" s="2">
        <f>SUMIFS('Batch output'!$AH$6:$AH$13751,'Batch output'!$C$6:$C$13751,$D124,'Batch output'!$D$6:$D$13751,$E124,'Batch output'!$E$6:$E$13751,$F124,'Batch output'!$G$6:$G$13751,M$4)</f>
        <v>5.4400700000000004</v>
      </c>
      <c r="N124" s="2">
        <f>SUMIFS('Batch output'!$AH$6:$AH$13751,'Batch output'!$C$6:$C$13751,$D124,'Batch output'!$D$6:$D$13751,$E124,'Batch output'!$E$6:$E$13751,$F124,'Batch output'!$G$6:$G$13751,N$4)</f>
        <v>5.4416000000000002</v>
      </c>
      <c r="O124" s="1">
        <f t="shared" si="66"/>
        <v>-1.5299999999998093E-2</v>
      </c>
      <c r="P124" s="1" t="str">
        <f>IFERROR(INDEX('Vintage Weighting'!$S$3:$S$9,MATCH($F124,'Vintage Weighting'!$R$3:$R$9,0)),0)</f>
        <v>ex</v>
      </c>
      <c r="Q124" s="1" t="str">
        <f t="shared" si="67"/>
        <v>OfL-CZ15-ex</v>
      </c>
      <c r="R124" s="14">
        <f>INDEX('Vintage Weighting'!$G$4:$M$1000,MATCH($Q124,'Vintage Weighting'!$F$4:$F$1000,0),MATCH($F124,'Vintage Weighting'!$G$3:$M$3,0))</f>
        <v>0.15330766538326923</v>
      </c>
      <c r="S124" s="1">
        <f t="shared" si="68"/>
        <v>23914.462723136203</v>
      </c>
      <c r="T124" s="1">
        <f t="shared" si="69"/>
        <v>14.955999817990904</v>
      </c>
      <c r="U124" s="1">
        <f t="shared" si="70"/>
        <v>-2.345607280363727E-3</v>
      </c>
      <c r="V124" s="24">
        <f>INDEX('Building HVAC Tonnage'!F:F,MATCH(C124,'Building HVAC Tonnage'!E:E,0))</f>
        <v>643.77153683333336</v>
      </c>
      <c r="W124" s="1">
        <f t="shared" si="71"/>
        <v>37.1474371805404</v>
      </c>
      <c r="X124" s="1">
        <f t="shared" si="72"/>
        <v>2.3231843848764127E-2</v>
      </c>
      <c r="Y124" s="1">
        <f t="shared" si="73"/>
        <v>-3.6435398991101769E-6</v>
      </c>
      <c r="Z124" s="1" t="str">
        <f t="shared" si="74"/>
        <v>OfL-CZ15</v>
      </c>
    </row>
    <row r="125" spans="2:26" x14ac:dyDescent="0.25">
      <c r="B125" s="17" t="s">
        <v>2593</v>
      </c>
      <c r="C125" s="1" t="str">
        <f t="shared" si="60"/>
        <v>OfS-CZ12-v03</v>
      </c>
      <c r="D125" s="1" t="str">
        <f t="shared" si="61"/>
        <v>OfS</v>
      </c>
      <c r="E125" s="1" t="str">
        <f t="shared" si="62"/>
        <v>CZ12</v>
      </c>
      <c r="F125" s="1" t="str">
        <f t="shared" si="63"/>
        <v>v03</v>
      </c>
      <c r="G125" s="2">
        <f>SUMIFS('Batch output'!$U$6:$U$13751,'Batch output'!$C$6:$C$13751,$D125,'Batch output'!$D$6:$D$13751,$E125,'Batch output'!$E$6:$E$13751,$F125,'Batch output'!$G$6:$G$13751,G$4)</f>
        <v>95.872900000000001</v>
      </c>
      <c r="H125" s="2">
        <f>SUMIFS('Batch output'!$U$6:$U$13751,'Batch output'!$C$6:$C$13751,$D125,'Batch output'!$D$6:$D$13751,$E125,'Batch output'!$E$6:$E$13751,$F125,'Batch output'!$G$6:$G$13751,H$4)</f>
        <v>93.069699999999997</v>
      </c>
      <c r="I125" s="1">
        <f t="shared" si="64"/>
        <v>2803.2000000000039</v>
      </c>
      <c r="J125" s="2">
        <f>SUMIFS('Peak Demand output'!$J:$J,'Peak Demand output'!$D:$D,$D125,'Peak Demand output'!$E:$E,$E125,'Peak Demand output'!$F:$F,$F125,'Peak Demand output'!$G:$G,J$4)</f>
        <v>21.827269999999999</v>
      </c>
      <c r="K125" s="2">
        <f>SUMIFS('Peak Demand output'!$J:$J,'Peak Demand output'!$D:$D,$D125,'Peak Demand output'!$E:$E,$E125,'Peak Demand output'!$F:$F,$F125,'Peak Demand output'!$G:$G,K$4)</f>
        <v>18.013870000000001</v>
      </c>
      <c r="L125" s="1">
        <f t="shared" si="65"/>
        <v>3.8133999999999979</v>
      </c>
      <c r="M125" s="2">
        <f>SUMIFS('Batch output'!$AH$6:$AH$13751,'Batch output'!$C$6:$C$13751,$D125,'Batch output'!$D$6:$D$13751,$E125,'Batch output'!$E$6:$E$13751,$F125,'Batch output'!$G$6:$G$13751,M$4)</f>
        <v>48.453099999999999</v>
      </c>
      <c r="N125" s="2">
        <f>SUMIFS('Batch output'!$AH$6:$AH$13751,'Batch output'!$C$6:$C$13751,$D125,'Batch output'!$D$6:$D$13751,$E125,'Batch output'!$E$6:$E$13751,$F125,'Batch output'!$G$6:$G$13751,N$4)</f>
        <v>48.4572</v>
      </c>
      <c r="O125" s="1">
        <f t="shared" si="66"/>
        <v>-4.1000000000011028E-2</v>
      </c>
      <c r="P125" s="1" t="str">
        <f>IFERROR(INDEX('Vintage Weighting'!$S$3:$S$9,MATCH($F125,'Vintage Weighting'!$R$3:$R$9,0)),0)</f>
        <v>ex</v>
      </c>
      <c r="Q125" s="1" t="str">
        <f t="shared" si="67"/>
        <v>OfS-CZ12-ex</v>
      </c>
      <c r="R125" s="14">
        <f>INDEX('Vintage Weighting'!$G$4:$M$1000,MATCH($Q125,'Vintage Weighting'!$F$4:$F$1000,0),MATCH($F125,'Vintage Weighting'!$G$3:$M$3,0))</f>
        <v>0.39221238938053099</v>
      </c>
      <c r="S125" s="1">
        <f t="shared" si="68"/>
        <v>1099.4497699115061</v>
      </c>
      <c r="T125" s="1">
        <f t="shared" si="69"/>
        <v>1.4956627256637161</v>
      </c>
      <c r="U125" s="1">
        <f t="shared" si="70"/>
        <v>-1.6080707964606096E-2</v>
      </c>
      <c r="V125" s="24">
        <f>INDEX('Building HVAC Tonnage'!F:F,MATCH(C125,'Building HVAC Tonnage'!E:E,0))</f>
        <v>34.71923266666667</v>
      </c>
      <c r="W125" s="1">
        <f t="shared" si="71"/>
        <v>31.666879866474371</v>
      </c>
      <c r="X125" s="1">
        <f t="shared" si="72"/>
        <v>4.3078795548948744E-2</v>
      </c>
      <c r="Y125" s="1">
        <f t="shared" si="73"/>
        <v>-4.6316426745355183E-4</v>
      </c>
      <c r="Z125" s="1" t="str">
        <f t="shared" si="74"/>
        <v>OfS-CZ12</v>
      </c>
    </row>
    <row r="126" spans="2:26" x14ac:dyDescent="0.25">
      <c r="B126" s="17" t="s">
        <v>2594</v>
      </c>
      <c r="C126" s="1" t="str">
        <f t="shared" si="60"/>
        <v>OfS-CZ12-v07</v>
      </c>
      <c r="D126" s="1" t="str">
        <f t="shared" si="61"/>
        <v>OfS</v>
      </c>
      <c r="E126" s="1" t="str">
        <f t="shared" si="62"/>
        <v>CZ12</v>
      </c>
      <c r="F126" s="1" t="str">
        <f t="shared" si="63"/>
        <v>v07</v>
      </c>
      <c r="G126" s="2">
        <f>SUMIFS('Batch output'!$U$6:$U$13751,'Batch output'!$C$6:$C$13751,$D126,'Batch output'!$D$6:$D$13751,$E126,'Batch output'!$E$6:$E$13751,$F126,'Batch output'!$G$6:$G$13751,G$4)</f>
        <v>95.804900000000004</v>
      </c>
      <c r="H126" s="2">
        <f>SUMIFS('Batch output'!$U$6:$U$13751,'Batch output'!$C$6:$C$13751,$D126,'Batch output'!$D$6:$D$13751,$E126,'Batch output'!$E$6:$E$13751,$F126,'Batch output'!$G$6:$G$13751,H$4)</f>
        <v>93.012699999999995</v>
      </c>
      <c r="I126" s="1">
        <f t="shared" si="64"/>
        <v>2792.200000000008</v>
      </c>
      <c r="J126" s="2">
        <f>SUMIFS('Peak Demand output'!$J:$J,'Peak Demand output'!$D:$D,$D126,'Peak Demand output'!$E:$E,$E126,'Peak Demand output'!$F:$F,$F126,'Peak Demand output'!$G:$G,J$4)</f>
        <v>21.7424</v>
      </c>
      <c r="K126" s="2">
        <f>SUMIFS('Peak Demand output'!$J:$J,'Peak Demand output'!$D:$D,$D126,'Peak Demand output'!$E:$E,$E126,'Peak Demand output'!$F:$F,$F126,'Peak Demand output'!$G:$G,K$4)</f>
        <v>17.966329999999999</v>
      </c>
      <c r="L126" s="1">
        <f t="shared" si="65"/>
        <v>3.7760700000000007</v>
      </c>
      <c r="M126" s="2">
        <f>SUMIFS('Batch output'!$AH$6:$AH$13751,'Batch output'!$C$6:$C$13751,$D126,'Batch output'!$D$6:$D$13751,$E126,'Batch output'!$E$6:$E$13751,$F126,'Batch output'!$G$6:$G$13751,M$4)</f>
        <v>47.166600000000003</v>
      </c>
      <c r="N126" s="2">
        <f>SUMIFS('Batch output'!$AH$6:$AH$13751,'Batch output'!$C$6:$C$13751,$D126,'Batch output'!$D$6:$D$13751,$E126,'Batch output'!$E$6:$E$13751,$F126,'Batch output'!$G$6:$G$13751,N$4)</f>
        <v>47.172199999999997</v>
      </c>
      <c r="O126" s="1">
        <f t="shared" si="66"/>
        <v>-5.5999999999940542E-2</v>
      </c>
      <c r="P126" s="1" t="str">
        <f>IFERROR(INDEX('Vintage Weighting'!$S$3:$S$9,MATCH($F126,'Vintage Weighting'!$R$3:$R$9,0)),0)</f>
        <v>ex</v>
      </c>
      <c r="Q126" s="1" t="str">
        <f t="shared" si="67"/>
        <v>OfS-CZ12-ex</v>
      </c>
      <c r="R126" s="14">
        <f>INDEX('Vintage Weighting'!$G$4:$M$1000,MATCH($Q126,'Vintage Weighting'!$F$4:$F$1000,0),MATCH($F126,'Vintage Weighting'!$G$3:$M$3,0))</f>
        <v>0.22106194690265488</v>
      </c>
      <c r="S126" s="1">
        <f t="shared" si="68"/>
        <v>617.24916814159474</v>
      </c>
      <c r="T126" s="1">
        <f t="shared" si="69"/>
        <v>0.83474538584070812</v>
      </c>
      <c r="U126" s="1">
        <f t="shared" si="70"/>
        <v>-1.237946902653553E-2</v>
      </c>
      <c r="V126" s="24">
        <f>INDEX('Building HVAC Tonnage'!F:F,MATCH(C126,'Building HVAC Tonnage'!E:E,0))</f>
        <v>34.630618416666671</v>
      </c>
      <c r="W126" s="1">
        <f t="shared" si="71"/>
        <v>17.823798602583757</v>
      </c>
      <c r="X126" s="1">
        <f t="shared" si="72"/>
        <v>2.4104258716874959E-2</v>
      </c>
      <c r="Y126" s="1">
        <f t="shared" si="73"/>
        <v>-3.5747178631316805E-4</v>
      </c>
      <c r="Z126" s="1" t="str">
        <f t="shared" si="74"/>
        <v>OfS-CZ12</v>
      </c>
    </row>
    <row r="127" spans="2:26" x14ac:dyDescent="0.25">
      <c r="B127" s="17" t="s">
        <v>2595</v>
      </c>
      <c r="C127" s="1" t="str">
        <f t="shared" si="60"/>
        <v>OfS-CZ12-v11</v>
      </c>
      <c r="D127" s="1" t="str">
        <f t="shared" si="61"/>
        <v>OfS</v>
      </c>
      <c r="E127" s="1" t="str">
        <f t="shared" si="62"/>
        <v>CZ12</v>
      </c>
      <c r="F127" s="1" t="str">
        <f t="shared" si="63"/>
        <v>v11</v>
      </c>
      <c r="G127" s="2">
        <f>SUMIFS('Batch output'!$U$6:$U$13751,'Batch output'!$C$6:$C$13751,$D127,'Batch output'!$D$6:$D$13751,$E127,'Batch output'!$E$6:$E$13751,$F127,'Batch output'!$G$6:$G$13751,G$4)</f>
        <v>94.634200000000007</v>
      </c>
      <c r="H127" s="2">
        <f>SUMIFS('Batch output'!$U$6:$U$13751,'Batch output'!$C$6:$C$13751,$D127,'Batch output'!$D$6:$D$13751,$E127,'Batch output'!$E$6:$E$13751,$F127,'Batch output'!$G$6:$G$13751,H$4)</f>
        <v>91.900099999999995</v>
      </c>
      <c r="I127" s="1">
        <f t="shared" si="64"/>
        <v>2734.1000000000122</v>
      </c>
      <c r="J127" s="2">
        <f>SUMIFS('Peak Demand output'!$J:$J,'Peak Demand output'!$D:$D,$D127,'Peak Demand output'!$E:$E,$E127,'Peak Demand output'!$F:$F,$F127,'Peak Demand output'!$G:$G,J$4)</f>
        <v>21.204329999999999</v>
      </c>
      <c r="K127" s="2">
        <f>SUMIFS('Peak Demand output'!$J:$J,'Peak Demand output'!$D:$D,$D127,'Peak Demand output'!$E:$E,$E127,'Peak Demand output'!$F:$F,$F127,'Peak Demand output'!$G:$G,K$4)</f>
        <v>17.53613</v>
      </c>
      <c r="L127" s="1">
        <f t="shared" si="65"/>
        <v>3.6681999999999988</v>
      </c>
      <c r="M127" s="2">
        <f>SUMIFS('Batch output'!$AH$6:$AH$13751,'Batch output'!$C$6:$C$13751,$D127,'Batch output'!$D$6:$D$13751,$E127,'Batch output'!$E$6:$E$13751,$F127,'Batch output'!$G$6:$G$13751,M$4)</f>
        <v>40.020800000000001</v>
      </c>
      <c r="N127" s="2">
        <f>SUMIFS('Batch output'!$AH$6:$AH$13751,'Batch output'!$C$6:$C$13751,$D127,'Batch output'!$D$6:$D$13751,$E127,'Batch output'!$E$6:$E$13751,$F127,'Batch output'!$G$6:$G$13751,N$4)</f>
        <v>40.024999999999999</v>
      </c>
      <c r="O127" s="1">
        <f t="shared" si="66"/>
        <v>-4.199999999997317E-2</v>
      </c>
      <c r="P127" s="1" t="str">
        <f>IFERROR(INDEX('Vintage Weighting'!$S$3:$S$9,MATCH($F127,'Vintage Weighting'!$R$3:$R$9,0)),0)</f>
        <v>ex</v>
      </c>
      <c r="Q127" s="1" t="str">
        <f t="shared" si="67"/>
        <v>OfS-CZ12-ex</v>
      </c>
      <c r="R127" s="14">
        <f>INDEX('Vintage Weighting'!$G$4:$M$1000,MATCH($Q127,'Vintage Weighting'!$F$4:$F$1000,0),MATCH($F127,'Vintage Weighting'!$G$3:$M$3,0))</f>
        <v>0.22106194690265488</v>
      </c>
      <c r="S127" s="1">
        <f t="shared" si="68"/>
        <v>604.40546902655137</v>
      </c>
      <c r="T127" s="1">
        <f t="shared" si="69"/>
        <v>0.8108994336283184</v>
      </c>
      <c r="U127" s="1">
        <f t="shared" si="70"/>
        <v>-9.2846017699055733E-3</v>
      </c>
      <c r="V127" s="24">
        <f>INDEX('Building HVAC Tonnage'!F:F,MATCH(C127,'Building HVAC Tonnage'!E:E,0))</f>
        <v>33.954227083333329</v>
      </c>
      <c r="W127" s="1">
        <f t="shared" si="71"/>
        <v>17.800595712079339</v>
      </c>
      <c r="X127" s="1">
        <f t="shared" si="72"/>
        <v>2.3882134958870972E-2</v>
      </c>
      <c r="Y127" s="1">
        <f t="shared" si="73"/>
        <v>-2.7344465085653459E-4</v>
      </c>
      <c r="Z127" s="1" t="str">
        <f t="shared" si="74"/>
        <v>OfS-CZ12</v>
      </c>
    </row>
    <row r="128" spans="2:26" x14ac:dyDescent="0.25">
      <c r="B128" s="17" t="s">
        <v>2596</v>
      </c>
      <c r="C128" s="1" t="str">
        <f t="shared" si="60"/>
        <v>OfS-CZ12-v15</v>
      </c>
      <c r="D128" s="1" t="str">
        <f t="shared" si="61"/>
        <v>OfS</v>
      </c>
      <c r="E128" s="1" t="str">
        <f t="shared" si="62"/>
        <v>CZ12</v>
      </c>
      <c r="F128" s="1" t="str">
        <f t="shared" si="63"/>
        <v>v15</v>
      </c>
      <c r="G128" s="2">
        <f>SUMIFS('Batch output'!$U$6:$U$13751,'Batch output'!$C$6:$C$13751,$D128,'Batch output'!$D$6:$D$13751,$E128,'Batch output'!$E$6:$E$13751,$F128,'Batch output'!$G$6:$G$13751,G$4)</f>
        <v>90.555800000000005</v>
      </c>
      <c r="H128" s="2">
        <f>SUMIFS('Batch output'!$U$6:$U$13751,'Batch output'!$C$6:$C$13751,$D128,'Batch output'!$D$6:$D$13751,$E128,'Batch output'!$E$6:$E$13751,$F128,'Batch output'!$G$6:$G$13751,H$4)</f>
        <v>88.142899999999997</v>
      </c>
      <c r="I128" s="1">
        <f t="shared" si="64"/>
        <v>2412.9000000000078</v>
      </c>
      <c r="J128" s="2">
        <f>SUMIFS('Peak Demand output'!$J:$J,'Peak Demand output'!$D:$D,$D128,'Peak Demand output'!$E:$E,$E128,'Peak Demand output'!$F:$F,$F128,'Peak Demand output'!$G:$G,J$4)</f>
        <v>19.43713</v>
      </c>
      <c r="K128" s="2">
        <f>SUMIFS('Peak Demand output'!$J:$J,'Peak Demand output'!$D:$D,$D128,'Peak Demand output'!$E:$E,$E128,'Peak Demand output'!$F:$F,$F128,'Peak Demand output'!$G:$G,K$4)</f>
        <v>16.282129999999999</v>
      </c>
      <c r="L128" s="1">
        <f t="shared" si="65"/>
        <v>3.1550000000000011</v>
      </c>
      <c r="M128" s="2">
        <f>SUMIFS('Batch output'!$AH$6:$AH$13751,'Batch output'!$C$6:$C$13751,$D128,'Batch output'!$D$6:$D$13751,$E128,'Batch output'!$E$6:$E$13751,$F128,'Batch output'!$G$6:$G$13751,M$4)</f>
        <v>36.560400000000001</v>
      </c>
      <c r="N128" s="2">
        <f>SUMIFS('Batch output'!$AH$6:$AH$13751,'Batch output'!$C$6:$C$13751,$D128,'Batch output'!$D$6:$D$13751,$E128,'Batch output'!$E$6:$E$13751,$F128,'Batch output'!$G$6:$G$13751,N$4)</f>
        <v>36.563800000000001</v>
      </c>
      <c r="O128" s="1">
        <f t="shared" si="66"/>
        <v>-3.3999999999991815E-2</v>
      </c>
      <c r="P128" s="1" t="str">
        <f>IFERROR(INDEX('Vintage Weighting'!$S$3:$S$9,MATCH($F128,'Vintage Weighting'!$R$3:$R$9,0)),0)</f>
        <v>ex</v>
      </c>
      <c r="Q128" s="1" t="str">
        <f t="shared" si="67"/>
        <v>OfS-CZ12-ex</v>
      </c>
      <c r="R128" s="14">
        <f>INDEX('Vintage Weighting'!$G$4:$M$1000,MATCH($Q128,'Vintage Weighting'!$F$4:$F$1000,0),MATCH($F128,'Vintage Weighting'!$G$3:$M$3,0))</f>
        <v>0.16566371681415928</v>
      </c>
      <c r="S128" s="1">
        <f t="shared" si="68"/>
        <v>399.72998230088621</v>
      </c>
      <c r="T128" s="1">
        <f t="shared" si="69"/>
        <v>0.52266902654867275</v>
      </c>
      <c r="U128" s="1">
        <f t="shared" si="70"/>
        <v>-5.6325663716800594E-3</v>
      </c>
      <c r="V128" s="24">
        <f>INDEX('Building HVAC Tonnage'!F:F,MATCH(C128,'Building HVAC Tonnage'!E:E,0))</f>
        <v>30.768385999999989</v>
      </c>
      <c r="W128" s="1">
        <f t="shared" si="71"/>
        <v>12.991581108638144</v>
      </c>
      <c r="X128" s="1">
        <f t="shared" si="72"/>
        <v>1.6987209746675464E-2</v>
      </c>
      <c r="Y128" s="1">
        <f t="shared" si="73"/>
        <v>-1.8306343308615737E-4</v>
      </c>
      <c r="Z128" s="1" t="str">
        <f t="shared" si="74"/>
        <v>OfS-CZ12</v>
      </c>
    </row>
    <row r="129" spans="2:26" x14ac:dyDescent="0.25">
      <c r="B129" s="17" t="s">
        <v>2597</v>
      </c>
      <c r="C129" s="1" t="str">
        <f t="shared" si="60"/>
        <v>OfS-CZ13-v03</v>
      </c>
      <c r="D129" s="1" t="str">
        <f t="shared" si="61"/>
        <v>OfS</v>
      </c>
      <c r="E129" s="1" t="str">
        <f t="shared" si="62"/>
        <v>CZ13</v>
      </c>
      <c r="F129" s="1" t="str">
        <f t="shared" si="63"/>
        <v>v03</v>
      </c>
      <c r="G129" s="2">
        <f>SUMIFS('Batch output'!$U$6:$U$13751,'Batch output'!$C$6:$C$13751,$D129,'Batch output'!$D$6:$D$13751,$E129,'Batch output'!$E$6:$E$13751,$F129,'Batch output'!$G$6:$G$13751,G$4)</f>
        <v>104.944</v>
      </c>
      <c r="H129" s="2">
        <f>SUMIFS('Batch output'!$U$6:$U$13751,'Batch output'!$C$6:$C$13751,$D129,'Batch output'!$D$6:$D$13751,$E129,'Batch output'!$E$6:$E$13751,$F129,'Batch output'!$G$6:$G$13751,H$4)</f>
        <v>99.966800000000006</v>
      </c>
      <c r="I129" s="1">
        <f t="shared" si="64"/>
        <v>4977.1999999999962</v>
      </c>
      <c r="J129" s="2">
        <f>SUMIFS('Peak Demand output'!$J:$J,'Peak Demand output'!$D:$D,$D129,'Peak Demand output'!$E:$E,$E129,'Peak Demand output'!$F:$F,$F129,'Peak Demand output'!$G:$G,J$4)</f>
        <v>23.293669999999999</v>
      </c>
      <c r="K129" s="2">
        <f>SUMIFS('Peak Demand output'!$J:$J,'Peak Demand output'!$D:$D,$D129,'Peak Demand output'!$E:$E,$E129,'Peak Demand output'!$F:$F,$F129,'Peak Demand output'!$G:$G,K$4)</f>
        <v>18.968669999999999</v>
      </c>
      <c r="L129" s="1">
        <f t="shared" si="65"/>
        <v>4.3249999999999993</v>
      </c>
      <c r="M129" s="2">
        <f>SUMIFS('Batch output'!$AH$6:$AH$13751,'Batch output'!$C$6:$C$13751,$D129,'Batch output'!$D$6:$D$13751,$E129,'Batch output'!$E$6:$E$13751,$F129,'Batch output'!$G$6:$G$13751,M$4)</f>
        <v>41.470399999999998</v>
      </c>
      <c r="N129" s="2">
        <f>SUMIFS('Batch output'!$AH$6:$AH$13751,'Batch output'!$C$6:$C$13751,$D129,'Batch output'!$D$6:$D$13751,$E129,'Batch output'!$E$6:$E$13751,$F129,'Batch output'!$G$6:$G$13751,N$4)</f>
        <v>41.472499999999997</v>
      </c>
      <c r="O129" s="1">
        <f t="shared" si="66"/>
        <v>-2.0999999999986585E-2</v>
      </c>
      <c r="P129" s="1" t="str">
        <f>IFERROR(INDEX('Vintage Weighting'!$S$3:$S$9,MATCH($F129,'Vintage Weighting'!$R$3:$R$9,0)),0)</f>
        <v>ex</v>
      </c>
      <c r="Q129" s="1" t="str">
        <f t="shared" si="67"/>
        <v>OfS-CZ13-ex</v>
      </c>
      <c r="R129" s="14">
        <f>INDEX('Vintage Weighting'!$G$4:$M$1000,MATCH($Q129,'Vintage Weighting'!$F$4:$F$1000,0),MATCH($F129,'Vintage Weighting'!$G$3:$M$3,0))</f>
        <v>0.40622808248001119</v>
      </c>
      <c r="S129" s="1">
        <f t="shared" si="68"/>
        <v>2021.8784121195101</v>
      </c>
      <c r="T129" s="1">
        <f t="shared" si="69"/>
        <v>1.7569364567260481</v>
      </c>
      <c r="U129" s="1">
        <f t="shared" si="70"/>
        <v>-8.5307897320747849E-3</v>
      </c>
      <c r="V129" s="24">
        <f>INDEX('Building HVAC Tonnage'!F:F,MATCH(C129,'Building HVAC Tonnage'!E:E,0))</f>
        <v>38.178084333333331</v>
      </c>
      <c r="W129" s="1">
        <f t="shared" si="71"/>
        <v>52.95913735394538</v>
      </c>
      <c r="X129" s="1">
        <f t="shared" si="72"/>
        <v>4.6019502743673939E-2</v>
      </c>
      <c r="Y129" s="1">
        <f t="shared" si="73"/>
        <v>-2.2344729655873652E-4</v>
      </c>
      <c r="Z129" s="1" t="str">
        <f t="shared" si="74"/>
        <v>OfS-CZ13</v>
      </c>
    </row>
    <row r="130" spans="2:26" x14ac:dyDescent="0.25">
      <c r="B130" s="17" t="s">
        <v>2598</v>
      </c>
      <c r="C130" s="1" t="str">
        <f t="shared" si="60"/>
        <v>OfS-CZ13-v07</v>
      </c>
      <c r="D130" s="1" t="str">
        <f t="shared" si="61"/>
        <v>OfS</v>
      </c>
      <c r="E130" s="1" t="str">
        <f t="shared" si="62"/>
        <v>CZ13</v>
      </c>
      <c r="F130" s="1" t="str">
        <f t="shared" si="63"/>
        <v>v07</v>
      </c>
      <c r="G130" s="2">
        <f>SUMIFS('Batch output'!$U$6:$U$13751,'Batch output'!$C$6:$C$13751,$D130,'Batch output'!$D$6:$D$13751,$E130,'Batch output'!$E$6:$E$13751,$F130,'Batch output'!$G$6:$G$13751,G$4)</f>
        <v>104.80200000000001</v>
      </c>
      <c r="H130" s="2">
        <f>SUMIFS('Batch output'!$U$6:$U$13751,'Batch output'!$C$6:$C$13751,$D130,'Batch output'!$D$6:$D$13751,$E130,'Batch output'!$E$6:$E$13751,$F130,'Batch output'!$G$6:$G$13751,H$4)</f>
        <v>99.852599999999995</v>
      </c>
      <c r="I130" s="1">
        <f t="shared" si="64"/>
        <v>4949.4000000000115</v>
      </c>
      <c r="J130" s="2">
        <f>SUMIFS('Peak Demand output'!$J:$J,'Peak Demand output'!$D:$D,$D130,'Peak Demand output'!$E:$E,$E130,'Peak Demand output'!$F:$F,$F130,'Peak Demand output'!$G:$G,J$4)</f>
        <v>23.203399999999998</v>
      </c>
      <c r="K130" s="2">
        <f>SUMIFS('Peak Demand output'!$J:$J,'Peak Demand output'!$D:$D,$D130,'Peak Demand output'!$E:$E,$E130,'Peak Demand output'!$F:$F,$F130,'Peak Demand output'!$G:$G,K$4)</f>
        <v>18.9086</v>
      </c>
      <c r="L130" s="1">
        <f t="shared" si="65"/>
        <v>4.2947999999999986</v>
      </c>
      <c r="M130" s="2">
        <f>SUMIFS('Batch output'!$AH$6:$AH$13751,'Batch output'!$C$6:$C$13751,$D130,'Batch output'!$D$6:$D$13751,$E130,'Batch output'!$E$6:$E$13751,$F130,'Batch output'!$G$6:$G$13751,M$4)</f>
        <v>40.243200000000002</v>
      </c>
      <c r="N130" s="2">
        <f>SUMIFS('Batch output'!$AH$6:$AH$13751,'Batch output'!$C$6:$C$13751,$D130,'Batch output'!$D$6:$D$13751,$E130,'Batch output'!$E$6:$E$13751,$F130,'Batch output'!$G$6:$G$13751,N$4)</f>
        <v>40.245100000000001</v>
      </c>
      <c r="O130" s="1">
        <f t="shared" si="66"/>
        <v>-1.8999999999991246E-2</v>
      </c>
      <c r="P130" s="1" t="str">
        <f>IFERROR(INDEX('Vintage Weighting'!$S$3:$S$9,MATCH($F130,'Vintage Weighting'!$R$3:$R$9,0)),0)</f>
        <v>ex</v>
      </c>
      <c r="Q130" s="1" t="str">
        <f t="shared" si="67"/>
        <v>OfS-CZ13-ex</v>
      </c>
      <c r="R130" s="14">
        <f>INDEX('Vintage Weighting'!$G$4:$M$1000,MATCH($Q130,'Vintage Weighting'!$F$4:$F$1000,0),MATCH($F130,'Vintage Weighting'!$G$3:$M$3,0))</f>
        <v>0.21587880488146999</v>
      </c>
      <c r="S130" s="1">
        <f t="shared" si="68"/>
        <v>1068.4705568803499</v>
      </c>
      <c r="T130" s="1">
        <f t="shared" si="69"/>
        <v>0.92715629120493703</v>
      </c>
      <c r="U130" s="1">
        <f t="shared" si="70"/>
        <v>-4.1016972927460397E-3</v>
      </c>
      <c r="V130" s="24">
        <f>INDEX('Building HVAC Tonnage'!F:F,MATCH(C130,'Building HVAC Tonnage'!E:E,0))</f>
        <v>38.07603116666666</v>
      </c>
      <c r="W130" s="1">
        <f t="shared" si="71"/>
        <v>28.061500217904367</v>
      </c>
      <c r="X130" s="1">
        <f t="shared" si="72"/>
        <v>2.4350129538096611E-2</v>
      </c>
      <c r="Y130" s="1">
        <f t="shared" si="73"/>
        <v>-1.0772386635550493E-4</v>
      </c>
      <c r="Z130" s="1" t="str">
        <f t="shared" si="74"/>
        <v>OfS-CZ13</v>
      </c>
    </row>
    <row r="131" spans="2:26" x14ac:dyDescent="0.25">
      <c r="B131" s="17" t="s">
        <v>2599</v>
      </c>
      <c r="C131" s="1" t="str">
        <f t="shared" si="60"/>
        <v>OfS-CZ13-v11</v>
      </c>
      <c r="D131" s="1" t="str">
        <f t="shared" si="61"/>
        <v>OfS</v>
      </c>
      <c r="E131" s="1" t="str">
        <f t="shared" si="62"/>
        <v>CZ13</v>
      </c>
      <c r="F131" s="1" t="str">
        <f t="shared" si="63"/>
        <v>v11</v>
      </c>
      <c r="G131" s="2">
        <f>SUMIFS('Batch output'!$U$6:$U$13751,'Batch output'!$C$6:$C$13751,$D131,'Batch output'!$D$6:$D$13751,$E131,'Batch output'!$E$6:$E$13751,$F131,'Batch output'!$G$6:$G$13751,G$4)</f>
        <v>103.27</v>
      </c>
      <c r="H131" s="2">
        <f>SUMIFS('Batch output'!$U$6:$U$13751,'Batch output'!$C$6:$C$13751,$D131,'Batch output'!$D$6:$D$13751,$E131,'Batch output'!$E$6:$E$13751,$F131,'Batch output'!$G$6:$G$13751,H$4)</f>
        <v>98.45</v>
      </c>
      <c r="I131" s="1">
        <f t="shared" si="64"/>
        <v>4819.9999999999927</v>
      </c>
      <c r="J131" s="2">
        <f>SUMIFS('Peak Demand output'!$J:$J,'Peak Demand output'!$D:$D,$D131,'Peak Demand output'!$E:$E,$E131,'Peak Demand output'!$F:$F,$F131,'Peak Demand output'!$G:$G,J$4)</f>
        <v>22.51333</v>
      </c>
      <c r="K131" s="2">
        <f>SUMIFS('Peak Demand output'!$J:$J,'Peak Demand output'!$D:$D,$D131,'Peak Demand output'!$E:$E,$E131,'Peak Demand output'!$F:$F,$F131,'Peak Demand output'!$G:$G,K$4)</f>
        <v>18.41667</v>
      </c>
      <c r="L131" s="1">
        <f t="shared" si="65"/>
        <v>4.09666</v>
      </c>
      <c r="M131" s="2">
        <f>SUMIFS('Batch output'!$AH$6:$AH$13751,'Batch output'!$C$6:$C$13751,$D131,'Batch output'!$D$6:$D$13751,$E131,'Batch output'!$E$6:$E$13751,$F131,'Batch output'!$G$6:$G$13751,M$4)</f>
        <v>33.945799999999998</v>
      </c>
      <c r="N131" s="2">
        <f>SUMIFS('Batch output'!$AH$6:$AH$13751,'Batch output'!$C$6:$C$13751,$D131,'Batch output'!$D$6:$D$13751,$E131,'Batch output'!$E$6:$E$13751,$F131,'Batch output'!$G$6:$G$13751,N$4)</f>
        <v>33.947699999999998</v>
      </c>
      <c r="O131" s="1">
        <f t="shared" si="66"/>
        <v>-1.8999999999991246E-2</v>
      </c>
      <c r="P131" s="1" t="str">
        <f>IFERROR(INDEX('Vintage Weighting'!$S$3:$S$9,MATCH($F131,'Vintage Weighting'!$R$3:$R$9,0)),0)</f>
        <v>ex</v>
      </c>
      <c r="Q131" s="1" t="str">
        <f t="shared" si="67"/>
        <v>OfS-CZ13-ex</v>
      </c>
      <c r="R131" s="14">
        <f>INDEX('Vintage Weighting'!$G$4:$M$1000,MATCH($Q131,'Vintage Weighting'!$F$4:$F$1000,0),MATCH($F131,'Vintage Weighting'!$G$3:$M$3,0))</f>
        <v>0.21587880488146999</v>
      </c>
      <c r="S131" s="1">
        <f t="shared" si="68"/>
        <v>1040.5358395286837</v>
      </c>
      <c r="T131" s="1">
        <f t="shared" si="69"/>
        <v>0.88438206480572279</v>
      </c>
      <c r="U131" s="1">
        <f t="shared" si="70"/>
        <v>-4.1016972927460397E-3</v>
      </c>
      <c r="V131" s="24">
        <f>INDEX('Building HVAC Tonnage'!F:F,MATCH(C131,'Building HVAC Tonnage'!E:E,0))</f>
        <v>37.325566833333333</v>
      </c>
      <c r="W131" s="1">
        <f t="shared" si="71"/>
        <v>27.87729505019708</v>
      </c>
      <c r="X131" s="1">
        <f t="shared" si="72"/>
        <v>2.3693734344468993E-2</v>
      </c>
      <c r="Y131" s="1">
        <f t="shared" si="73"/>
        <v>-1.0988975227251065E-4</v>
      </c>
      <c r="Z131" s="1" t="str">
        <f t="shared" si="74"/>
        <v>OfS-CZ13</v>
      </c>
    </row>
    <row r="132" spans="2:26" x14ac:dyDescent="0.25">
      <c r="B132" s="17" t="s">
        <v>2600</v>
      </c>
      <c r="C132" s="1" t="str">
        <f t="shared" si="60"/>
        <v>OfS-CZ13-v15</v>
      </c>
      <c r="D132" s="1" t="str">
        <f t="shared" si="61"/>
        <v>OfS</v>
      </c>
      <c r="E132" s="1" t="str">
        <f t="shared" si="62"/>
        <v>CZ13</v>
      </c>
      <c r="F132" s="1" t="str">
        <f t="shared" si="63"/>
        <v>v15</v>
      </c>
      <c r="G132" s="2">
        <f>SUMIFS('Batch output'!$U$6:$U$13751,'Batch output'!$C$6:$C$13751,$D132,'Batch output'!$D$6:$D$13751,$E132,'Batch output'!$E$6:$E$13751,$F132,'Batch output'!$G$6:$G$13751,G$4)</f>
        <v>98.432900000000004</v>
      </c>
      <c r="H132" s="2">
        <f>SUMIFS('Batch output'!$U$6:$U$13751,'Batch output'!$C$6:$C$13751,$D132,'Batch output'!$D$6:$D$13751,$E132,'Batch output'!$E$6:$E$13751,$F132,'Batch output'!$G$6:$G$13751,H$4)</f>
        <v>94.134</v>
      </c>
      <c r="I132" s="1">
        <f t="shared" si="64"/>
        <v>4298.9000000000033</v>
      </c>
      <c r="J132" s="2">
        <f>SUMIFS('Peak Demand output'!$J:$J,'Peak Demand output'!$D:$D,$D132,'Peak Demand output'!$E:$E,$E132,'Peak Demand output'!$F:$F,$F132,'Peak Demand output'!$G:$G,J$4)</f>
        <v>20.599329999999998</v>
      </c>
      <c r="K132" s="2">
        <f>SUMIFS('Peak Demand output'!$J:$J,'Peak Demand output'!$D:$D,$D132,'Peak Demand output'!$E:$E,$E132,'Peak Demand output'!$F:$F,$F132,'Peak Demand output'!$G:$G,K$4)</f>
        <v>17.055800000000001</v>
      </c>
      <c r="L132" s="1">
        <f t="shared" si="65"/>
        <v>3.543529999999997</v>
      </c>
      <c r="M132" s="2">
        <f>SUMIFS('Batch output'!$AH$6:$AH$13751,'Batch output'!$C$6:$C$13751,$D132,'Batch output'!$D$6:$D$13751,$E132,'Batch output'!$E$6:$E$13751,$F132,'Batch output'!$G$6:$G$13751,M$4)</f>
        <v>30.885899999999999</v>
      </c>
      <c r="N132" s="2">
        <f>SUMIFS('Batch output'!$AH$6:$AH$13751,'Batch output'!$C$6:$C$13751,$D132,'Batch output'!$D$6:$D$13751,$E132,'Batch output'!$E$6:$E$13751,$F132,'Batch output'!$G$6:$G$13751,N$4)</f>
        <v>30.8873</v>
      </c>
      <c r="O132" s="1">
        <f t="shared" si="66"/>
        <v>-1.4000000000002899E-2</v>
      </c>
      <c r="P132" s="1" t="str">
        <f>IFERROR(INDEX('Vintage Weighting'!$S$3:$S$9,MATCH($F132,'Vintage Weighting'!$R$3:$R$9,0)),0)</f>
        <v>ex</v>
      </c>
      <c r="Q132" s="1" t="str">
        <f t="shared" si="67"/>
        <v>OfS-CZ13-ex</v>
      </c>
      <c r="R132" s="14">
        <f>INDEX('Vintage Weighting'!$G$4:$M$1000,MATCH($Q132,'Vintage Weighting'!$F$4:$F$1000,0),MATCH($F132,'Vintage Weighting'!$G$3:$M$3,0))</f>
        <v>0.16201430775704867</v>
      </c>
      <c r="S132" s="1">
        <f t="shared" si="68"/>
        <v>696.4833076167771</v>
      </c>
      <c r="T132" s="1">
        <f t="shared" si="69"/>
        <v>0.57410255996633419</v>
      </c>
      <c r="U132" s="1">
        <f t="shared" si="70"/>
        <v>-2.2682003085991512E-3</v>
      </c>
      <c r="V132" s="24">
        <f>INDEX('Building HVAC Tonnage'!F:F,MATCH(C132,'Building HVAC Tonnage'!E:E,0))</f>
        <v>34.055773999999992</v>
      </c>
      <c r="W132" s="1">
        <f t="shared" si="71"/>
        <v>20.451254686408749</v>
      </c>
      <c r="X132" s="1">
        <f t="shared" si="72"/>
        <v>1.6857715815424848E-2</v>
      </c>
      <c r="Y132" s="1">
        <f t="shared" si="73"/>
        <v>-6.6602518227867964E-5</v>
      </c>
      <c r="Z132" s="1" t="str">
        <f t="shared" si="74"/>
        <v>OfS-CZ13</v>
      </c>
    </row>
    <row r="133" spans="2:26" x14ac:dyDescent="0.25">
      <c r="B133" s="17" t="s">
        <v>2166</v>
      </c>
      <c r="C133" s="1" t="str">
        <f t="shared" si="60"/>
        <v>OfS-CZ15-v03</v>
      </c>
      <c r="D133" s="1" t="str">
        <f t="shared" si="61"/>
        <v>OfS</v>
      </c>
      <c r="E133" s="1" t="str">
        <f t="shared" si="62"/>
        <v>CZ15</v>
      </c>
      <c r="F133" s="1" t="str">
        <f t="shared" si="63"/>
        <v>v03</v>
      </c>
      <c r="G133" s="2">
        <f>SUMIFS('Batch output'!$U$6:$U$13751,'Batch output'!$C$6:$C$13751,$D133,'Batch output'!$D$6:$D$13751,$E133,'Batch output'!$E$6:$E$13751,$F133,'Batch output'!$G$6:$G$13751,G$4)</f>
        <v>127.65900000000001</v>
      </c>
      <c r="H133" s="2">
        <f>SUMIFS('Batch output'!$U$6:$U$13751,'Batch output'!$C$6:$C$13751,$D133,'Batch output'!$D$6:$D$13751,$E133,'Batch output'!$E$6:$E$13751,$F133,'Batch output'!$G$6:$G$13751,H$4)</f>
        <v>116.292</v>
      </c>
      <c r="I133" s="1">
        <f t="shared" si="64"/>
        <v>11367.000000000004</v>
      </c>
      <c r="J133" s="2">
        <f>SUMIFS('Peak Demand output'!$J:$J,'Peak Demand output'!$D:$D,$D133,'Peak Demand output'!$E:$E,$E133,'Peak Demand output'!$F:$F,$F133,'Peak Demand output'!$G:$G,J$4)</f>
        <v>27.961469999999998</v>
      </c>
      <c r="K133" s="2">
        <f>SUMIFS('Peak Demand output'!$J:$J,'Peak Demand output'!$D:$D,$D133,'Peak Demand output'!$E:$E,$E133,'Peak Demand output'!$F:$F,$F133,'Peak Demand output'!$G:$G,K$4)</f>
        <v>20.350999999999999</v>
      </c>
      <c r="L133" s="1">
        <f t="shared" si="65"/>
        <v>7.6104699999999994</v>
      </c>
      <c r="M133" s="2">
        <f>SUMIFS('Batch output'!$AH$6:$AH$13751,'Batch output'!$C$6:$C$13751,$D133,'Batch output'!$D$6:$D$13751,$E133,'Batch output'!$E$6:$E$13751,$F133,'Batch output'!$G$6:$G$13751,M$4)</f>
        <v>5.8022799999999997</v>
      </c>
      <c r="N133" s="2">
        <f>SUMIFS('Batch output'!$AH$6:$AH$13751,'Batch output'!$C$6:$C$13751,$D133,'Batch output'!$D$6:$D$13751,$E133,'Batch output'!$E$6:$E$13751,$F133,'Batch output'!$G$6:$G$13751,N$4)</f>
        <v>5.8039800000000001</v>
      </c>
      <c r="O133" s="1">
        <f t="shared" si="66"/>
        <v>-1.7000000000004789E-2</v>
      </c>
      <c r="P133" s="1" t="str">
        <f>IFERROR(INDEX('Vintage Weighting'!$S$3:$S$9,MATCH($F133,'Vintage Weighting'!$R$3:$R$9,0)),0)</f>
        <v>ex</v>
      </c>
      <c r="Q133" s="1" t="str">
        <f t="shared" si="67"/>
        <v>OfS-CZ15-ex</v>
      </c>
      <c r="R133" s="14">
        <f>INDEX('Vintage Weighting'!$G$4:$M$1000,MATCH($Q133,'Vintage Weighting'!$F$4:$F$1000,0),MATCH($F133,'Vintage Weighting'!$G$3:$M$3,0))</f>
        <v>0.41156126482213456</v>
      </c>
      <c r="S133" s="1">
        <f t="shared" si="68"/>
        <v>4678.2168972332047</v>
      </c>
      <c r="T133" s="1">
        <f t="shared" si="69"/>
        <v>3.1321746590909103</v>
      </c>
      <c r="U133" s="1">
        <f t="shared" si="70"/>
        <v>-6.9965415019782587E-3</v>
      </c>
      <c r="V133" s="24">
        <f>INDEX('Building HVAC Tonnage'!F:F,MATCH(C133,'Building HVAC Tonnage'!E:E,0))</f>
        <v>45.869695583333346</v>
      </c>
      <c r="W133" s="1">
        <f t="shared" si="71"/>
        <v>101.9892728246713</v>
      </c>
      <c r="X133" s="1">
        <f t="shared" si="72"/>
        <v>6.8284182383564346E-2</v>
      </c>
      <c r="Y133" s="1">
        <f t="shared" si="73"/>
        <v>-1.5253080302805489E-4</v>
      </c>
      <c r="Z133" s="1" t="str">
        <f t="shared" si="74"/>
        <v>OfS-CZ15</v>
      </c>
    </row>
    <row r="134" spans="2:26" x14ac:dyDescent="0.25">
      <c r="B134" s="17" t="s">
        <v>2167</v>
      </c>
      <c r="C134" s="1" t="str">
        <f t="shared" si="60"/>
        <v>OfS-CZ15-v07</v>
      </c>
      <c r="D134" s="1" t="str">
        <f t="shared" si="61"/>
        <v>OfS</v>
      </c>
      <c r="E134" s="1" t="str">
        <f t="shared" si="62"/>
        <v>CZ15</v>
      </c>
      <c r="F134" s="1" t="str">
        <f t="shared" si="63"/>
        <v>v07</v>
      </c>
      <c r="G134" s="2">
        <f>SUMIFS('Batch output'!$U$6:$U$13751,'Batch output'!$C$6:$C$13751,$D134,'Batch output'!$D$6:$D$13751,$E134,'Batch output'!$E$6:$E$13751,$F134,'Batch output'!$G$6:$G$13751,G$4)</f>
        <v>127.366</v>
      </c>
      <c r="H134" s="2">
        <f>SUMIFS('Batch output'!$U$6:$U$13751,'Batch output'!$C$6:$C$13751,$D134,'Batch output'!$D$6:$D$13751,$E134,'Batch output'!$E$6:$E$13751,$F134,'Batch output'!$G$6:$G$13751,H$4)</f>
        <v>116.08</v>
      </c>
      <c r="I134" s="1">
        <f t="shared" si="64"/>
        <v>11286.000000000002</v>
      </c>
      <c r="J134" s="2">
        <f>SUMIFS('Peak Demand output'!$J:$J,'Peak Demand output'!$D:$D,$D134,'Peak Demand output'!$E:$E,$E134,'Peak Demand output'!$F:$F,$F134,'Peak Demand output'!$G:$G,J$4)</f>
        <v>27.77</v>
      </c>
      <c r="K134" s="2">
        <f>SUMIFS('Peak Demand output'!$J:$J,'Peak Demand output'!$D:$D,$D134,'Peak Demand output'!$E:$E,$E134,'Peak Demand output'!$F:$F,$F134,'Peak Demand output'!$G:$G,K$4)</f>
        <v>20.264469999999999</v>
      </c>
      <c r="L134" s="1">
        <f t="shared" si="65"/>
        <v>7.5055300000000003</v>
      </c>
      <c r="M134" s="2">
        <f>SUMIFS('Batch output'!$AH$6:$AH$13751,'Batch output'!$C$6:$C$13751,$D134,'Batch output'!$D$6:$D$13751,$E134,'Batch output'!$E$6:$E$13751,$F134,'Batch output'!$G$6:$G$13751,M$4)</f>
        <v>5.5395200000000004</v>
      </c>
      <c r="N134" s="2">
        <f>SUMIFS('Batch output'!$AH$6:$AH$13751,'Batch output'!$C$6:$C$13751,$D134,'Batch output'!$D$6:$D$13751,$E134,'Batch output'!$E$6:$E$13751,$F134,'Batch output'!$G$6:$G$13751,N$4)</f>
        <v>5.5413699999999997</v>
      </c>
      <c r="O134" s="1">
        <f t="shared" si="66"/>
        <v>-1.8499999999992411E-2</v>
      </c>
      <c r="P134" s="1" t="str">
        <f>IFERROR(INDEX('Vintage Weighting'!$S$3:$S$9,MATCH($F134,'Vintage Weighting'!$R$3:$R$9,0)),0)</f>
        <v>ex</v>
      </c>
      <c r="Q134" s="1" t="str">
        <f t="shared" si="67"/>
        <v>OfS-CZ15-ex</v>
      </c>
      <c r="R134" s="14">
        <f>INDEX('Vintage Weighting'!$G$4:$M$1000,MATCH($Q134,'Vintage Weighting'!$F$4:$F$1000,0),MATCH($F134,'Vintage Weighting'!$G$3:$M$3,0))</f>
        <v>0.21393280632411077</v>
      </c>
      <c r="S134" s="1">
        <f t="shared" si="68"/>
        <v>2414.4456521739144</v>
      </c>
      <c r="T134" s="1">
        <f t="shared" si="69"/>
        <v>1.6056790958498031</v>
      </c>
      <c r="U134" s="1">
        <f t="shared" si="70"/>
        <v>-3.9577569169944255E-3</v>
      </c>
      <c r="V134" s="24">
        <f>INDEX('Building HVAC Tonnage'!F:F,MATCH(C134,'Building HVAC Tonnage'!E:E,0))</f>
        <v>45.743879916666657</v>
      </c>
      <c r="W134" s="1">
        <f t="shared" si="71"/>
        <v>52.781829100907068</v>
      </c>
      <c r="X134" s="1">
        <f t="shared" si="72"/>
        <v>3.5101506447964823E-2</v>
      </c>
      <c r="Y134" s="1">
        <f t="shared" si="73"/>
        <v>-8.6519921882542976E-5</v>
      </c>
      <c r="Z134" s="1" t="str">
        <f t="shared" si="74"/>
        <v>OfS-CZ15</v>
      </c>
    </row>
    <row r="135" spans="2:26" x14ac:dyDescent="0.25">
      <c r="B135" s="17" t="s">
        <v>2168</v>
      </c>
      <c r="C135" s="1" t="str">
        <f t="shared" si="60"/>
        <v>OfS-CZ15-v11</v>
      </c>
      <c r="D135" s="1" t="str">
        <f t="shared" si="61"/>
        <v>OfS</v>
      </c>
      <c r="E135" s="1" t="str">
        <f t="shared" si="62"/>
        <v>CZ15</v>
      </c>
      <c r="F135" s="1" t="str">
        <f t="shared" si="63"/>
        <v>v11</v>
      </c>
      <c r="G135" s="2">
        <f>SUMIFS('Batch output'!$U$6:$U$13751,'Batch output'!$C$6:$C$13751,$D135,'Batch output'!$D$6:$D$13751,$E135,'Batch output'!$E$6:$E$13751,$F135,'Batch output'!$G$6:$G$13751,G$4)</f>
        <v>124.053</v>
      </c>
      <c r="H135" s="2">
        <f>SUMIFS('Batch output'!$U$6:$U$13751,'Batch output'!$C$6:$C$13751,$D135,'Batch output'!$D$6:$D$13751,$E135,'Batch output'!$E$6:$E$13751,$F135,'Batch output'!$G$6:$G$13751,H$4)</f>
        <v>113.39100000000001</v>
      </c>
      <c r="I135" s="1">
        <f t="shared" si="64"/>
        <v>10661.999999999993</v>
      </c>
      <c r="J135" s="2">
        <f>SUMIFS('Peak Demand output'!$J:$J,'Peak Demand output'!$D:$D,$D135,'Peak Demand output'!$E:$E,$E135,'Peak Demand output'!$F:$F,$F135,'Peak Demand output'!$G:$G,J$4)</f>
        <v>26.040929999999999</v>
      </c>
      <c r="K135" s="2">
        <f>SUMIFS('Peak Demand output'!$J:$J,'Peak Demand output'!$D:$D,$D135,'Peak Demand output'!$E:$E,$E135,'Peak Demand output'!$F:$F,$F135,'Peak Demand output'!$G:$G,K$4)</f>
        <v>19.156929999999999</v>
      </c>
      <c r="L135" s="1">
        <f t="shared" si="65"/>
        <v>6.8840000000000003</v>
      </c>
      <c r="M135" s="2">
        <f>SUMIFS('Batch output'!$AH$6:$AH$13751,'Batch output'!$C$6:$C$13751,$D135,'Batch output'!$D$6:$D$13751,$E135,'Batch output'!$E$6:$E$13751,$F135,'Batch output'!$G$6:$G$13751,M$4)</f>
        <v>3.2712300000000001</v>
      </c>
      <c r="N135" s="2">
        <f>SUMIFS('Batch output'!$AH$6:$AH$13751,'Batch output'!$C$6:$C$13751,$D135,'Batch output'!$D$6:$D$13751,$E135,'Batch output'!$E$6:$E$13751,$F135,'Batch output'!$G$6:$G$13751,N$4)</f>
        <v>3.2723</v>
      </c>
      <c r="O135" s="1">
        <f t="shared" si="66"/>
        <v>-1.0699999999999044E-2</v>
      </c>
      <c r="P135" s="1" t="str">
        <f>IFERROR(INDEX('Vintage Weighting'!$S$3:$S$9,MATCH($F135,'Vintage Weighting'!$R$3:$R$9,0)),0)</f>
        <v>ex</v>
      </c>
      <c r="Q135" s="1" t="str">
        <f t="shared" si="67"/>
        <v>OfS-CZ15-ex</v>
      </c>
      <c r="R135" s="14">
        <f>INDEX('Vintage Weighting'!$G$4:$M$1000,MATCH($Q135,'Vintage Weighting'!$F$4:$F$1000,0),MATCH($F135,'Vintage Weighting'!$G$3:$M$3,0))</f>
        <v>0.21393280632411077</v>
      </c>
      <c r="S135" s="1">
        <f t="shared" si="68"/>
        <v>2280.9515810276675</v>
      </c>
      <c r="T135" s="1">
        <f t="shared" si="69"/>
        <v>1.4727134387351786</v>
      </c>
      <c r="U135" s="1">
        <f t="shared" si="70"/>
        <v>-2.2890810276677805E-3</v>
      </c>
      <c r="V135" s="24">
        <f>INDEX('Building HVAC Tonnage'!F:F,MATCH(C135,'Building HVAC Tonnage'!E:E,0))</f>
        <v>44.140158249999992</v>
      </c>
      <c r="W135" s="1">
        <f t="shared" si="71"/>
        <v>51.675201708812814</v>
      </c>
      <c r="X135" s="1">
        <f t="shared" si="72"/>
        <v>3.336448026294013E-2</v>
      </c>
      <c r="Y135" s="1">
        <f t="shared" si="73"/>
        <v>-5.1859375190794224E-5</v>
      </c>
      <c r="Z135" s="1" t="str">
        <f t="shared" si="74"/>
        <v>OfS-CZ15</v>
      </c>
    </row>
    <row r="136" spans="2:26" x14ac:dyDescent="0.25">
      <c r="B136" s="17" t="s">
        <v>2169</v>
      </c>
      <c r="C136" s="1" t="str">
        <f t="shared" si="60"/>
        <v>OfS-CZ15-v15</v>
      </c>
      <c r="D136" s="1" t="str">
        <f t="shared" si="61"/>
        <v>OfS</v>
      </c>
      <c r="E136" s="1" t="str">
        <f t="shared" si="62"/>
        <v>CZ15</v>
      </c>
      <c r="F136" s="1" t="str">
        <f t="shared" si="63"/>
        <v>v15</v>
      </c>
      <c r="G136" s="2">
        <f>SUMIFS('Batch output'!$U$6:$U$13751,'Batch output'!$C$6:$C$13751,$D136,'Batch output'!$D$6:$D$13751,$E136,'Batch output'!$E$6:$E$13751,$F136,'Batch output'!$G$6:$G$13751,G$4)</f>
        <v>117.94499999999999</v>
      </c>
      <c r="H136" s="2">
        <f>SUMIFS('Batch output'!$U$6:$U$13751,'Batch output'!$C$6:$C$13751,$D136,'Batch output'!$D$6:$D$13751,$E136,'Batch output'!$E$6:$E$13751,$F136,'Batch output'!$G$6:$G$13751,H$4)</f>
        <v>108.264</v>
      </c>
      <c r="I136" s="1">
        <f t="shared" si="64"/>
        <v>9680.9999999999982</v>
      </c>
      <c r="J136" s="2">
        <f>SUMIFS('Peak Demand output'!$J:$J,'Peak Demand output'!$D:$D,$D136,'Peak Demand output'!$E:$E,$E136,'Peak Demand output'!$F:$F,$F136,'Peak Demand output'!$G:$G,J$4)</f>
        <v>23.882400000000001</v>
      </c>
      <c r="K136" s="2">
        <f>SUMIFS('Peak Demand output'!$J:$J,'Peak Demand output'!$D:$D,$D136,'Peak Demand output'!$E:$E,$E136,'Peak Demand output'!$F:$F,$F136,'Peak Demand output'!$G:$G,K$4)</f>
        <v>17.771730000000002</v>
      </c>
      <c r="L136" s="1">
        <f t="shared" si="65"/>
        <v>6.1106699999999989</v>
      </c>
      <c r="M136" s="2">
        <f>SUMIFS('Batch output'!$AH$6:$AH$13751,'Batch output'!$C$6:$C$13751,$D136,'Batch output'!$D$6:$D$13751,$E136,'Batch output'!$E$6:$E$13751,$F136,'Batch output'!$G$6:$G$13751,M$4)</f>
        <v>2.5211000000000001</v>
      </c>
      <c r="N136" s="2">
        <f>SUMIFS('Batch output'!$AH$6:$AH$13751,'Batch output'!$C$6:$C$13751,$D136,'Batch output'!$D$6:$D$13751,$E136,'Batch output'!$E$6:$E$13751,$F136,'Batch output'!$G$6:$G$13751,N$4)</f>
        <v>2.5217700000000001</v>
      </c>
      <c r="O136" s="1">
        <f t="shared" si="66"/>
        <v>-6.6999999999994841E-3</v>
      </c>
      <c r="P136" s="1" t="str">
        <f>IFERROR(INDEX('Vintage Weighting'!$S$3:$S$9,MATCH($F136,'Vintage Weighting'!$R$3:$R$9,0)),0)</f>
        <v>ex</v>
      </c>
      <c r="Q136" s="1" t="str">
        <f t="shared" si="67"/>
        <v>OfS-CZ15-ex</v>
      </c>
      <c r="R136" s="14">
        <f>INDEX('Vintage Weighting'!$G$4:$M$1000,MATCH($Q136,'Vintage Weighting'!$F$4:$F$1000,0),MATCH($F136,'Vintage Weighting'!$G$3:$M$3,0))</f>
        <v>0.16057312252964434</v>
      </c>
      <c r="S136" s="1">
        <f t="shared" si="68"/>
        <v>1554.5083992094865</v>
      </c>
      <c r="T136" s="1">
        <f t="shared" si="69"/>
        <v>0.98120936264822156</v>
      </c>
      <c r="U136" s="1">
        <f t="shared" si="70"/>
        <v>-1.0758399209485343E-3</v>
      </c>
      <c r="V136" s="24">
        <f>INDEX('Building HVAC Tonnage'!F:F,MATCH(C136,'Building HVAC Tonnage'!E:E,0))</f>
        <v>40.867526750000003</v>
      </c>
      <c r="W136" s="1">
        <f t="shared" si="71"/>
        <v>38.037741033826727</v>
      </c>
      <c r="X136" s="1">
        <f t="shared" si="72"/>
        <v>2.400951172432331E-2</v>
      </c>
      <c r="Y136" s="1">
        <f t="shared" si="73"/>
        <v>-2.6325055771781791E-5</v>
      </c>
      <c r="Z136" s="1" t="str">
        <f t="shared" si="74"/>
        <v>OfS-CZ15</v>
      </c>
    </row>
    <row r="137" spans="2:26" x14ac:dyDescent="0.25">
      <c r="B137" s="17" t="s">
        <v>2601</v>
      </c>
      <c r="C137" s="1" t="str">
        <f t="shared" ref="C137:C168" si="75">CONCATENATE(D137,"-",E137,"-",F137)</f>
        <v>RFF-CZ12-v03</v>
      </c>
      <c r="D137" s="1" t="str">
        <f t="shared" ref="D137:D168" si="76">LEFT(B137,3)</f>
        <v>RFF</v>
      </c>
      <c r="E137" s="1" t="str">
        <f t="shared" ref="E137:E168" si="77">CONCATENATE("CZ", MID(B137,7,2))</f>
        <v>CZ12</v>
      </c>
      <c r="F137" s="1" t="str">
        <f t="shared" ref="F137:F168" si="78">_xlfn.CONCAT("v",MID(B137,11,2))</f>
        <v>v03</v>
      </c>
      <c r="G137" s="2">
        <f>SUMIFS('Batch output'!$U$6:$U$13751,'Batch output'!$C$6:$C$13751,$D137,'Batch output'!$D$6:$D$13751,$E137,'Batch output'!$E$6:$E$13751,$F137,'Batch output'!$G$6:$G$13751,G$4)</f>
        <v>47.836799999999997</v>
      </c>
      <c r="H137" s="2">
        <f>SUMIFS('Batch output'!$U$6:$U$13751,'Batch output'!$C$6:$C$13751,$D137,'Batch output'!$D$6:$D$13751,$E137,'Batch output'!$E$6:$E$13751,$F137,'Batch output'!$G$6:$G$13751,H$4)</f>
        <v>46.600700000000003</v>
      </c>
      <c r="I137" s="1">
        <f t="shared" ref="I137:I168" si="79">(G137-H137)*1000</f>
        <v>1236.0999999999933</v>
      </c>
      <c r="J137" s="2">
        <f>SUMIFS('Peak Demand output'!$J:$J,'Peak Demand output'!$D:$D,$D137,'Peak Demand output'!$E:$E,$E137,'Peak Demand output'!$F:$F,$F137,'Peak Demand output'!$G:$G,J$4)</f>
        <v>13.588200000000001</v>
      </c>
      <c r="K137" s="2">
        <f>SUMIFS('Peak Demand output'!$J:$J,'Peak Demand output'!$D:$D,$D137,'Peak Demand output'!$E:$E,$E137,'Peak Demand output'!$F:$F,$F137,'Peak Demand output'!$G:$G,K$4)</f>
        <v>11.4168</v>
      </c>
      <c r="L137" s="1">
        <f t="shared" ref="L137:L168" si="80">(J137-K137)</f>
        <v>2.1714000000000002</v>
      </c>
      <c r="M137" s="2">
        <f>SUMIFS('Batch output'!$AH$6:$AH$13751,'Batch output'!$C$6:$C$13751,$D137,'Batch output'!$D$6:$D$13751,$E137,'Batch output'!$E$6:$E$13751,$F137,'Batch output'!$G$6:$G$13751,M$4)</f>
        <v>46.141800000000003</v>
      </c>
      <c r="N137" s="2">
        <f>SUMIFS('Batch output'!$AH$6:$AH$13751,'Batch output'!$C$6:$C$13751,$D137,'Batch output'!$D$6:$D$13751,$E137,'Batch output'!$E$6:$E$13751,$F137,'Batch output'!$G$6:$G$13751,N$4)</f>
        <v>46.142800000000001</v>
      </c>
      <c r="O137" s="1">
        <f t="shared" ref="O137:O168" si="81">(M137-N137)*10</f>
        <v>-9.9999999999766942E-3</v>
      </c>
      <c r="P137" s="1" t="str">
        <f>IFERROR(INDEX('Vintage Weighting'!$S$3:$S$9,MATCH($F137,'Vintage Weighting'!$R$3:$R$9,0)),0)</f>
        <v>ex</v>
      </c>
      <c r="Q137" s="1" t="str">
        <f t="shared" ref="Q137:Q168" si="82">CONCATENATE(D137,"-",E137,"-",P137)</f>
        <v>RFF-CZ12-ex</v>
      </c>
      <c r="R137" s="14">
        <f>INDEX('Vintage Weighting'!$G$4:$M$1000,MATCH($Q137,'Vintage Weighting'!$F$4:$F$1000,0),MATCH($F137,'Vintage Weighting'!$G$3:$M$3,0))</f>
        <v>0.42033383915022765</v>
      </c>
      <c r="S137" s="1">
        <f t="shared" ref="S137:S168" si="83">R137*I137</f>
        <v>519.57465857359364</v>
      </c>
      <c r="T137" s="1">
        <f t="shared" ref="T137:T168" si="84">R137*L137</f>
        <v>0.91271289833080438</v>
      </c>
      <c r="U137" s="1">
        <f t="shared" ref="U137:U168" si="85">O137*R137</f>
        <v>-4.20333839149248E-3</v>
      </c>
      <c r="V137" s="24">
        <f>INDEX('Building HVAC Tonnage'!F:F,MATCH(C137,'Building HVAC Tonnage'!E:E,0))</f>
        <v>8.7762822666666658</v>
      </c>
      <c r="W137" s="1">
        <f t="shared" ref="W137:W168" si="86">S137/$V137</f>
        <v>59.202136256145522</v>
      </c>
      <c r="X137" s="1">
        <f t="shared" ref="X137:X168" si="87">T137/$V137</f>
        <v>0.10399766901269726</v>
      </c>
      <c r="Y137" s="1">
        <f t="shared" ref="Y137:Y168" si="88">U137/$V137</f>
        <v>-4.7894293549071966E-4</v>
      </c>
      <c r="Z137" s="1" t="str">
        <f t="shared" ref="Z137:Z168" si="89">CONCATENATE(D137,"-",E137)</f>
        <v>RFF-CZ12</v>
      </c>
    </row>
    <row r="138" spans="2:26" x14ac:dyDescent="0.25">
      <c r="B138" s="17" t="s">
        <v>2602</v>
      </c>
      <c r="C138" s="1" t="str">
        <f t="shared" si="75"/>
        <v>RFF-CZ12-v07</v>
      </c>
      <c r="D138" s="1" t="str">
        <f t="shared" si="76"/>
        <v>RFF</v>
      </c>
      <c r="E138" s="1" t="str">
        <f t="shared" si="77"/>
        <v>CZ12</v>
      </c>
      <c r="F138" s="1" t="str">
        <f t="shared" si="78"/>
        <v>v07</v>
      </c>
      <c r="G138" s="2">
        <f>SUMIFS('Batch output'!$U$6:$U$13751,'Batch output'!$C$6:$C$13751,$D138,'Batch output'!$D$6:$D$13751,$E138,'Batch output'!$E$6:$E$13751,$F138,'Batch output'!$G$6:$G$13751,G$4)</f>
        <v>47.762500000000003</v>
      </c>
      <c r="H138" s="2">
        <f>SUMIFS('Batch output'!$U$6:$U$13751,'Batch output'!$C$6:$C$13751,$D138,'Batch output'!$D$6:$D$13751,$E138,'Batch output'!$E$6:$E$13751,$F138,'Batch output'!$G$6:$G$13751,H$4)</f>
        <v>46.5366</v>
      </c>
      <c r="I138" s="1">
        <f t="shared" si="79"/>
        <v>1225.9000000000028</v>
      </c>
      <c r="J138" s="2">
        <f>SUMIFS('Peak Demand output'!$J:$J,'Peak Demand output'!$D:$D,$D138,'Peak Demand output'!$E:$E,$E138,'Peak Demand output'!$F:$F,$F138,'Peak Demand output'!$G:$G,J$4)</f>
        <v>13.509930000000001</v>
      </c>
      <c r="K138" s="2">
        <f>SUMIFS('Peak Demand output'!$J:$J,'Peak Demand output'!$D:$D,$D138,'Peak Demand output'!$E:$E,$E138,'Peak Demand output'!$F:$F,$F138,'Peak Demand output'!$G:$G,K$4)</f>
        <v>11.35647</v>
      </c>
      <c r="L138" s="1">
        <f t="shared" si="80"/>
        <v>2.1534600000000008</v>
      </c>
      <c r="M138" s="2">
        <f>SUMIFS('Batch output'!$AH$6:$AH$13751,'Batch output'!$C$6:$C$13751,$D138,'Batch output'!$D$6:$D$13751,$E138,'Batch output'!$E$6:$E$13751,$F138,'Batch output'!$G$6:$G$13751,M$4)</f>
        <v>44.771999999999998</v>
      </c>
      <c r="N138" s="2">
        <f>SUMIFS('Batch output'!$AH$6:$AH$13751,'Batch output'!$C$6:$C$13751,$D138,'Batch output'!$D$6:$D$13751,$E138,'Batch output'!$E$6:$E$13751,$F138,'Batch output'!$G$6:$G$13751,N$4)</f>
        <v>44.774299999999997</v>
      </c>
      <c r="O138" s="1">
        <f t="shared" si="81"/>
        <v>-2.2999999999981924E-2</v>
      </c>
      <c r="P138" s="1" t="str">
        <f>IFERROR(INDEX('Vintage Weighting'!$S$3:$S$9,MATCH($F138,'Vintage Weighting'!$R$3:$R$9,0)),0)</f>
        <v>ex</v>
      </c>
      <c r="Q138" s="1" t="str">
        <f t="shared" si="82"/>
        <v>RFF-CZ12-ex</v>
      </c>
      <c r="R138" s="14">
        <f>INDEX('Vintage Weighting'!$G$4:$M$1000,MATCH($Q138,'Vintage Weighting'!$F$4:$F$1000,0),MATCH($F138,'Vintage Weighting'!$G$3:$M$3,0))</f>
        <v>0.21092564491654023</v>
      </c>
      <c r="S138" s="1">
        <f t="shared" si="83"/>
        <v>258.57374810318726</v>
      </c>
      <c r="T138" s="1">
        <f t="shared" si="84"/>
        <v>0.45421993930197291</v>
      </c>
      <c r="U138" s="1">
        <f t="shared" si="85"/>
        <v>-4.8512898330766129E-3</v>
      </c>
      <c r="V138" s="24">
        <f>INDEX('Building HVAC Tonnage'!F:F,MATCH(C138,'Building HVAC Tonnage'!E:E,0))</f>
        <v>8.6748765500000005</v>
      </c>
      <c r="W138" s="1">
        <f t="shared" si="86"/>
        <v>29.807196288365308</v>
      </c>
      <c r="X138" s="1">
        <f t="shared" si="87"/>
        <v>5.2360392298835982E-2</v>
      </c>
      <c r="Y138" s="1">
        <f t="shared" si="88"/>
        <v>-5.592344519388708E-4</v>
      </c>
      <c r="Z138" s="1" t="str">
        <f t="shared" si="89"/>
        <v>RFF-CZ12</v>
      </c>
    </row>
    <row r="139" spans="2:26" x14ac:dyDescent="0.25">
      <c r="B139" s="17" t="s">
        <v>2603</v>
      </c>
      <c r="C139" s="1" t="str">
        <f t="shared" si="75"/>
        <v>RFF-CZ12-v11</v>
      </c>
      <c r="D139" s="1" t="str">
        <f t="shared" si="76"/>
        <v>RFF</v>
      </c>
      <c r="E139" s="1" t="str">
        <f t="shared" si="77"/>
        <v>CZ12</v>
      </c>
      <c r="F139" s="1" t="str">
        <f t="shared" si="78"/>
        <v>v11</v>
      </c>
      <c r="G139" s="2">
        <f>SUMIFS('Batch output'!$U$6:$U$13751,'Batch output'!$C$6:$C$13751,$D139,'Batch output'!$D$6:$D$13751,$E139,'Batch output'!$E$6:$E$13751,$F139,'Batch output'!$G$6:$G$13751,G$4)</f>
        <v>47.567100000000003</v>
      </c>
      <c r="H139" s="2">
        <f>SUMIFS('Batch output'!$U$6:$U$13751,'Batch output'!$C$6:$C$13751,$D139,'Batch output'!$D$6:$D$13751,$E139,'Batch output'!$E$6:$E$13751,$F139,'Batch output'!$G$6:$G$13751,H$4)</f>
        <v>46.357700000000001</v>
      </c>
      <c r="I139" s="1">
        <f t="shared" si="79"/>
        <v>1209.4000000000024</v>
      </c>
      <c r="J139" s="2">
        <f>SUMIFS('Peak Demand output'!$J:$J,'Peak Demand output'!$D:$D,$D139,'Peak Demand output'!$E:$E,$E139,'Peak Demand output'!$F:$F,$F139,'Peak Demand output'!$G:$G,J$4)</f>
        <v>13.247870000000001</v>
      </c>
      <c r="K139" s="2">
        <f>SUMIFS('Peak Demand output'!$J:$J,'Peak Demand output'!$D:$D,$D139,'Peak Demand output'!$E:$E,$E139,'Peak Demand output'!$F:$F,$F139,'Peak Demand output'!$G:$G,K$4)</f>
        <v>11.12513</v>
      </c>
      <c r="L139" s="1">
        <f t="shared" si="80"/>
        <v>2.1227400000000003</v>
      </c>
      <c r="M139" s="2">
        <f>SUMIFS('Batch output'!$AH$6:$AH$13751,'Batch output'!$C$6:$C$13751,$D139,'Batch output'!$D$6:$D$13751,$E139,'Batch output'!$E$6:$E$13751,$F139,'Batch output'!$G$6:$G$13751,M$4)</f>
        <v>40.7652</v>
      </c>
      <c r="N139" s="2">
        <f>SUMIFS('Batch output'!$AH$6:$AH$13751,'Batch output'!$C$6:$C$13751,$D139,'Batch output'!$D$6:$D$13751,$E139,'Batch output'!$E$6:$E$13751,$F139,'Batch output'!$G$6:$G$13751,N$4)</f>
        <v>40.766500000000001</v>
      </c>
      <c r="O139" s="1">
        <f t="shared" si="81"/>
        <v>-1.300000000000523E-2</v>
      </c>
      <c r="P139" s="1" t="str">
        <f>IFERROR(INDEX('Vintage Weighting'!$S$3:$S$9,MATCH($F139,'Vintage Weighting'!$R$3:$R$9,0)),0)</f>
        <v>ex</v>
      </c>
      <c r="Q139" s="1" t="str">
        <f t="shared" si="82"/>
        <v>RFF-CZ12-ex</v>
      </c>
      <c r="R139" s="14">
        <f>INDEX('Vintage Weighting'!$G$4:$M$1000,MATCH($Q139,'Vintage Weighting'!$F$4:$F$1000,0),MATCH($F139,'Vintage Weighting'!$G$3:$M$3,0))</f>
        <v>0.21092564491654023</v>
      </c>
      <c r="S139" s="1">
        <f t="shared" si="83"/>
        <v>255.09347496206425</v>
      </c>
      <c r="T139" s="1">
        <f t="shared" si="84"/>
        <v>0.44774030349013666</v>
      </c>
      <c r="U139" s="1">
        <f t="shared" si="85"/>
        <v>-2.7420333839161259E-3</v>
      </c>
      <c r="V139" s="24">
        <f>INDEX('Building HVAC Tonnage'!F:F,MATCH(C139,'Building HVAC Tonnage'!E:E,0))</f>
        <v>8.4016971833333329</v>
      </c>
      <c r="W139" s="1">
        <f t="shared" si="86"/>
        <v>30.362136291712567</v>
      </c>
      <c r="X139" s="1">
        <f t="shared" si="87"/>
        <v>5.3291649736952058E-2</v>
      </c>
      <c r="Y139" s="1">
        <f t="shared" si="88"/>
        <v>-3.2636660475642584E-4</v>
      </c>
      <c r="Z139" s="1" t="str">
        <f t="shared" si="89"/>
        <v>RFF-CZ12</v>
      </c>
    </row>
    <row r="140" spans="2:26" x14ac:dyDescent="0.25">
      <c r="B140" s="17" t="s">
        <v>2604</v>
      </c>
      <c r="C140" s="1" t="str">
        <f t="shared" si="75"/>
        <v>RFF-CZ12-v15</v>
      </c>
      <c r="D140" s="1" t="str">
        <f t="shared" si="76"/>
        <v>RFF</v>
      </c>
      <c r="E140" s="1" t="str">
        <f t="shared" si="77"/>
        <v>CZ12</v>
      </c>
      <c r="F140" s="1" t="str">
        <f t="shared" si="78"/>
        <v>v15</v>
      </c>
      <c r="G140" s="2">
        <f>SUMIFS('Batch output'!$U$6:$U$13751,'Batch output'!$C$6:$C$13751,$D140,'Batch output'!$D$6:$D$13751,$E140,'Batch output'!$E$6:$E$13751,$F140,'Batch output'!$G$6:$G$13751,G$4)</f>
        <v>45.500500000000002</v>
      </c>
      <c r="H140" s="2">
        <f>SUMIFS('Batch output'!$U$6:$U$13751,'Batch output'!$C$6:$C$13751,$D140,'Batch output'!$D$6:$D$13751,$E140,'Batch output'!$E$6:$E$13751,$F140,'Batch output'!$G$6:$G$13751,H$4)</f>
        <v>44.343299999999999</v>
      </c>
      <c r="I140" s="1">
        <f t="shared" si="79"/>
        <v>1157.200000000003</v>
      </c>
      <c r="J140" s="2">
        <f>SUMIFS('Peak Demand output'!$J:$J,'Peak Demand output'!$D:$D,$D140,'Peak Demand output'!$E:$E,$E140,'Peak Demand output'!$F:$F,$F140,'Peak Demand output'!$G:$G,J$4)</f>
        <v>12.846069999999999</v>
      </c>
      <c r="K140" s="2">
        <f>SUMIFS('Peak Demand output'!$J:$J,'Peak Demand output'!$D:$D,$D140,'Peak Demand output'!$E:$E,$E140,'Peak Demand output'!$F:$F,$F140,'Peak Demand output'!$G:$G,K$4)</f>
        <v>10.80653</v>
      </c>
      <c r="L140" s="1">
        <f t="shared" si="80"/>
        <v>2.0395399999999988</v>
      </c>
      <c r="M140" s="2">
        <f>SUMIFS('Batch output'!$AH$6:$AH$13751,'Batch output'!$C$6:$C$13751,$D140,'Batch output'!$D$6:$D$13751,$E140,'Batch output'!$E$6:$E$13751,$F140,'Batch output'!$G$6:$G$13751,M$4)</f>
        <v>46.131300000000003</v>
      </c>
      <c r="N140" s="2">
        <f>SUMIFS('Batch output'!$AH$6:$AH$13751,'Batch output'!$C$6:$C$13751,$D140,'Batch output'!$D$6:$D$13751,$E140,'Batch output'!$E$6:$E$13751,$F140,'Batch output'!$G$6:$G$13751,N$4)</f>
        <v>46.132800000000003</v>
      </c>
      <c r="O140" s="1">
        <f t="shared" si="81"/>
        <v>-1.5000000000000568E-2</v>
      </c>
      <c r="P140" s="1" t="str">
        <f>IFERROR(INDEX('Vintage Weighting'!$S$3:$S$9,MATCH($F140,'Vintage Weighting'!$R$3:$R$9,0)),0)</f>
        <v>ex</v>
      </c>
      <c r="Q140" s="1" t="str">
        <f t="shared" si="82"/>
        <v>RFF-CZ12-ex</v>
      </c>
      <c r="R140" s="14">
        <f>INDEX('Vintage Weighting'!$G$4:$M$1000,MATCH($Q140,'Vintage Weighting'!$F$4:$F$1000,0),MATCH($F140,'Vintage Weighting'!$G$3:$M$3,0))</f>
        <v>0.15781487101669195</v>
      </c>
      <c r="S140" s="1">
        <f t="shared" si="83"/>
        <v>182.62336874051638</v>
      </c>
      <c r="T140" s="1">
        <f t="shared" si="84"/>
        <v>0.3218697420333837</v>
      </c>
      <c r="U140" s="1">
        <f t="shared" si="85"/>
        <v>-2.367223065250469E-3</v>
      </c>
      <c r="V140" s="24">
        <f>INDEX('Building HVAC Tonnage'!F:F,MATCH(C140,'Building HVAC Tonnage'!E:E,0))</f>
        <v>8.3471655583333337</v>
      </c>
      <c r="W140" s="1">
        <f t="shared" si="86"/>
        <v>21.878488867181463</v>
      </c>
      <c r="X140" s="1">
        <f t="shared" si="87"/>
        <v>3.8560363968346993E-2</v>
      </c>
      <c r="Y140" s="1">
        <f t="shared" si="88"/>
        <v>-2.83596036128356E-4</v>
      </c>
      <c r="Z140" s="1" t="str">
        <f t="shared" si="89"/>
        <v>RFF-CZ12</v>
      </c>
    </row>
    <row r="141" spans="2:26" x14ac:dyDescent="0.25">
      <c r="B141" s="17" t="s">
        <v>2605</v>
      </c>
      <c r="C141" s="1" t="str">
        <f t="shared" si="75"/>
        <v>RFF-CZ13-v03</v>
      </c>
      <c r="D141" s="1" t="str">
        <f t="shared" si="76"/>
        <v>RFF</v>
      </c>
      <c r="E141" s="1" t="str">
        <f t="shared" si="77"/>
        <v>CZ13</v>
      </c>
      <c r="F141" s="1" t="str">
        <f t="shared" si="78"/>
        <v>v03</v>
      </c>
      <c r="G141" s="2">
        <f>SUMIFS('Batch output'!$U$6:$U$13751,'Batch output'!$C$6:$C$13751,$D141,'Batch output'!$D$6:$D$13751,$E141,'Batch output'!$E$6:$E$13751,$F141,'Batch output'!$G$6:$G$13751,G$4)</f>
        <v>53.119799999999998</v>
      </c>
      <c r="H141" s="2">
        <f>SUMIFS('Batch output'!$U$6:$U$13751,'Batch output'!$C$6:$C$13751,$D141,'Batch output'!$D$6:$D$13751,$E141,'Batch output'!$E$6:$E$13751,$F141,'Batch output'!$G$6:$G$13751,H$4)</f>
        <v>50.653700000000001</v>
      </c>
      <c r="I141" s="1">
        <f t="shared" si="79"/>
        <v>2466.0999999999972</v>
      </c>
      <c r="J141" s="2">
        <f>SUMIFS('Peak Demand output'!$J:$J,'Peak Demand output'!$D:$D,$D141,'Peak Demand output'!$E:$E,$E141,'Peak Demand output'!$F:$F,$F141,'Peak Demand output'!$G:$G,J$4)</f>
        <v>14.8566</v>
      </c>
      <c r="K141" s="2">
        <f>SUMIFS('Peak Demand output'!$J:$J,'Peak Demand output'!$D:$D,$D141,'Peak Demand output'!$E:$E,$E141,'Peak Demand output'!$F:$F,$F141,'Peak Demand output'!$G:$G,K$4)</f>
        <v>12.26413</v>
      </c>
      <c r="L141" s="1">
        <f t="shared" si="80"/>
        <v>2.5924700000000005</v>
      </c>
      <c r="M141" s="2">
        <f>SUMIFS('Batch output'!$AH$6:$AH$13751,'Batch output'!$C$6:$C$13751,$D141,'Batch output'!$D$6:$D$13751,$E141,'Batch output'!$E$6:$E$13751,$F141,'Batch output'!$G$6:$G$13751,M$4)</f>
        <v>41.581499999999998</v>
      </c>
      <c r="N141" s="2">
        <f>SUMIFS('Batch output'!$AH$6:$AH$13751,'Batch output'!$C$6:$C$13751,$D141,'Batch output'!$D$6:$D$13751,$E141,'Batch output'!$E$6:$E$13751,$F141,'Batch output'!$G$6:$G$13751,N$4)</f>
        <v>41.5822</v>
      </c>
      <c r="O141" s="1">
        <f t="shared" si="81"/>
        <v>-7.0000000000192131E-3</v>
      </c>
      <c r="P141" s="1" t="str">
        <f>IFERROR(INDEX('Vintage Weighting'!$S$3:$S$9,MATCH($F141,'Vintage Weighting'!$R$3:$R$9,0)),0)</f>
        <v>ex</v>
      </c>
      <c r="Q141" s="1" t="str">
        <f t="shared" si="82"/>
        <v>RFF-CZ13-ex</v>
      </c>
      <c r="R141" s="14">
        <f>INDEX('Vintage Weighting'!$G$4:$M$1000,MATCH($Q141,'Vintage Weighting'!$F$4:$F$1000,0),MATCH($F141,'Vintage Weighting'!$G$3:$M$3,0))</f>
        <v>0.40679953106682293</v>
      </c>
      <c r="S141" s="1">
        <f t="shared" si="83"/>
        <v>1003.2083235638909</v>
      </c>
      <c r="T141" s="1">
        <f t="shared" si="84"/>
        <v>1.0546155803048067</v>
      </c>
      <c r="U141" s="1">
        <f t="shared" si="85"/>
        <v>-2.8475967174755763E-3</v>
      </c>
      <c r="V141" s="24">
        <f>INDEX('Building HVAC Tonnage'!F:F,MATCH(C141,'Building HVAC Tonnage'!E:E,0))</f>
        <v>10.006245775</v>
      </c>
      <c r="W141" s="1">
        <f t="shared" si="86"/>
        <v>100.25821333215163</v>
      </c>
      <c r="X141" s="1">
        <f t="shared" si="87"/>
        <v>0.10539573022878371</v>
      </c>
      <c r="Y141" s="1">
        <f t="shared" si="88"/>
        <v>-2.8458192827824844E-4</v>
      </c>
      <c r="Z141" s="1" t="str">
        <f t="shared" si="89"/>
        <v>RFF-CZ13</v>
      </c>
    </row>
    <row r="142" spans="2:26" x14ac:dyDescent="0.25">
      <c r="B142" s="17" t="s">
        <v>2606</v>
      </c>
      <c r="C142" s="1" t="str">
        <f t="shared" si="75"/>
        <v>RFF-CZ13-v07</v>
      </c>
      <c r="D142" s="1" t="str">
        <f t="shared" si="76"/>
        <v>RFF</v>
      </c>
      <c r="E142" s="1" t="str">
        <f t="shared" si="77"/>
        <v>CZ13</v>
      </c>
      <c r="F142" s="1" t="str">
        <f t="shared" si="78"/>
        <v>v07</v>
      </c>
      <c r="G142" s="2">
        <f>SUMIFS('Batch output'!$U$6:$U$13751,'Batch output'!$C$6:$C$13751,$D142,'Batch output'!$D$6:$D$13751,$E142,'Batch output'!$E$6:$E$13751,$F142,'Batch output'!$G$6:$G$13751,G$4)</f>
        <v>52.9925</v>
      </c>
      <c r="H142" s="2">
        <f>SUMIFS('Batch output'!$U$6:$U$13751,'Batch output'!$C$6:$C$13751,$D142,'Batch output'!$D$6:$D$13751,$E142,'Batch output'!$E$6:$E$13751,$F142,'Batch output'!$G$6:$G$13751,H$4)</f>
        <v>50.545499999999997</v>
      </c>
      <c r="I142" s="1">
        <f t="shared" si="79"/>
        <v>2447.0000000000027</v>
      </c>
      <c r="J142" s="2">
        <f>SUMIFS('Peak Demand output'!$J:$J,'Peak Demand output'!$D:$D,$D142,'Peak Demand output'!$E:$E,$E142,'Peak Demand output'!$F:$F,$F142,'Peak Demand output'!$G:$G,J$4)</f>
        <v>14.764799999999999</v>
      </c>
      <c r="K142" s="2">
        <f>SUMIFS('Peak Demand output'!$J:$J,'Peak Demand output'!$D:$D,$D142,'Peak Demand output'!$E:$E,$E142,'Peak Demand output'!$F:$F,$F142,'Peak Demand output'!$G:$G,K$4)</f>
        <v>12.1952</v>
      </c>
      <c r="L142" s="1">
        <f t="shared" si="80"/>
        <v>2.5695999999999994</v>
      </c>
      <c r="M142" s="2">
        <f>SUMIFS('Batch output'!$AH$6:$AH$13751,'Batch output'!$C$6:$C$13751,$D142,'Batch output'!$D$6:$D$13751,$E142,'Batch output'!$E$6:$E$13751,$F142,'Batch output'!$G$6:$G$13751,M$4)</f>
        <v>40.350099999999998</v>
      </c>
      <c r="N142" s="2">
        <f>SUMIFS('Batch output'!$AH$6:$AH$13751,'Batch output'!$C$6:$C$13751,$D142,'Batch output'!$D$6:$D$13751,$E142,'Batch output'!$E$6:$E$13751,$F142,'Batch output'!$G$6:$G$13751,N$4)</f>
        <v>40.351399999999998</v>
      </c>
      <c r="O142" s="1">
        <f t="shared" si="81"/>
        <v>-1.300000000000523E-2</v>
      </c>
      <c r="P142" s="1" t="str">
        <f>IFERROR(INDEX('Vintage Weighting'!$S$3:$S$9,MATCH($F142,'Vintage Weighting'!$R$3:$R$9,0)),0)</f>
        <v>ex</v>
      </c>
      <c r="Q142" s="1" t="str">
        <f t="shared" si="82"/>
        <v>RFF-CZ13-ex</v>
      </c>
      <c r="R142" s="14">
        <f>INDEX('Vintage Weighting'!$G$4:$M$1000,MATCH($Q142,'Vintage Weighting'!$F$4:$F$1000,0),MATCH($F142,'Vintage Weighting'!$G$3:$M$3,0))</f>
        <v>0.21570926143024616</v>
      </c>
      <c r="S142" s="1">
        <f t="shared" si="83"/>
        <v>527.84056271981297</v>
      </c>
      <c r="T142" s="1">
        <f t="shared" si="84"/>
        <v>0.55428651817116037</v>
      </c>
      <c r="U142" s="1">
        <f t="shared" si="85"/>
        <v>-2.8042203985943282E-3</v>
      </c>
      <c r="V142" s="24">
        <f>INDEX('Building HVAC Tonnage'!F:F,MATCH(C142,'Building HVAC Tonnage'!E:E,0))</f>
        <v>9.894461849999999</v>
      </c>
      <c r="W142" s="1">
        <f t="shared" si="86"/>
        <v>53.347071394268198</v>
      </c>
      <c r="X142" s="1">
        <f t="shared" si="87"/>
        <v>5.6019875216473794E-2</v>
      </c>
      <c r="Y142" s="1">
        <f t="shared" si="88"/>
        <v>-2.8341312959777884E-4</v>
      </c>
      <c r="Z142" s="1" t="str">
        <f t="shared" si="89"/>
        <v>RFF-CZ13</v>
      </c>
    </row>
    <row r="143" spans="2:26" x14ac:dyDescent="0.25">
      <c r="B143" s="17" t="s">
        <v>2607</v>
      </c>
      <c r="C143" s="1" t="str">
        <f t="shared" si="75"/>
        <v>RFF-CZ13-v11</v>
      </c>
      <c r="D143" s="1" t="str">
        <f t="shared" si="76"/>
        <v>RFF</v>
      </c>
      <c r="E143" s="1" t="str">
        <f t="shared" si="77"/>
        <v>CZ13</v>
      </c>
      <c r="F143" s="1" t="str">
        <f t="shared" si="78"/>
        <v>v11</v>
      </c>
      <c r="G143" s="2">
        <f>SUMIFS('Batch output'!$U$6:$U$13751,'Batch output'!$C$6:$C$13751,$D143,'Batch output'!$D$6:$D$13751,$E143,'Batch output'!$E$6:$E$13751,$F143,'Batch output'!$G$6:$G$13751,G$4)</f>
        <v>52.340299999999999</v>
      </c>
      <c r="H143" s="2">
        <f>SUMIFS('Batch output'!$U$6:$U$13751,'Batch output'!$C$6:$C$13751,$D143,'Batch output'!$D$6:$D$13751,$E143,'Batch output'!$E$6:$E$13751,$F143,'Batch output'!$G$6:$G$13751,H$4)</f>
        <v>49.987200000000001</v>
      </c>
      <c r="I143" s="1">
        <f t="shared" si="79"/>
        <v>2353.0999999999976</v>
      </c>
      <c r="J143" s="2">
        <f>SUMIFS('Peak Demand output'!$J:$J,'Peak Demand output'!$D:$D,$D143,'Peak Demand output'!$E:$E,$E143,'Peak Demand output'!$F:$F,$F143,'Peak Demand output'!$G:$G,J$4)</f>
        <v>14.24727</v>
      </c>
      <c r="K143" s="2">
        <f>SUMIFS('Peak Demand output'!$J:$J,'Peak Demand output'!$D:$D,$D143,'Peak Demand output'!$E:$E,$E143,'Peak Demand output'!$F:$F,$F143,'Peak Demand output'!$G:$G,K$4)</f>
        <v>11.83413</v>
      </c>
      <c r="L143" s="1">
        <f t="shared" si="80"/>
        <v>2.4131400000000003</v>
      </c>
      <c r="M143" s="2">
        <f>SUMIFS('Batch output'!$AH$6:$AH$13751,'Batch output'!$C$6:$C$13751,$D143,'Batch output'!$D$6:$D$13751,$E143,'Batch output'!$E$6:$E$13751,$F143,'Batch output'!$G$6:$G$13751,M$4)</f>
        <v>34.2667</v>
      </c>
      <c r="N143" s="2">
        <f>SUMIFS('Batch output'!$AH$6:$AH$13751,'Batch output'!$C$6:$C$13751,$D143,'Batch output'!$D$6:$D$13751,$E143,'Batch output'!$E$6:$E$13751,$F143,'Batch output'!$G$6:$G$13751,N$4)</f>
        <v>34.267299999999999</v>
      </c>
      <c r="O143" s="1">
        <f t="shared" si="81"/>
        <v>-5.9999999999860165E-3</v>
      </c>
      <c r="P143" s="1" t="str">
        <f>IFERROR(INDEX('Vintage Weighting'!$S$3:$S$9,MATCH($F143,'Vintage Weighting'!$R$3:$R$9,0)),0)</f>
        <v>ex</v>
      </c>
      <c r="Q143" s="1" t="str">
        <f t="shared" si="82"/>
        <v>RFF-CZ13-ex</v>
      </c>
      <c r="R143" s="14">
        <f>INDEX('Vintage Weighting'!$G$4:$M$1000,MATCH($Q143,'Vintage Weighting'!$F$4:$F$1000,0),MATCH($F143,'Vintage Weighting'!$G$3:$M$3,0))</f>
        <v>0.21570926143024616</v>
      </c>
      <c r="S143" s="1">
        <f t="shared" si="83"/>
        <v>507.5854630715117</v>
      </c>
      <c r="T143" s="1">
        <f t="shared" si="84"/>
        <v>0.52053664712778425</v>
      </c>
      <c r="U143" s="1">
        <f t="shared" si="85"/>
        <v>-1.2942555685784606E-3</v>
      </c>
      <c r="V143" s="24">
        <f>INDEX('Building HVAC Tonnage'!F:F,MATCH(C143,'Building HVAC Tonnage'!E:E,0))</f>
        <v>9.4215016249999994</v>
      </c>
      <c r="W143" s="1">
        <f t="shared" si="86"/>
        <v>53.875218969832922</v>
      </c>
      <c r="X143" s="1">
        <f t="shared" si="87"/>
        <v>5.5249860144006957E-2</v>
      </c>
      <c r="Y143" s="1">
        <f t="shared" si="88"/>
        <v>-1.3737253572659237E-4</v>
      </c>
      <c r="Z143" s="1" t="str">
        <f t="shared" si="89"/>
        <v>RFF-CZ13</v>
      </c>
    </row>
    <row r="144" spans="2:26" x14ac:dyDescent="0.25">
      <c r="B144" s="17" t="s">
        <v>2608</v>
      </c>
      <c r="C144" s="1" t="str">
        <f t="shared" si="75"/>
        <v>RFF-CZ13-v15</v>
      </c>
      <c r="D144" s="1" t="str">
        <f t="shared" si="76"/>
        <v>RFF</v>
      </c>
      <c r="E144" s="1" t="str">
        <f t="shared" si="77"/>
        <v>CZ13</v>
      </c>
      <c r="F144" s="1" t="str">
        <f t="shared" si="78"/>
        <v>v15</v>
      </c>
      <c r="G144" s="2">
        <f>SUMIFS('Batch output'!$U$6:$U$13751,'Batch output'!$C$6:$C$13751,$D144,'Batch output'!$D$6:$D$13751,$E144,'Batch output'!$E$6:$E$13751,$F144,'Batch output'!$G$6:$G$13751,G$4)</f>
        <v>50.245800000000003</v>
      </c>
      <c r="H144" s="2">
        <f>SUMIFS('Batch output'!$U$6:$U$13751,'Batch output'!$C$6:$C$13751,$D144,'Batch output'!$D$6:$D$13751,$E144,'Batch output'!$E$6:$E$13751,$F144,'Batch output'!$G$6:$G$13751,H$4)</f>
        <v>47.9514</v>
      </c>
      <c r="I144" s="1">
        <f t="shared" si="79"/>
        <v>2294.4000000000033</v>
      </c>
      <c r="J144" s="2">
        <f>SUMIFS('Peak Demand output'!$J:$J,'Peak Demand output'!$D:$D,$D144,'Peak Demand output'!$E:$E,$E144,'Peak Demand output'!$F:$F,$F144,'Peak Demand output'!$G:$G,J$4)</f>
        <v>13.861000000000001</v>
      </c>
      <c r="K144" s="2">
        <f>SUMIFS('Peak Demand output'!$J:$J,'Peak Demand output'!$D:$D,$D144,'Peak Demand output'!$E:$E,$E144,'Peak Demand output'!$F:$F,$F144,'Peak Demand output'!$G:$G,K$4)</f>
        <v>11.459669999999999</v>
      </c>
      <c r="L144" s="1">
        <f t="shared" si="80"/>
        <v>2.4013300000000015</v>
      </c>
      <c r="M144" s="2">
        <f>SUMIFS('Batch output'!$AH$6:$AH$13751,'Batch output'!$C$6:$C$13751,$D144,'Batch output'!$D$6:$D$13751,$E144,'Batch output'!$E$6:$E$13751,$F144,'Batch output'!$G$6:$G$13751,M$4)</f>
        <v>38.408999999999999</v>
      </c>
      <c r="N144" s="2">
        <f>SUMIFS('Batch output'!$AH$6:$AH$13751,'Batch output'!$C$6:$C$13751,$D144,'Batch output'!$D$6:$D$13751,$E144,'Batch output'!$E$6:$E$13751,$F144,'Batch output'!$G$6:$G$13751,N$4)</f>
        <v>38.4099</v>
      </c>
      <c r="O144" s="1">
        <f t="shared" si="81"/>
        <v>-9.0000000000145519E-3</v>
      </c>
      <c r="P144" s="1" t="str">
        <f>IFERROR(INDEX('Vintage Weighting'!$S$3:$S$9,MATCH($F144,'Vintage Weighting'!$R$3:$R$9,0)),0)</f>
        <v>ex</v>
      </c>
      <c r="Q144" s="1" t="str">
        <f t="shared" si="82"/>
        <v>RFF-CZ13-ex</v>
      </c>
      <c r="R144" s="14">
        <f>INDEX('Vintage Weighting'!$G$4:$M$1000,MATCH($Q144,'Vintage Weighting'!$F$4:$F$1000,0),MATCH($F144,'Vintage Weighting'!$G$3:$M$3,0))</f>
        <v>0.16178194607268459</v>
      </c>
      <c r="S144" s="1">
        <f t="shared" si="83"/>
        <v>371.19249706916804</v>
      </c>
      <c r="T144" s="1">
        <f t="shared" si="84"/>
        <v>0.38849184056271996</v>
      </c>
      <c r="U144" s="1">
        <f t="shared" si="85"/>
        <v>-1.4560375146565156E-3</v>
      </c>
      <c r="V144" s="24">
        <f>INDEX('Building HVAC Tonnage'!F:F,MATCH(C144,'Building HVAC Tonnage'!E:E,0))</f>
        <v>9.3708702833333319</v>
      </c>
      <c r="W144" s="1">
        <f t="shared" si="86"/>
        <v>39.611315261652557</v>
      </c>
      <c r="X144" s="1">
        <f t="shared" si="87"/>
        <v>4.1457391770076742E-2</v>
      </c>
      <c r="Y144" s="1">
        <f t="shared" si="88"/>
        <v>-1.5537911321280028E-4</v>
      </c>
      <c r="Z144" s="1" t="str">
        <f t="shared" si="89"/>
        <v>RFF-CZ13</v>
      </c>
    </row>
    <row r="145" spans="2:26" x14ac:dyDescent="0.25">
      <c r="B145" s="17" t="s">
        <v>2170</v>
      </c>
      <c r="C145" s="1" t="str">
        <f t="shared" si="75"/>
        <v>RFF-CZ15-v03</v>
      </c>
      <c r="D145" s="1" t="str">
        <f t="shared" si="76"/>
        <v>RFF</v>
      </c>
      <c r="E145" s="1" t="str">
        <f t="shared" si="77"/>
        <v>CZ15</v>
      </c>
      <c r="F145" s="1" t="str">
        <f t="shared" si="78"/>
        <v>v03</v>
      </c>
      <c r="G145" s="2">
        <f>SUMIFS('Batch output'!$U$6:$U$13751,'Batch output'!$C$6:$C$13751,$D145,'Batch output'!$D$6:$D$13751,$E145,'Batch output'!$E$6:$E$13751,$F145,'Batch output'!$G$6:$G$13751,G$4)</f>
        <v>64.433499999999995</v>
      </c>
      <c r="H145" s="2">
        <f>SUMIFS('Batch output'!$U$6:$U$13751,'Batch output'!$C$6:$C$13751,$D145,'Batch output'!$D$6:$D$13751,$E145,'Batch output'!$E$6:$E$13751,$F145,'Batch output'!$G$6:$G$13751,H$4)</f>
        <v>58.902500000000003</v>
      </c>
      <c r="I145" s="1">
        <f t="shared" si="79"/>
        <v>5530.9999999999918</v>
      </c>
      <c r="J145" s="2">
        <f>SUMIFS('Peak Demand output'!$J:$J,'Peak Demand output'!$D:$D,$D145,'Peak Demand output'!$E:$E,$E145,'Peak Demand output'!$F:$F,$F145,'Peak Demand output'!$G:$G,J$4)</f>
        <v>18.015930000000001</v>
      </c>
      <c r="K145" s="2">
        <f>SUMIFS('Peak Demand output'!$J:$J,'Peak Demand output'!$D:$D,$D145,'Peak Demand output'!$E:$E,$E145,'Peak Demand output'!$F:$F,$F145,'Peak Demand output'!$G:$G,K$4)</f>
        <v>13.190329999999999</v>
      </c>
      <c r="L145" s="1">
        <f t="shared" si="80"/>
        <v>4.8256000000000014</v>
      </c>
      <c r="M145" s="2">
        <f>SUMIFS('Batch output'!$AH$6:$AH$13751,'Batch output'!$C$6:$C$13751,$D145,'Batch output'!$D$6:$D$13751,$E145,'Batch output'!$E$6:$E$13751,$F145,'Batch output'!$G$6:$G$13751,M$4)</f>
        <v>10.4316</v>
      </c>
      <c r="N145" s="2">
        <f>SUMIFS('Batch output'!$AH$6:$AH$13751,'Batch output'!$C$6:$C$13751,$D145,'Batch output'!$D$6:$D$13751,$E145,'Batch output'!$E$6:$E$13751,$F145,'Batch output'!$G$6:$G$13751,N$4)</f>
        <v>10.431900000000001</v>
      </c>
      <c r="O145" s="1">
        <f t="shared" si="81"/>
        <v>-3.0000000000107718E-3</v>
      </c>
      <c r="P145" s="1" t="str">
        <f>IFERROR(INDEX('Vintage Weighting'!$S$3:$S$9,MATCH($F145,'Vintage Weighting'!$R$3:$R$9,0)),0)</f>
        <v>ex</v>
      </c>
      <c r="Q145" s="1" t="str">
        <f t="shared" si="82"/>
        <v>RFF-CZ15-ex</v>
      </c>
      <c r="R145" s="14">
        <f>INDEX('Vintage Weighting'!$G$4:$M$1000,MATCH($Q145,'Vintage Weighting'!$F$4:$F$1000,0),MATCH($F145,'Vintage Weighting'!$G$3:$M$3,0))</f>
        <v>0.51601671309192221</v>
      </c>
      <c r="S145" s="1">
        <f t="shared" si="83"/>
        <v>2854.0884401114176</v>
      </c>
      <c r="T145" s="1">
        <f t="shared" si="84"/>
        <v>2.4900902506963805</v>
      </c>
      <c r="U145" s="1">
        <f t="shared" si="85"/>
        <v>-1.548050139281325E-3</v>
      </c>
      <c r="V145" s="24">
        <f>INDEX('Building HVAC Tonnage'!F:F,MATCH(C145,'Building HVAC Tonnage'!E:E,0))</f>
        <v>13.216710833333334</v>
      </c>
      <c r="W145" s="1">
        <f t="shared" si="86"/>
        <v>215.94544029163717</v>
      </c>
      <c r="X145" s="1">
        <f t="shared" si="87"/>
        <v>0.18840468571168434</v>
      </c>
      <c r="Y145" s="1">
        <f t="shared" si="88"/>
        <v>-1.1712824459903065E-4</v>
      </c>
      <c r="Z145" s="1" t="str">
        <f t="shared" si="89"/>
        <v>RFF-CZ15</v>
      </c>
    </row>
    <row r="146" spans="2:26" x14ac:dyDescent="0.25">
      <c r="B146" s="17" t="s">
        <v>2171</v>
      </c>
      <c r="C146" s="1" t="str">
        <f t="shared" si="75"/>
        <v>RFF-CZ15-v07</v>
      </c>
      <c r="D146" s="1" t="str">
        <f t="shared" si="76"/>
        <v>RFF</v>
      </c>
      <c r="E146" s="1" t="str">
        <f t="shared" si="77"/>
        <v>CZ15</v>
      </c>
      <c r="F146" s="1" t="str">
        <f t="shared" si="78"/>
        <v>v07</v>
      </c>
      <c r="G146" s="2">
        <f>SUMIFS('Batch output'!$U$6:$U$13751,'Batch output'!$C$6:$C$13751,$D146,'Batch output'!$D$6:$D$13751,$E146,'Batch output'!$E$6:$E$13751,$F146,'Batch output'!$G$6:$G$13751,G$4)</f>
        <v>64.211699999999993</v>
      </c>
      <c r="H146" s="2">
        <f>SUMIFS('Batch output'!$U$6:$U$13751,'Batch output'!$C$6:$C$13751,$D146,'Batch output'!$D$6:$D$13751,$E146,'Batch output'!$E$6:$E$13751,$F146,'Batch output'!$G$6:$G$13751,H$4)</f>
        <v>58.740200000000002</v>
      </c>
      <c r="I146" s="1">
        <f t="shared" si="79"/>
        <v>5471.4999999999918</v>
      </c>
      <c r="J146" s="2">
        <f>SUMIFS('Peak Demand output'!$J:$J,'Peak Demand output'!$D:$D,$D146,'Peak Demand output'!$E:$E,$E146,'Peak Demand output'!$F:$F,$F146,'Peak Demand output'!$G:$G,J$4)</f>
        <v>17.8856</v>
      </c>
      <c r="K146" s="2">
        <f>SUMIFS('Peak Demand output'!$J:$J,'Peak Demand output'!$D:$D,$D146,'Peak Demand output'!$E:$E,$E146,'Peak Demand output'!$F:$F,$F146,'Peak Demand output'!$G:$G,K$4)</f>
        <v>13.11547</v>
      </c>
      <c r="L146" s="1">
        <f t="shared" si="80"/>
        <v>4.77013</v>
      </c>
      <c r="M146" s="2">
        <f>SUMIFS('Batch output'!$AH$6:$AH$13751,'Batch output'!$C$6:$C$13751,$D146,'Batch output'!$D$6:$D$13751,$E146,'Batch output'!$E$6:$E$13751,$F146,'Batch output'!$G$6:$G$13751,M$4)</f>
        <v>10.084300000000001</v>
      </c>
      <c r="N146" s="2">
        <f>SUMIFS('Batch output'!$AH$6:$AH$13751,'Batch output'!$C$6:$C$13751,$D146,'Batch output'!$D$6:$D$13751,$E146,'Batch output'!$E$6:$E$13751,$F146,'Batch output'!$G$6:$G$13751,N$4)</f>
        <v>10.0846</v>
      </c>
      <c r="O146" s="1">
        <f t="shared" si="81"/>
        <v>-2.9999999999930083E-3</v>
      </c>
      <c r="P146" s="1" t="str">
        <f>IFERROR(INDEX('Vintage Weighting'!$S$3:$S$9,MATCH($F146,'Vintage Weighting'!$R$3:$R$9,0)),0)</f>
        <v>ex</v>
      </c>
      <c r="Q146" s="1" t="str">
        <f t="shared" si="82"/>
        <v>RFF-CZ15-ex</v>
      </c>
      <c r="R146" s="14">
        <f>INDEX('Vintage Weighting'!$G$4:$M$1000,MATCH($Q146,'Vintage Weighting'!$F$4:$F$1000,0),MATCH($F146,'Vintage Weighting'!$G$3:$M$3,0))</f>
        <v>0.17618384401114215</v>
      </c>
      <c r="S146" s="1">
        <f t="shared" si="83"/>
        <v>963.98990250696284</v>
      </c>
      <c r="T146" s="1">
        <f t="shared" si="84"/>
        <v>0.8404198398328695</v>
      </c>
      <c r="U146" s="1">
        <f t="shared" si="85"/>
        <v>-5.285515320321946E-4</v>
      </c>
      <c r="V146" s="24">
        <f>INDEX('Building HVAC Tonnage'!F:F,MATCH(C146,'Building HVAC Tonnage'!E:E,0))</f>
        <v>13.094433516666667</v>
      </c>
      <c r="W146" s="1">
        <f t="shared" si="86"/>
        <v>73.618297521614139</v>
      </c>
      <c r="X146" s="1">
        <f t="shared" si="87"/>
        <v>6.418145838559404E-2</v>
      </c>
      <c r="Y146" s="1">
        <f t="shared" si="88"/>
        <v>-4.0364597014407022E-5</v>
      </c>
      <c r="Z146" s="1" t="str">
        <f t="shared" si="89"/>
        <v>RFF-CZ15</v>
      </c>
    </row>
    <row r="147" spans="2:26" x14ac:dyDescent="0.25">
      <c r="B147" s="17" t="s">
        <v>2172</v>
      </c>
      <c r="C147" s="1" t="str">
        <f t="shared" si="75"/>
        <v>RFF-CZ15-v11</v>
      </c>
      <c r="D147" s="1" t="str">
        <f t="shared" si="76"/>
        <v>RFF</v>
      </c>
      <c r="E147" s="1" t="str">
        <f t="shared" si="77"/>
        <v>CZ15</v>
      </c>
      <c r="F147" s="1" t="str">
        <f t="shared" si="78"/>
        <v>v11</v>
      </c>
      <c r="G147" s="2">
        <f>SUMIFS('Batch output'!$U$6:$U$13751,'Batch output'!$C$6:$C$13751,$D147,'Batch output'!$D$6:$D$13751,$E147,'Batch output'!$E$6:$E$13751,$F147,'Batch output'!$G$6:$G$13751,G$4)</f>
        <v>62.537199999999999</v>
      </c>
      <c r="H147" s="2">
        <f>SUMIFS('Batch output'!$U$6:$U$13751,'Batch output'!$C$6:$C$13751,$D147,'Batch output'!$D$6:$D$13751,$E147,'Batch output'!$E$6:$E$13751,$F147,'Batch output'!$G$6:$G$13751,H$4)</f>
        <v>57.416400000000003</v>
      </c>
      <c r="I147" s="1">
        <f t="shared" si="79"/>
        <v>5120.7999999999956</v>
      </c>
      <c r="J147" s="2">
        <f>SUMIFS('Peak Demand output'!$J:$J,'Peak Demand output'!$D:$D,$D147,'Peak Demand output'!$E:$E,$E147,'Peak Demand output'!$F:$F,$F147,'Peak Demand output'!$G:$G,J$4)</f>
        <v>16.861730000000001</v>
      </c>
      <c r="K147" s="2">
        <f>SUMIFS('Peak Demand output'!$J:$J,'Peak Demand output'!$D:$D,$D147,'Peak Demand output'!$E:$E,$E147,'Peak Demand output'!$F:$F,$F147,'Peak Demand output'!$G:$G,K$4)</f>
        <v>12.485329999999999</v>
      </c>
      <c r="L147" s="1">
        <f t="shared" si="80"/>
        <v>4.3764000000000021</v>
      </c>
      <c r="M147" s="2">
        <f>SUMIFS('Batch output'!$AH$6:$AH$13751,'Batch output'!$C$6:$C$13751,$D147,'Batch output'!$D$6:$D$13751,$E147,'Batch output'!$E$6:$E$13751,$F147,'Batch output'!$G$6:$G$13751,M$4)</f>
        <v>8.5504499999999997</v>
      </c>
      <c r="N147" s="2">
        <f>SUMIFS('Batch output'!$AH$6:$AH$13751,'Batch output'!$C$6:$C$13751,$D147,'Batch output'!$D$6:$D$13751,$E147,'Batch output'!$E$6:$E$13751,$F147,'Batch output'!$G$6:$G$13751,N$4)</f>
        <v>8.5506700000000002</v>
      </c>
      <c r="O147" s="1">
        <f t="shared" si="81"/>
        <v>-2.2000000000055309E-3</v>
      </c>
      <c r="P147" s="1" t="str">
        <f>IFERROR(INDEX('Vintage Weighting'!$S$3:$S$9,MATCH($F147,'Vintage Weighting'!$R$3:$R$9,0)),0)</f>
        <v>ex</v>
      </c>
      <c r="Q147" s="1" t="str">
        <f t="shared" si="82"/>
        <v>RFF-CZ15-ex</v>
      </c>
      <c r="R147" s="14">
        <f>INDEX('Vintage Weighting'!$G$4:$M$1000,MATCH($Q147,'Vintage Weighting'!$F$4:$F$1000,0),MATCH($F147,'Vintage Weighting'!$G$3:$M$3,0))</f>
        <v>0.17618384401114215</v>
      </c>
      <c r="S147" s="1">
        <f t="shared" si="83"/>
        <v>902.20222841225598</v>
      </c>
      <c r="T147" s="1">
        <f t="shared" si="84"/>
        <v>0.7710509749303629</v>
      </c>
      <c r="U147" s="1">
        <f t="shared" si="85"/>
        <v>-3.8760445682548716E-4</v>
      </c>
      <c r="V147" s="24">
        <f>INDEX('Building HVAC Tonnage'!F:F,MATCH(C147,'Building HVAC Tonnage'!E:E,0))</f>
        <v>12.372735650000003</v>
      </c>
      <c r="W147" s="1">
        <f t="shared" si="86"/>
        <v>72.918573057224876</v>
      </c>
      <c r="X147" s="1">
        <f t="shared" si="87"/>
        <v>6.2318552399554639E-2</v>
      </c>
      <c r="Y147" s="1">
        <f t="shared" si="88"/>
        <v>-3.1327304469281784E-5</v>
      </c>
      <c r="Z147" s="1" t="str">
        <f t="shared" si="89"/>
        <v>RFF-CZ15</v>
      </c>
    </row>
    <row r="148" spans="2:26" x14ac:dyDescent="0.25">
      <c r="B148" s="17" t="s">
        <v>2173</v>
      </c>
      <c r="C148" s="1" t="str">
        <f t="shared" si="75"/>
        <v>RFF-CZ15-v15</v>
      </c>
      <c r="D148" s="1" t="str">
        <f t="shared" si="76"/>
        <v>RFF</v>
      </c>
      <c r="E148" s="1" t="str">
        <f t="shared" si="77"/>
        <v>CZ15</v>
      </c>
      <c r="F148" s="1" t="str">
        <f t="shared" si="78"/>
        <v>v15</v>
      </c>
      <c r="G148" s="2">
        <f>SUMIFS('Batch output'!$U$6:$U$13751,'Batch output'!$C$6:$C$13751,$D148,'Batch output'!$D$6:$D$13751,$E148,'Batch output'!$E$6:$E$13751,$F148,'Batch output'!$G$6:$G$13751,G$4)</f>
        <v>60.366799999999998</v>
      </c>
      <c r="H148" s="2">
        <f>SUMIFS('Batch output'!$U$6:$U$13751,'Batch output'!$C$6:$C$13751,$D148,'Batch output'!$D$6:$D$13751,$E148,'Batch output'!$E$6:$E$13751,$F148,'Batch output'!$G$6:$G$13751,H$4)</f>
        <v>55.379600000000003</v>
      </c>
      <c r="I148" s="1">
        <f t="shared" si="79"/>
        <v>4987.1999999999944</v>
      </c>
      <c r="J148" s="2">
        <f>SUMIFS('Peak Demand output'!$J:$J,'Peak Demand output'!$D:$D,$D148,'Peak Demand output'!$E:$E,$E148,'Peak Demand output'!$F:$F,$F148,'Peak Demand output'!$G:$G,J$4)</f>
        <v>16.522400000000001</v>
      </c>
      <c r="K148" s="2">
        <f>SUMIFS('Peak Demand output'!$J:$J,'Peak Demand output'!$D:$D,$D148,'Peak Demand output'!$E:$E,$E148,'Peak Demand output'!$F:$F,$F148,'Peak Demand output'!$G:$G,K$4)</f>
        <v>12.235670000000001</v>
      </c>
      <c r="L148" s="1">
        <f t="shared" si="80"/>
        <v>4.2867300000000004</v>
      </c>
      <c r="M148" s="2">
        <f>SUMIFS('Batch output'!$AH$6:$AH$13751,'Batch output'!$C$6:$C$13751,$D148,'Batch output'!$D$6:$D$13751,$E148,'Batch output'!$E$6:$E$13751,$F148,'Batch output'!$G$6:$G$13751,M$4)</f>
        <v>9.4536300000000004</v>
      </c>
      <c r="N148" s="2">
        <f>SUMIFS('Batch output'!$AH$6:$AH$13751,'Batch output'!$C$6:$C$13751,$D148,'Batch output'!$D$6:$D$13751,$E148,'Batch output'!$E$6:$E$13751,$F148,'Batch output'!$G$6:$G$13751,N$4)</f>
        <v>9.4539500000000007</v>
      </c>
      <c r="O148" s="1">
        <f t="shared" si="81"/>
        <v>-3.2000000000032003E-3</v>
      </c>
      <c r="P148" s="1" t="str">
        <f>IFERROR(INDEX('Vintage Weighting'!$S$3:$S$9,MATCH($F148,'Vintage Weighting'!$R$3:$R$9,0)),0)</f>
        <v>ex</v>
      </c>
      <c r="Q148" s="1" t="str">
        <f t="shared" si="82"/>
        <v>RFF-CZ15-ex</v>
      </c>
      <c r="R148" s="14">
        <f>INDEX('Vintage Weighting'!$G$4:$M$1000,MATCH($Q148,'Vintage Weighting'!$F$4:$F$1000,0),MATCH($F148,'Vintage Weighting'!$G$3:$M$3,0))</f>
        <v>0.13161559888579394</v>
      </c>
      <c r="S148" s="1">
        <f t="shared" si="83"/>
        <v>656.39331476323082</v>
      </c>
      <c r="T148" s="1">
        <f t="shared" si="84"/>
        <v>0.56420053621169952</v>
      </c>
      <c r="U148" s="1">
        <f t="shared" si="85"/>
        <v>-4.2116991643496182E-4</v>
      </c>
      <c r="V148" s="24">
        <f>INDEX('Building HVAC Tonnage'!F:F,MATCH(C148,'Building HVAC Tonnage'!E:E,0))</f>
        <v>12.368121566666668</v>
      </c>
      <c r="W148" s="1">
        <f t="shared" si="86"/>
        <v>53.071382847034499</v>
      </c>
      <c r="X148" s="1">
        <f t="shared" si="87"/>
        <v>4.5617318132793648E-2</v>
      </c>
      <c r="Y148" s="1">
        <f t="shared" si="88"/>
        <v>-3.4052860344618307E-5</v>
      </c>
      <c r="Z148" s="1" t="str">
        <f t="shared" si="89"/>
        <v>RFF-CZ15</v>
      </c>
    </row>
    <row r="149" spans="2:26" x14ac:dyDescent="0.25">
      <c r="B149" s="17" t="s">
        <v>2609</v>
      </c>
      <c r="C149" s="1" t="str">
        <f t="shared" si="75"/>
        <v>RSD-CZ12-v03</v>
      </c>
      <c r="D149" s="1" t="str">
        <f t="shared" si="76"/>
        <v>RSD</v>
      </c>
      <c r="E149" s="1" t="str">
        <f t="shared" si="77"/>
        <v>CZ12</v>
      </c>
      <c r="F149" s="1" t="str">
        <f t="shared" si="78"/>
        <v>v03</v>
      </c>
      <c r="G149" s="2">
        <f>SUMIFS('Batch output'!$U$6:$U$13751,'Batch output'!$C$6:$C$13751,$D149,'Batch output'!$D$6:$D$13751,$E149,'Batch output'!$E$6:$E$13751,$F149,'Batch output'!$G$6:$G$13751,G$4)</f>
        <v>84.387</v>
      </c>
      <c r="H149" s="2">
        <f>SUMIFS('Batch output'!$U$6:$U$13751,'Batch output'!$C$6:$C$13751,$D149,'Batch output'!$D$6:$D$13751,$E149,'Batch output'!$E$6:$E$13751,$F149,'Batch output'!$G$6:$G$13751,H$4)</f>
        <v>82.182000000000002</v>
      </c>
      <c r="I149" s="1">
        <f t="shared" si="79"/>
        <v>2204.9999999999982</v>
      </c>
      <c r="J149" s="2">
        <f>SUMIFS('Peak Demand output'!$J:$J,'Peak Demand output'!$D:$D,$D149,'Peak Demand output'!$E:$E,$E149,'Peak Demand output'!$F:$F,$F149,'Peak Demand output'!$G:$G,J$4)</f>
        <v>23.7956</v>
      </c>
      <c r="K149" s="2">
        <f>SUMIFS('Peak Demand output'!$J:$J,'Peak Demand output'!$D:$D,$D149,'Peak Demand output'!$E:$E,$E149,'Peak Demand output'!$F:$F,$F149,'Peak Demand output'!$G:$G,K$4)</f>
        <v>19.845269999999999</v>
      </c>
      <c r="L149" s="1">
        <f t="shared" si="80"/>
        <v>3.950330000000001</v>
      </c>
      <c r="M149" s="2">
        <f>SUMIFS('Batch output'!$AH$6:$AH$13751,'Batch output'!$C$6:$C$13751,$D149,'Batch output'!$D$6:$D$13751,$E149,'Batch output'!$E$6:$E$13751,$F149,'Batch output'!$G$6:$G$13751,M$4)</f>
        <v>31.508400000000002</v>
      </c>
      <c r="N149" s="2">
        <f>SUMIFS('Batch output'!$AH$6:$AH$13751,'Batch output'!$C$6:$C$13751,$D149,'Batch output'!$D$6:$D$13751,$E149,'Batch output'!$E$6:$E$13751,$F149,'Batch output'!$G$6:$G$13751,N$4)</f>
        <v>31.508600000000001</v>
      </c>
      <c r="O149" s="1">
        <f t="shared" si="81"/>
        <v>-1.9999999999953388E-3</v>
      </c>
      <c r="P149" s="1" t="str">
        <f>IFERROR(INDEX('Vintage Weighting'!$S$3:$S$9,MATCH($F149,'Vintage Weighting'!$R$3:$R$9,0)),0)</f>
        <v>ex</v>
      </c>
      <c r="Q149" s="1" t="str">
        <f t="shared" si="82"/>
        <v>RSD-CZ12-ex</v>
      </c>
      <c r="R149" s="14">
        <f>INDEX('Vintage Weighting'!$G$4:$M$1000,MATCH($Q149,'Vintage Weighting'!$F$4:$F$1000,0),MATCH($F149,'Vintage Weighting'!$G$3:$M$3,0))</f>
        <v>0.42033383915022765</v>
      </c>
      <c r="S149" s="1">
        <f t="shared" si="83"/>
        <v>926.83611532625116</v>
      </c>
      <c r="T149" s="1">
        <f t="shared" si="84"/>
        <v>1.6604573748103193</v>
      </c>
      <c r="U149" s="1">
        <f t="shared" si="85"/>
        <v>-8.4066767829849606E-4</v>
      </c>
      <c r="V149" s="24">
        <f>INDEX('Building HVAC Tonnage'!F:F,MATCH(C149,'Building HVAC Tonnage'!E:E,0))</f>
        <v>15.825116916666666</v>
      </c>
      <c r="W149" s="1">
        <f t="shared" si="86"/>
        <v>58.567410288775037</v>
      </c>
      <c r="X149" s="1">
        <f t="shared" si="87"/>
        <v>0.10492544121816642</v>
      </c>
      <c r="Y149" s="1">
        <f t="shared" si="88"/>
        <v>-5.3122367608742489E-5</v>
      </c>
      <c r="Z149" s="1" t="str">
        <f t="shared" si="89"/>
        <v>RSD-CZ12</v>
      </c>
    </row>
    <row r="150" spans="2:26" x14ac:dyDescent="0.25">
      <c r="B150" s="17" t="s">
        <v>2610</v>
      </c>
      <c r="C150" s="1" t="str">
        <f t="shared" si="75"/>
        <v>RSD-CZ12-v07</v>
      </c>
      <c r="D150" s="1" t="str">
        <f t="shared" si="76"/>
        <v>RSD</v>
      </c>
      <c r="E150" s="1" t="str">
        <f t="shared" si="77"/>
        <v>CZ12</v>
      </c>
      <c r="F150" s="1" t="str">
        <f t="shared" si="78"/>
        <v>v07</v>
      </c>
      <c r="G150" s="2">
        <f>SUMIFS('Batch output'!$U$6:$U$13751,'Batch output'!$C$6:$C$13751,$D150,'Batch output'!$D$6:$D$13751,$E150,'Batch output'!$E$6:$E$13751,$F150,'Batch output'!$G$6:$G$13751,G$4)</f>
        <v>84.282799999999995</v>
      </c>
      <c r="H150" s="2">
        <f>SUMIFS('Batch output'!$U$6:$U$13751,'Batch output'!$C$6:$C$13751,$D150,'Batch output'!$D$6:$D$13751,$E150,'Batch output'!$E$6:$E$13751,$F150,'Batch output'!$G$6:$G$13751,H$4)</f>
        <v>82.098600000000005</v>
      </c>
      <c r="I150" s="1">
        <f t="shared" si="79"/>
        <v>2184.1999999999898</v>
      </c>
      <c r="J150" s="2">
        <f>SUMIFS('Peak Demand output'!$J:$J,'Peak Demand output'!$D:$D,$D150,'Peak Demand output'!$E:$E,$E150,'Peak Demand output'!$F:$F,$F150,'Peak Demand output'!$G:$G,J$4)</f>
        <v>23.679670000000002</v>
      </c>
      <c r="K150" s="2">
        <f>SUMIFS('Peak Demand output'!$J:$J,'Peak Demand output'!$D:$D,$D150,'Peak Demand output'!$E:$E,$E150,'Peak Demand output'!$F:$F,$F150,'Peak Demand output'!$G:$G,K$4)</f>
        <v>19.722999999999999</v>
      </c>
      <c r="L150" s="1">
        <f t="shared" si="80"/>
        <v>3.9566700000000026</v>
      </c>
      <c r="M150" s="2">
        <f>SUMIFS('Batch output'!$AH$6:$AH$13751,'Batch output'!$C$6:$C$13751,$D150,'Batch output'!$D$6:$D$13751,$E150,'Batch output'!$E$6:$E$13751,$F150,'Batch output'!$G$6:$G$13751,M$4)</f>
        <v>29.4879</v>
      </c>
      <c r="N150" s="2">
        <f>SUMIFS('Batch output'!$AH$6:$AH$13751,'Batch output'!$C$6:$C$13751,$D150,'Batch output'!$D$6:$D$13751,$E150,'Batch output'!$E$6:$E$13751,$F150,'Batch output'!$G$6:$G$13751,N$4)</f>
        <v>29.488</v>
      </c>
      <c r="O150" s="1">
        <f t="shared" si="81"/>
        <v>-9.9999999999766942E-4</v>
      </c>
      <c r="P150" s="1" t="str">
        <f>IFERROR(INDEX('Vintage Weighting'!$S$3:$S$9,MATCH($F150,'Vintage Weighting'!$R$3:$R$9,0)),0)</f>
        <v>ex</v>
      </c>
      <c r="Q150" s="1" t="str">
        <f t="shared" si="82"/>
        <v>RSD-CZ12-ex</v>
      </c>
      <c r="R150" s="14">
        <f>INDEX('Vintage Weighting'!$G$4:$M$1000,MATCH($Q150,'Vintage Weighting'!$F$4:$F$1000,0),MATCH($F150,'Vintage Weighting'!$G$3:$M$3,0))</f>
        <v>0.21092564491654023</v>
      </c>
      <c r="S150" s="1">
        <f t="shared" si="83"/>
        <v>460.70379362670502</v>
      </c>
      <c r="T150" s="1">
        <f t="shared" si="84"/>
        <v>0.83456317147192771</v>
      </c>
      <c r="U150" s="1">
        <f t="shared" si="85"/>
        <v>-2.1092564491604864E-4</v>
      </c>
      <c r="V150" s="24">
        <f>INDEX('Building HVAC Tonnage'!F:F,MATCH(C150,'Building HVAC Tonnage'!E:E,0))</f>
        <v>15.611739500000001</v>
      </c>
      <c r="W150" s="1">
        <f t="shared" si="86"/>
        <v>29.510087176813641</v>
      </c>
      <c r="X150" s="1">
        <f t="shared" si="87"/>
        <v>5.3457410781926493E-2</v>
      </c>
      <c r="Y150" s="1">
        <f t="shared" si="88"/>
        <v>-1.3510707433726307E-5</v>
      </c>
      <c r="Z150" s="1" t="str">
        <f t="shared" si="89"/>
        <v>RSD-CZ12</v>
      </c>
    </row>
    <row r="151" spans="2:26" x14ac:dyDescent="0.25">
      <c r="B151" s="17" t="s">
        <v>2611</v>
      </c>
      <c r="C151" s="1" t="str">
        <f t="shared" si="75"/>
        <v>RSD-CZ12-v11</v>
      </c>
      <c r="D151" s="1" t="str">
        <f t="shared" si="76"/>
        <v>RSD</v>
      </c>
      <c r="E151" s="1" t="str">
        <f t="shared" si="77"/>
        <v>CZ12</v>
      </c>
      <c r="F151" s="1" t="str">
        <f t="shared" si="78"/>
        <v>v11</v>
      </c>
      <c r="G151" s="2">
        <f>SUMIFS('Batch output'!$U$6:$U$13751,'Batch output'!$C$6:$C$13751,$D151,'Batch output'!$D$6:$D$13751,$E151,'Batch output'!$E$6:$E$13751,$F151,'Batch output'!$G$6:$G$13751,G$4)</f>
        <v>84.1554</v>
      </c>
      <c r="H151" s="2">
        <f>SUMIFS('Batch output'!$U$6:$U$13751,'Batch output'!$C$6:$C$13751,$D151,'Batch output'!$D$6:$D$13751,$E151,'Batch output'!$E$6:$E$13751,$F151,'Batch output'!$G$6:$G$13751,H$4)</f>
        <v>81.996399999999994</v>
      </c>
      <c r="I151" s="1">
        <f t="shared" si="79"/>
        <v>2159.0000000000059</v>
      </c>
      <c r="J151" s="2">
        <f>SUMIFS('Peak Demand output'!$J:$J,'Peak Demand output'!$D:$D,$D151,'Peak Demand output'!$E:$E,$E151,'Peak Demand output'!$F:$F,$F151,'Peak Demand output'!$G:$G,J$4)</f>
        <v>23.358000000000001</v>
      </c>
      <c r="K151" s="2">
        <f>SUMIFS('Peak Demand output'!$J:$J,'Peak Demand output'!$D:$D,$D151,'Peak Demand output'!$E:$E,$E151,'Peak Demand output'!$F:$F,$F151,'Peak Demand output'!$G:$G,K$4)</f>
        <v>19.494199999999999</v>
      </c>
      <c r="L151" s="1">
        <f t="shared" si="80"/>
        <v>3.8638000000000012</v>
      </c>
      <c r="M151" s="2">
        <f>SUMIFS('Batch output'!$AH$6:$AH$13751,'Batch output'!$C$6:$C$13751,$D151,'Batch output'!$D$6:$D$13751,$E151,'Batch output'!$E$6:$E$13751,$F151,'Batch output'!$G$6:$G$13751,M$4)</f>
        <v>25.3828</v>
      </c>
      <c r="N151" s="2">
        <f>SUMIFS('Batch output'!$AH$6:$AH$13751,'Batch output'!$C$6:$C$13751,$D151,'Batch output'!$D$6:$D$13751,$E151,'Batch output'!$E$6:$E$13751,$F151,'Batch output'!$G$6:$G$13751,N$4)</f>
        <v>25.382899999999999</v>
      </c>
      <c r="O151" s="1">
        <f t="shared" si="81"/>
        <v>-9.9999999999766942E-4</v>
      </c>
      <c r="P151" s="1" t="str">
        <f>IFERROR(INDEX('Vintage Weighting'!$S$3:$S$9,MATCH($F151,'Vintage Weighting'!$R$3:$R$9,0)),0)</f>
        <v>ex</v>
      </c>
      <c r="Q151" s="1" t="str">
        <f t="shared" si="82"/>
        <v>RSD-CZ12-ex</v>
      </c>
      <c r="R151" s="14">
        <f>INDEX('Vintage Weighting'!$G$4:$M$1000,MATCH($Q151,'Vintage Weighting'!$F$4:$F$1000,0),MATCH($F151,'Vintage Weighting'!$G$3:$M$3,0))</f>
        <v>0.21092564491654023</v>
      </c>
      <c r="S151" s="1">
        <f t="shared" si="83"/>
        <v>455.38846737481163</v>
      </c>
      <c r="T151" s="1">
        <f t="shared" si="84"/>
        <v>0.81497450682852834</v>
      </c>
      <c r="U151" s="1">
        <f t="shared" si="85"/>
        <v>-2.1092564491604864E-4</v>
      </c>
      <c r="V151" s="24">
        <f>INDEX('Building HVAC Tonnage'!F:F,MATCH(C151,'Building HVAC Tonnage'!E:E,0))</f>
        <v>15.225633749999998</v>
      </c>
      <c r="W151" s="1">
        <f t="shared" si="86"/>
        <v>29.909327575596759</v>
      </c>
      <c r="X151" s="1">
        <f t="shared" si="87"/>
        <v>5.3526475167480526E-2</v>
      </c>
      <c r="Y151" s="1">
        <f t="shared" si="88"/>
        <v>-1.3853324490748942E-5</v>
      </c>
      <c r="Z151" s="1" t="str">
        <f t="shared" si="89"/>
        <v>RSD-CZ12</v>
      </c>
    </row>
    <row r="152" spans="2:26" x14ac:dyDescent="0.25">
      <c r="B152" s="17" t="s">
        <v>2612</v>
      </c>
      <c r="C152" s="1" t="str">
        <f t="shared" si="75"/>
        <v>RSD-CZ12-v15</v>
      </c>
      <c r="D152" s="1" t="str">
        <f t="shared" si="76"/>
        <v>RSD</v>
      </c>
      <c r="E152" s="1" t="str">
        <f t="shared" si="77"/>
        <v>CZ12</v>
      </c>
      <c r="F152" s="1" t="str">
        <f t="shared" si="78"/>
        <v>v15</v>
      </c>
      <c r="G152" s="2">
        <f>SUMIFS('Batch output'!$U$6:$U$13751,'Batch output'!$C$6:$C$13751,$D152,'Batch output'!$D$6:$D$13751,$E152,'Batch output'!$E$6:$E$13751,$F152,'Batch output'!$G$6:$G$13751,G$4)</f>
        <v>80.388900000000007</v>
      </c>
      <c r="H152" s="2">
        <f>SUMIFS('Batch output'!$U$6:$U$13751,'Batch output'!$C$6:$C$13751,$D152,'Batch output'!$D$6:$D$13751,$E152,'Batch output'!$E$6:$E$13751,$F152,'Batch output'!$G$6:$G$13751,H$4)</f>
        <v>78.318799999999996</v>
      </c>
      <c r="I152" s="1">
        <f t="shared" si="79"/>
        <v>2070.1000000000108</v>
      </c>
      <c r="J152" s="2">
        <f>SUMIFS('Peak Demand output'!$J:$J,'Peak Demand output'!$D:$D,$D152,'Peak Demand output'!$E:$E,$E152,'Peak Demand output'!$F:$F,$F152,'Peak Demand output'!$G:$G,J$4)</f>
        <v>22.609929999999999</v>
      </c>
      <c r="K152" s="2">
        <f>SUMIFS('Peak Demand output'!$J:$J,'Peak Demand output'!$D:$D,$D152,'Peak Demand output'!$E:$E,$E152,'Peak Demand output'!$F:$F,$F152,'Peak Demand output'!$G:$G,K$4)</f>
        <v>18.81007</v>
      </c>
      <c r="L152" s="1">
        <f t="shared" si="80"/>
        <v>3.7998599999999989</v>
      </c>
      <c r="M152" s="2">
        <f>SUMIFS('Batch output'!$AH$6:$AH$13751,'Batch output'!$C$6:$C$13751,$D152,'Batch output'!$D$6:$D$13751,$E152,'Batch output'!$E$6:$E$13751,$F152,'Batch output'!$G$6:$G$13751,M$4)</f>
        <v>30.1249</v>
      </c>
      <c r="N152" s="2">
        <f>SUMIFS('Batch output'!$AH$6:$AH$13751,'Batch output'!$C$6:$C$13751,$D152,'Batch output'!$D$6:$D$13751,$E152,'Batch output'!$E$6:$E$13751,$F152,'Batch output'!$G$6:$G$13751,N$4)</f>
        <v>30.125</v>
      </c>
      <c r="O152" s="1">
        <f t="shared" si="81"/>
        <v>-9.9999999999766942E-4</v>
      </c>
      <c r="P152" s="1" t="str">
        <f>IFERROR(INDEX('Vintage Weighting'!$S$3:$S$9,MATCH($F152,'Vintage Weighting'!$R$3:$R$9,0)),0)</f>
        <v>ex</v>
      </c>
      <c r="Q152" s="1" t="str">
        <f t="shared" si="82"/>
        <v>RSD-CZ12-ex</v>
      </c>
      <c r="R152" s="14">
        <f>INDEX('Vintage Weighting'!$G$4:$M$1000,MATCH($Q152,'Vintage Weighting'!$F$4:$F$1000,0),MATCH($F152,'Vintage Weighting'!$G$3:$M$3,0))</f>
        <v>0.15781487101669195</v>
      </c>
      <c r="S152" s="1">
        <f t="shared" si="83"/>
        <v>326.69256449165573</v>
      </c>
      <c r="T152" s="1">
        <f t="shared" si="84"/>
        <v>0.59967441578148695</v>
      </c>
      <c r="U152" s="1">
        <f t="shared" si="85"/>
        <v>-1.5781487101632416E-4</v>
      </c>
      <c r="V152" s="24">
        <f>INDEX('Building HVAC Tonnage'!F:F,MATCH(C152,'Building HVAC Tonnage'!E:E,0))</f>
        <v>15.008856416666667</v>
      </c>
      <c r="W152" s="1">
        <f t="shared" si="86"/>
        <v>21.766652663082191</v>
      </c>
      <c r="X152" s="1">
        <f t="shared" si="87"/>
        <v>3.9954704018327153E-2</v>
      </c>
      <c r="Y152" s="1">
        <f t="shared" si="88"/>
        <v>-1.0514783181020892E-5</v>
      </c>
      <c r="Z152" s="1" t="str">
        <f t="shared" si="89"/>
        <v>RSD-CZ12</v>
      </c>
    </row>
    <row r="153" spans="2:26" x14ac:dyDescent="0.25">
      <c r="B153" s="17" t="s">
        <v>2613</v>
      </c>
      <c r="C153" s="1" t="str">
        <f t="shared" si="75"/>
        <v>RSD-CZ13-v03</v>
      </c>
      <c r="D153" s="1" t="str">
        <f t="shared" si="76"/>
        <v>RSD</v>
      </c>
      <c r="E153" s="1" t="str">
        <f t="shared" si="77"/>
        <v>CZ13</v>
      </c>
      <c r="F153" s="1" t="str">
        <f t="shared" si="78"/>
        <v>v03</v>
      </c>
      <c r="G153" s="2">
        <f>SUMIFS('Batch output'!$U$6:$U$13751,'Batch output'!$C$6:$C$13751,$D153,'Batch output'!$D$6:$D$13751,$E153,'Batch output'!$E$6:$E$13751,$F153,'Batch output'!$G$6:$G$13751,G$4)</f>
        <v>91.610900000000001</v>
      </c>
      <c r="H153" s="2">
        <f>SUMIFS('Batch output'!$U$6:$U$13751,'Batch output'!$C$6:$C$13751,$D153,'Batch output'!$D$6:$D$13751,$E153,'Batch output'!$E$6:$E$13751,$F153,'Batch output'!$G$6:$G$13751,H$4)</f>
        <v>87.330600000000004</v>
      </c>
      <c r="I153" s="1">
        <f t="shared" si="79"/>
        <v>4280.2999999999965</v>
      </c>
      <c r="J153" s="2">
        <f>SUMIFS('Peak Demand output'!$J:$J,'Peak Demand output'!$D:$D,$D153,'Peak Demand output'!$E:$E,$E153,'Peak Demand output'!$F:$F,$F153,'Peak Demand output'!$G:$G,J$4)</f>
        <v>26.11187</v>
      </c>
      <c r="K153" s="2">
        <f>SUMIFS('Peak Demand output'!$J:$J,'Peak Demand output'!$D:$D,$D153,'Peak Demand output'!$E:$E,$E153,'Peak Demand output'!$F:$F,$F153,'Peak Demand output'!$G:$G,K$4)</f>
        <v>21.690930000000002</v>
      </c>
      <c r="L153" s="1">
        <f t="shared" si="80"/>
        <v>4.4209399999999981</v>
      </c>
      <c r="M153" s="2">
        <f>SUMIFS('Batch output'!$AH$6:$AH$13751,'Batch output'!$C$6:$C$13751,$D153,'Batch output'!$D$6:$D$13751,$E153,'Batch output'!$E$6:$E$13751,$F153,'Batch output'!$G$6:$G$13751,M$4)</f>
        <v>30.300899999999999</v>
      </c>
      <c r="N153" s="2">
        <f>SUMIFS('Batch output'!$AH$6:$AH$13751,'Batch output'!$C$6:$C$13751,$D153,'Batch output'!$D$6:$D$13751,$E153,'Batch output'!$E$6:$E$13751,$F153,'Batch output'!$G$6:$G$13751,N$4)</f>
        <v>30.301100000000002</v>
      </c>
      <c r="O153" s="1">
        <f t="shared" si="81"/>
        <v>-2.000000000030866E-3</v>
      </c>
      <c r="P153" s="1" t="str">
        <f>IFERROR(INDEX('Vintage Weighting'!$S$3:$S$9,MATCH($F153,'Vintage Weighting'!$R$3:$R$9,0)),0)</f>
        <v>ex</v>
      </c>
      <c r="Q153" s="1" t="str">
        <f t="shared" si="82"/>
        <v>RSD-CZ13-ex</v>
      </c>
      <c r="R153" s="14">
        <f>INDEX('Vintage Weighting'!$G$4:$M$1000,MATCH($Q153,'Vintage Weighting'!$F$4:$F$1000,0),MATCH($F153,'Vintage Weighting'!$G$3:$M$3,0))</f>
        <v>0.40679953106682293</v>
      </c>
      <c r="S153" s="1">
        <f t="shared" si="83"/>
        <v>1741.2240328253208</v>
      </c>
      <c r="T153" s="1">
        <f t="shared" si="84"/>
        <v>1.7984363188745593</v>
      </c>
      <c r="U153" s="1">
        <f t="shared" si="85"/>
        <v>-8.1359906214620217E-4</v>
      </c>
      <c r="V153" s="24">
        <f>INDEX('Building HVAC Tonnage'!F:F,MATCH(C153,'Building HVAC Tonnage'!E:E,0))</f>
        <v>18.123847666666666</v>
      </c>
      <c r="W153" s="1">
        <f t="shared" si="86"/>
        <v>96.073640920508041</v>
      </c>
      <c r="X153" s="1">
        <f t="shared" si="87"/>
        <v>9.9230381536600465E-2</v>
      </c>
      <c r="Y153" s="1">
        <f t="shared" si="88"/>
        <v>-4.4891078159003257E-5</v>
      </c>
      <c r="Z153" s="1" t="str">
        <f t="shared" si="89"/>
        <v>RSD-CZ13</v>
      </c>
    </row>
    <row r="154" spans="2:26" x14ac:dyDescent="0.25">
      <c r="B154" s="17" t="s">
        <v>2614</v>
      </c>
      <c r="C154" s="1" t="str">
        <f t="shared" si="75"/>
        <v>RSD-CZ13-v07</v>
      </c>
      <c r="D154" s="1" t="str">
        <f t="shared" si="76"/>
        <v>RSD</v>
      </c>
      <c r="E154" s="1" t="str">
        <f t="shared" si="77"/>
        <v>CZ13</v>
      </c>
      <c r="F154" s="1" t="str">
        <f t="shared" si="78"/>
        <v>v07</v>
      </c>
      <c r="G154" s="2">
        <f>SUMIFS('Batch output'!$U$6:$U$13751,'Batch output'!$C$6:$C$13751,$D154,'Batch output'!$D$6:$D$13751,$E154,'Batch output'!$E$6:$E$13751,$F154,'Batch output'!$G$6:$G$13751,G$4)</f>
        <v>91.378100000000003</v>
      </c>
      <c r="H154" s="2">
        <f>SUMIFS('Batch output'!$U$6:$U$13751,'Batch output'!$C$6:$C$13751,$D154,'Batch output'!$D$6:$D$13751,$E154,'Batch output'!$E$6:$E$13751,$F154,'Batch output'!$G$6:$G$13751,H$4)</f>
        <v>87.137200000000007</v>
      </c>
      <c r="I154" s="1">
        <f t="shared" si="79"/>
        <v>4240.899999999996</v>
      </c>
      <c r="J154" s="2">
        <f>SUMIFS('Peak Demand output'!$J:$J,'Peak Demand output'!$D:$D,$D154,'Peak Demand output'!$E:$E,$E154,'Peak Demand output'!$F:$F,$F154,'Peak Demand output'!$G:$G,J$4)</f>
        <v>25.90953</v>
      </c>
      <c r="K154" s="2">
        <f>SUMIFS('Peak Demand output'!$J:$J,'Peak Demand output'!$D:$D,$D154,'Peak Demand output'!$E:$E,$E154,'Peak Demand output'!$F:$F,$F154,'Peak Demand output'!$G:$G,K$4)</f>
        <v>21.5322</v>
      </c>
      <c r="L154" s="1">
        <f t="shared" si="80"/>
        <v>4.3773300000000006</v>
      </c>
      <c r="M154" s="2">
        <f>SUMIFS('Batch output'!$AH$6:$AH$13751,'Batch output'!$C$6:$C$13751,$D154,'Batch output'!$D$6:$D$13751,$E154,'Batch output'!$E$6:$E$13751,$F154,'Batch output'!$G$6:$G$13751,M$4)</f>
        <v>28.299299999999999</v>
      </c>
      <c r="N154" s="2">
        <f>SUMIFS('Batch output'!$AH$6:$AH$13751,'Batch output'!$C$6:$C$13751,$D154,'Batch output'!$D$6:$D$13751,$E154,'Batch output'!$E$6:$E$13751,$F154,'Batch output'!$G$6:$G$13751,N$4)</f>
        <v>28.299399999999999</v>
      </c>
      <c r="O154" s="1">
        <f t="shared" si="81"/>
        <v>-9.9999999999766942E-4</v>
      </c>
      <c r="P154" s="1" t="str">
        <f>IFERROR(INDEX('Vintage Weighting'!$S$3:$S$9,MATCH($F154,'Vintage Weighting'!$R$3:$R$9,0)),0)</f>
        <v>ex</v>
      </c>
      <c r="Q154" s="1" t="str">
        <f t="shared" si="82"/>
        <v>RSD-CZ13-ex</v>
      </c>
      <c r="R154" s="14">
        <f>INDEX('Vintage Weighting'!$G$4:$M$1000,MATCH($Q154,'Vintage Weighting'!$F$4:$F$1000,0),MATCH($F154,'Vintage Weighting'!$G$3:$M$3,0))</f>
        <v>0.21570926143024616</v>
      </c>
      <c r="S154" s="1">
        <f t="shared" si="83"/>
        <v>914.80140679953001</v>
      </c>
      <c r="T154" s="1">
        <f t="shared" si="84"/>
        <v>0.94423062133645952</v>
      </c>
      <c r="U154" s="1">
        <f t="shared" si="85"/>
        <v>-2.1570926142974343E-4</v>
      </c>
      <c r="V154" s="24">
        <f>INDEX('Building HVAC Tonnage'!F:F,MATCH(C154,'Building HVAC Tonnage'!E:E,0))</f>
        <v>17.88023325</v>
      </c>
      <c r="W154" s="1">
        <f t="shared" si="86"/>
        <v>51.162722208868836</v>
      </c>
      <c r="X154" s="1">
        <f t="shared" si="87"/>
        <v>5.2808629962165593E-2</v>
      </c>
      <c r="Y154" s="1">
        <f t="shared" si="88"/>
        <v>-1.2064118986241045E-5</v>
      </c>
      <c r="Z154" s="1" t="str">
        <f t="shared" si="89"/>
        <v>RSD-CZ13</v>
      </c>
    </row>
    <row r="155" spans="2:26" x14ac:dyDescent="0.25">
      <c r="B155" s="17" t="s">
        <v>2615</v>
      </c>
      <c r="C155" s="1" t="str">
        <f t="shared" si="75"/>
        <v>RSD-CZ13-v11</v>
      </c>
      <c r="D155" s="1" t="str">
        <f t="shared" si="76"/>
        <v>RSD</v>
      </c>
      <c r="E155" s="1" t="str">
        <f t="shared" si="77"/>
        <v>CZ13</v>
      </c>
      <c r="F155" s="1" t="str">
        <f t="shared" si="78"/>
        <v>v11</v>
      </c>
      <c r="G155" s="2">
        <f>SUMIFS('Batch output'!$U$6:$U$13751,'Batch output'!$C$6:$C$13751,$D155,'Batch output'!$D$6:$D$13751,$E155,'Batch output'!$E$6:$E$13751,$F155,'Batch output'!$G$6:$G$13751,G$4)</f>
        <v>90.987700000000004</v>
      </c>
      <c r="H155" s="2">
        <f>SUMIFS('Batch output'!$U$6:$U$13751,'Batch output'!$C$6:$C$13751,$D155,'Batch output'!$D$6:$D$13751,$E155,'Batch output'!$E$6:$E$13751,$F155,'Batch output'!$G$6:$G$13751,H$4)</f>
        <v>86.827600000000004</v>
      </c>
      <c r="I155" s="1">
        <f t="shared" si="79"/>
        <v>4160.1000000000004</v>
      </c>
      <c r="J155" s="2">
        <f>SUMIFS('Peak Demand output'!$J:$J,'Peak Demand output'!$D:$D,$D155,'Peak Demand output'!$E:$E,$E155,'Peak Demand output'!$F:$F,$F155,'Peak Demand output'!$G:$G,J$4)</f>
        <v>25.49493</v>
      </c>
      <c r="K155" s="2">
        <f>SUMIFS('Peak Demand output'!$J:$J,'Peak Demand output'!$D:$D,$D155,'Peak Demand output'!$E:$E,$E155,'Peak Demand output'!$F:$F,$F155,'Peak Demand output'!$G:$G,K$4)</f>
        <v>21.241530000000001</v>
      </c>
      <c r="L155" s="1">
        <f t="shared" si="80"/>
        <v>4.2533999999999992</v>
      </c>
      <c r="M155" s="2">
        <f>SUMIFS('Batch output'!$AH$6:$AH$13751,'Batch output'!$C$6:$C$13751,$D155,'Batch output'!$D$6:$D$13751,$E155,'Batch output'!$E$6:$E$13751,$F155,'Batch output'!$G$6:$G$13751,M$4)</f>
        <v>23.910299999999999</v>
      </c>
      <c r="N155" s="2">
        <f>SUMIFS('Batch output'!$AH$6:$AH$13751,'Batch output'!$C$6:$C$13751,$D155,'Batch output'!$D$6:$D$13751,$E155,'Batch output'!$E$6:$E$13751,$F155,'Batch output'!$G$6:$G$13751,N$4)</f>
        <v>23.910399999999999</v>
      </c>
      <c r="O155" s="1">
        <f t="shared" si="81"/>
        <v>-9.9999999999766942E-4</v>
      </c>
      <c r="P155" s="1" t="str">
        <f>IFERROR(INDEX('Vintage Weighting'!$S$3:$S$9,MATCH($F155,'Vintage Weighting'!$R$3:$R$9,0)),0)</f>
        <v>ex</v>
      </c>
      <c r="Q155" s="1" t="str">
        <f t="shared" si="82"/>
        <v>RSD-CZ13-ex</v>
      </c>
      <c r="R155" s="14">
        <f>INDEX('Vintage Weighting'!$G$4:$M$1000,MATCH($Q155,'Vintage Weighting'!$F$4:$F$1000,0),MATCH($F155,'Vintage Weighting'!$G$3:$M$3,0))</f>
        <v>0.21570926143024616</v>
      </c>
      <c r="S155" s="1">
        <f t="shared" si="83"/>
        <v>897.37209847596716</v>
      </c>
      <c r="T155" s="1">
        <f t="shared" si="84"/>
        <v>0.91749777256740883</v>
      </c>
      <c r="U155" s="1">
        <f t="shared" si="85"/>
        <v>-2.1570926142974343E-4</v>
      </c>
      <c r="V155" s="24">
        <f>INDEX('Building HVAC Tonnage'!F:F,MATCH(C155,'Building HVAC Tonnage'!E:E,0))</f>
        <v>17.421696749999999</v>
      </c>
      <c r="W155" s="1">
        <f t="shared" si="86"/>
        <v>51.508880641948217</v>
      </c>
      <c r="X155" s="1">
        <f t="shared" si="87"/>
        <v>5.2664088104243285E-2</v>
      </c>
      <c r="Y155" s="1">
        <f t="shared" si="88"/>
        <v>-1.2381644826284986E-5</v>
      </c>
      <c r="Z155" s="1" t="str">
        <f t="shared" si="89"/>
        <v>RSD-CZ13</v>
      </c>
    </row>
    <row r="156" spans="2:26" x14ac:dyDescent="0.25">
      <c r="B156" s="17" t="s">
        <v>2616</v>
      </c>
      <c r="C156" s="1" t="str">
        <f t="shared" si="75"/>
        <v>RSD-CZ13-v15</v>
      </c>
      <c r="D156" s="1" t="str">
        <f t="shared" si="76"/>
        <v>RSD</v>
      </c>
      <c r="E156" s="1" t="str">
        <f t="shared" si="77"/>
        <v>CZ13</v>
      </c>
      <c r="F156" s="1" t="str">
        <f t="shared" si="78"/>
        <v>v15</v>
      </c>
      <c r="G156" s="2">
        <f>SUMIFS('Batch output'!$U$6:$U$13751,'Batch output'!$C$6:$C$13751,$D156,'Batch output'!$D$6:$D$13751,$E156,'Batch output'!$E$6:$E$13751,$F156,'Batch output'!$G$6:$G$13751,G$4)</f>
        <v>87.257599999999996</v>
      </c>
      <c r="H156" s="2">
        <f>SUMIFS('Batch output'!$U$6:$U$13751,'Batch output'!$C$6:$C$13751,$D156,'Batch output'!$D$6:$D$13751,$E156,'Batch output'!$E$6:$E$13751,$F156,'Batch output'!$G$6:$G$13751,H$4)</f>
        <v>83.230900000000005</v>
      </c>
      <c r="I156" s="1">
        <f t="shared" si="79"/>
        <v>4026.6999999999912</v>
      </c>
      <c r="J156" s="2">
        <f>SUMIFS('Peak Demand output'!$J:$J,'Peak Demand output'!$D:$D,$D156,'Peak Demand output'!$E:$E,$E156,'Peak Demand output'!$F:$F,$F156,'Peak Demand output'!$G:$G,J$4)</f>
        <v>24.754999999999999</v>
      </c>
      <c r="K156" s="2">
        <f>SUMIFS('Peak Demand output'!$J:$J,'Peak Demand output'!$D:$D,$D156,'Peak Demand output'!$E:$E,$E156,'Peak Demand output'!$F:$F,$F156,'Peak Demand output'!$G:$G,K$4)</f>
        <v>20.399730000000002</v>
      </c>
      <c r="L156" s="1">
        <f t="shared" si="80"/>
        <v>4.3552699999999973</v>
      </c>
      <c r="M156" s="2">
        <f>SUMIFS('Batch output'!$AH$6:$AH$13751,'Batch output'!$C$6:$C$13751,$D156,'Batch output'!$D$6:$D$13751,$E156,'Batch output'!$E$6:$E$13751,$F156,'Batch output'!$G$6:$G$13751,M$4)</f>
        <v>27.154599999999999</v>
      </c>
      <c r="N156" s="2">
        <f>SUMIFS('Batch output'!$AH$6:$AH$13751,'Batch output'!$C$6:$C$13751,$D156,'Batch output'!$D$6:$D$13751,$E156,'Batch output'!$E$6:$E$13751,$F156,'Batch output'!$G$6:$G$13751,N$4)</f>
        <v>27.154800000000002</v>
      </c>
      <c r="O156" s="1">
        <f t="shared" si="81"/>
        <v>-2.000000000030866E-3</v>
      </c>
      <c r="P156" s="1" t="str">
        <f>IFERROR(INDEX('Vintage Weighting'!$S$3:$S$9,MATCH($F156,'Vintage Weighting'!$R$3:$R$9,0)),0)</f>
        <v>ex</v>
      </c>
      <c r="Q156" s="1" t="str">
        <f t="shared" si="82"/>
        <v>RSD-CZ13-ex</v>
      </c>
      <c r="R156" s="14">
        <f>INDEX('Vintage Weighting'!$G$4:$M$1000,MATCH($Q156,'Vintage Weighting'!$F$4:$F$1000,0),MATCH($F156,'Vintage Weighting'!$G$3:$M$3,0))</f>
        <v>0.16178194607268459</v>
      </c>
      <c r="S156" s="1">
        <f t="shared" si="83"/>
        <v>651.44736225087763</v>
      </c>
      <c r="T156" s="1">
        <f t="shared" si="84"/>
        <v>0.70460405627198053</v>
      </c>
      <c r="U156" s="1">
        <f t="shared" si="85"/>
        <v>-3.2356389215036272E-4</v>
      </c>
      <c r="V156" s="24">
        <f>INDEX('Building HVAC Tonnage'!F:F,MATCH(C156,'Building HVAC Tonnage'!E:E,0))</f>
        <v>17.192695083333334</v>
      </c>
      <c r="W156" s="1">
        <f t="shared" si="86"/>
        <v>37.890939093219494</v>
      </c>
      <c r="X156" s="1">
        <f t="shared" si="87"/>
        <v>4.0982757668693054E-2</v>
      </c>
      <c r="Y156" s="1">
        <f t="shared" si="88"/>
        <v>-1.8819847067725106E-5</v>
      </c>
      <c r="Z156" s="1" t="str">
        <f t="shared" si="89"/>
        <v>RSD-CZ13</v>
      </c>
    </row>
    <row r="157" spans="2:26" x14ac:dyDescent="0.25">
      <c r="B157" s="17" t="s">
        <v>2174</v>
      </c>
      <c r="C157" s="1" t="str">
        <f t="shared" si="75"/>
        <v>RSD-CZ15-v03</v>
      </c>
      <c r="D157" s="1" t="str">
        <f t="shared" si="76"/>
        <v>RSD</v>
      </c>
      <c r="E157" s="1" t="str">
        <f t="shared" si="77"/>
        <v>CZ15</v>
      </c>
      <c r="F157" s="1" t="str">
        <f t="shared" si="78"/>
        <v>v03</v>
      </c>
      <c r="G157" s="2">
        <f>SUMIFS('Batch output'!$U$6:$U$13751,'Batch output'!$C$6:$C$13751,$D157,'Batch output'!$D$6:$D$13751,$E157,'Batch output'!$E$6:$E$13751,$F157,'Batch output'!$G$6:$G$13751,G$4)</f>
        <v>107.52800000000001</v>
      </c>
      <c r="H157" s="2">
        <f>SUMIFS('Batch output'!$U$6:$U$13751,'Batch output'!$C$6:$C$13751,$D157,'Batch output'!$D$6:$D$13751,$E157,'Batch output'!$E$6:$E$13751,$F157,'Batch output'!$G$6:$G$13751,H$4)</f>
        <v>98.8416</v>
      </c>
      <c r="I157" s="1">
        <f t="shared" si="79"/>
        <v>8686.4000000000069</v>
      </c>
      <c r="J157" s="2">
        <f>SUMIFS('Peak Demand output'!$J:$J,'Peak Demand output'!$D:$D,$D157,'Peak Demand output'!$E:$E,$E157,'Peak Demand output'!$F:$F,$F157,'Peak Demand output'!$G:$G,J$4)</f>
        <v>31.373000000000001</v>
      </c>
      <c r="K157" s="2">
        <f>SUMIFS('Peak Demand output'!$J:$J,'Peak Demand output'!$D:$D,$D157,'Peak Demand output'!$E:$E,$E157,'Peak Demand output'!$F:$F,$F157,'Peak Demand output'!$G:$G,K$4)</f>
        <v>22.46733</v>
      </c>
      <c r="L157" s="1">
        <f t="shared" si="80"/>
        <v>8.9056700000000006</v>
      </c>
      <c r="M157" s="2">
        <f>SUMIFS('Batch output'!$AH$6:$AH$13751,'Batch output'!$C$6:$C$13751,$D157,'Batch output'!$D$6:$D$13751,$E157,'Batch output'!$E$6:$E$13751,$F157,'Batch output'!$G$6:$G$13751,M$4)</f>
        <v>7.6671699999999996</v>
      </c>
      <c r="N157" s="2">
        <f>SUMIFS('Batch output'!$AH$6:$AH$13751,'Batch output'!$C$6:$C$13751,$D157,'Batch output'!$D$6:$D$13751,$E157,'Batch output'!$E$6:$E$13751,$F157,'Batch output'!$G$6:$G$13751,N$4)</f>
        <v>7.6675199999999997</v>
      </c>
      <c r="O157" s="1">
        <f t="shared" si="81"/>
        <v>-3.5000000000007248E-3</v>
      </c>
      <c r="P157" s="1" t="str">
        <f>IFERROR(INDEX('Vintage Weighting'!$S$3:$S$9,MATCH($F157,'Vintage Weighting'!$R$3:$R$9,0)),0)</f>
        <v>ex</v>
      </c>
      <c r="Q157" s="1" t="str">
        <f t="shared" si="82"/>
        <v>RSD-CZ15-ex</v>
      </c>
      <c r="R157" s="14">
        <f>INDEX('Vintage Weighting'!$G$4:$M$1000,MATCH($Q157,'Vintage Weighting'!$F$4:$F$1000,0),MATCH($F157,'Vintage Weighting'!$G$3:$M$3,0))</f>
        <v>0.51601671309192221</v>
      </c>
      <c r="S157" s="1">
        <f t="shared" si="83"/>
        <v>4482.3275766016768</v>
      </c>
      <c r="T157" s="1">
        <f t="shared" si="84"/>
        <v>4.595474561281339</v>
      </c>
      <c r="U157" s="1">
        <f t="shared" si="85"/>
        <v>-1.8060584958221016E-3</v>
      </c>
      <c r="V157" s="24">
        <f>INDEX('Building HVAC Tonnage'!F:F,MATCH(C157,'Building HVAC Tonnage'!E:E,0))</f>
        <v>24.087461833333336</v>
      </c>
      <c r="W157" s="1">
        <f t="shared" si="86"/>
        <v>186.08550820405767</v>
      </c>
      <c r="X157" s="1">
        <f t="shared" si="87"/>
        <v>0.19078284765237946</v>
      </c>
      <c r="Y157" s="1">
        <f t="shared" si="88"/>
        <v>-7.4979194915538789E-5</v>
      </c>
      <c r="Z157" s="1" t="str">
        <f t="shared" si="89"/>
        <v>RSD-CZ15</v>
      </c>
    </row>
    <row r="158" spans="2:26" x14ac:dyDescent="0.25">
      <c r="B158" s="17" t="s">
        <v>2175</v>
      </c>
      <c r="C158" s="1" t="str">
        <f t="shared" si="75"/>
        <v>RSD-CZ15-v07</v>
      </c>
      <c r="D158" s="1" t="str">
        <f t="shared" si="76"/>
        <v>RSD</v>
      </c>
      <c r="E158" s="1" t="str">
        <f t="shared" si="77"/>
        <v>CZ15</v>
      </c>
      <c r="F158" s="1" t="str">
        <f t="shared" si="78"/>
        <v>v07</v>
      </c>
      <c r="G158" s="2">
        <f>SUMIFS('Batch output'!$U$6:$U$13751,'Batch output'!$C$6:$C$13751,$D158,'Batch output'!$D$6:$D$13751,$E158,'Batch output'!$E$6:$E$13751,$F158,'Batch output'!$G$6:$G$13751,G$4)</f>
        <v>107.09099999999999</v>
      </c>
      <c r="H158" s="2">
        <f>SUMIFS('Batch output'!$U$6:$U$13751,'Batch output'!$C$6:$C$13751,$D158,'Batch output'!$D$6:$D$13751,$E158,'Batch output'!$E$6:$E$13751,$F158,'Batch output'!$G$6:$G$13751,H$4)</f>
        <v>98.527600000000007</v>
      </c>
      <c r="I158" s="1">
        <f t="shared" si="79"/>
        <v>8563.3999999999869</v>
      </c>
      <c r="J158" s="2">
        <f>SUMIFS('Peak Demand output'!$J:$J,'Peak Demand output'!$D:$D,$D158,'Peak Demand output'!$E:$E,$E158,'Peak Demand output'!$F:$F,$F158,'Peak Demand output'!$G:$G,J$4)</f>
        <v>31.08193</v>
      </c>
      <c r="K158" s="2">
        <f>SUMIFS('Peak Demand output'!$J:$J,'Peak Demand output'!$D:$D,$D158,'Peak Demand output'!$E:$E,$E158,'Peak Demand output'!$F:$F,$F158,'Peak Demand output'!$G:$G,K$4)</f>
        <v>22.299530000000001</v>
      </c>
      <c r="L158" s="1">
        <f t="shared" si="80"/>
        <v>8.7823999999999991</v>
      </c>
      <c r="M158" s="2">
        <f>SUMIFS('Batch output'!$AH$6:$AH$13751,'Batch output'!$C$6:$C$13751,$D158,'Batch output'!$D$6:$D$13751,$E158,'Batch output'!$E$6:$E$13751,$F158,'Batch output'!$G$6:$G$13751,M$4)</f>
        <v>7.4921899999999999</v>
      </c>
      <c r="N158" s="2">
        <f>SUMIFS('Batch output'!$AH$6:$AH$13751,'Batch output'!$C$6:$C$13751,$D158,'Batch output'!$D$6:$D$13751,$E158,'Batch output'!$E$6:$E$13751,$F158,'Batch output'!$G$6:$G$13751,N$4)</f>
        <v>7.4922599999999999</v>
      </c>
      <c r="O158" s="1">
        <f t="shared" si="81"/>
        <v>-7.0000000000014495E-4</v>
      </c>
      <c r="P158" s="1" t="str">
        <f>IFERROR(INDEX('Vintage Weighting'!$S$3:$S$9,MATCH($F158,'Vintage Weighting'!$R$3:$R$9,0)),0)</f>
        <v>ex</v>
      </c>
      <c r="Q158" s="1" t="str">
        <f t="shared" si="82"/>
        <v>RSD-CZ15-ex</v>
      </c>
      <c r="R158" s="14">
        <f>INDEX('Vintage Weighting'!$G$4:$M$1000,MATCH($Q158,'Vintage Weighting'!$F$4:$F$1000,0),MATCH($F158,'Vintage Weighting'!$G$3:$M$3,0))</f>
        <v>0.17618384401114215</v>
      </c>
      <c r="S158" s="1">
        <f t="shared" si="83"/>
        <v>1508.7327298050125</v>
      </c>
      <c r="T158" s="1">
        <f t="shared" si="84"/>
        <v>1.5473169916434546</v>
      </c>
      <c r="U158" s="1">
        <f t="shared" si="85"/>
        <v>-1.2332869080782506E-4</v>
      </c>
      <c r="V158" s="24">
        <f>INDEX('Building HVAC Tonnage'!F:F,MATCH(C158,'Building HVAC Tonnage'!E:E,0))</f>
        <v>23.806513666666667</v>
      </c>
      <c r="W158" s="1">
        <f t="shared" si="86"/>
        <v>63.37478687261568</v>
      </c>
      <c r="X158" s="1">
        <f t="shared" si="87"/>
        <v>6.4995530773998722E-2</v>
      </c>
      <c r="Y158" s="1">
        <f t="shared" si="88"/>
        <v>-5.1804599587593985E-6</v>
      </c>
      <c r="Z158" s="1" t="str">
        <f t="shared" si="89"/>
        <v>RSD-CZ15</v>
      </c>
    </row>
    <row r="159" spans="2:26" x14ac:dyDescent="0.25">
      <c r="B159" s="17" t="s">
        <v>2176</v>
      </c>
      <c r="C159" s="1" t="str">
        <f t="shared" si="75"/>
        <v>RSD-CZ15-v11</v>
      </c>
      <c r="D159" s="1" t="str">
        <f t="shared" si="76"/>
        <v>RSD</v>
      </c>
      <c r="E159" s="1" t="str">
        <f t="shared" si="77"/>
        <v>CZ15</v>
      </c>
      <c r="F159" s="1" t="str">
        <f t="shared" si="78"/>
        <v>v11</v>
      </c>
      <c r="G159" s="2">
        <f>SUMIFS('Batch output'!$U$6:$U$13751,'Batch output'!$C$6:$C$13751,$D159,'Batch output'!$D$6:$D$13751,$E159,'Batch output'!$E$6:$E$13751,$F159,'Batch output'!$G$6:$G$13751,G$4)</f>
        <v>105.83499999999999</v>
      </c>
      <c r="H159" s="2">
        <f>SUMIFS('Batch output'!$U$6:$U$13751,'Batch output'!$C$6:$C$13751,$D159,'Batch output'!$D$6:$D$13751,$E159,'Batch output'!$E$6:$E$13751,$F159,'Batch output'!$G$6:$G$13751,H$4)</f>
        <v>97.644800000000004</v>
      </c>
      <c r="I159" s="1">
        <f t="shared" si="79"/>
        <v>8190.1999999999898</v>
      </c>
      <c r="J159" s="2">
        <f>SUMIFS('Peak Demand output'!$J:$J,'Peak Demand output'!$D:$D,$D159,'Peak Demand output'!$E:$E,$E159,'Peak Demand output'!$F:$F,$F159,'Peak Demand output'!$G:$G,J$4)</f>
        <v>30.179200000000002</v>
      </c>
      <c r="K159" s="2">
        <f>SUMIFS('Peak Demand output'!$J:$J,'Peak Demand output'!$D:$D,$D159,'Peak Demand output'!$E:$E,$E159,'Peak Demand output'!$F:$F,$F159,'Peak Demand output'!$G:$G,K$4)</f>
        <v>21.800470000000001</v>
      </c>
      <c r="L159" s="1">
        <f t="shared" si="80"/>
        <v>8.3787300000000009</v>
      </c>
      <c r="M159" s="2">
        <f>SUMIFS('Batch output'!$AH$6:$AH$13751,'Batch output'!$C$6:$C$13751,$D159,'Batch output'!$D$6:$D$13751,$E159,'Batch output'!$E$6:$E$13751,$F159,'Batch output'!$G$6:$G$13751,M$4)</f>
        <v>7.1152300000000004</v>
      </c>
      <c r="N159" s="2">
        <f>SUMIFS('Batch output'!$AH$6:$AH$13751,'Batch output'!$C$6:$C$13751,$D159,'Batch output'!$D$6:$D$13751,$E159,'Batch output'!$E$6:$E$13751,$F159,'Batch output'!$G$6:$G$13751,N$4)</f>
        <v>7.1152600000000001</v>
      </c>
      <c r="O159" s="1">
        <f t="shared" si="81"/>
        <v>-2.9999999999752447E-4</v>
      </c>
      <c r="P159" s="1" t="str">
        <f>IFERROR(INDEX('Vintage Weighting'!$S$3:$S$9,MATCH($F159,'Vintage Weighting'!$R$3:$R$9,0)),0)</f>
        <v>ex</v>
      </c>
      <c r="Q159" s="1" t="str">
        <f t="shared" si="82"/>
        <v>RSD-CZ15-ex</v>
      </c>
      <c r="R159" s="14">
        <f>INDEX('Vintage Weighting'!$G$4:$M$1000,MATCH($Q159,'Vintage Weighting'!$F$4:$F$1000,0),MATCH($F159,'Vintage Weighting'!$G$3:$M$3,0))</f>
        <v>0.17618384401114215</v>
      </c>
      <c r="S159" s="1">
        <f t="shared" si="83"/>
        <v>1442.9809192200546</v>
      </c>
      <c r="T159" s="1">
        <f t="shared" si="84"/>
        <v>1.4761968593314772</v>
      </c>
      <c r="U159" s="1">
        <f t="shared" si="85"/>
        <v>-5.2855153202906498E-5</v>
      </c>
      <c r="V159" s="24">
        <f>INDEX('Building HVAC Tonnage'!F:F,MATCH(C159,'Building HVAC Tonnage'!E:E,0))</f>
        <v>22.953077166666663</v>
      </c>
      <c r="W159" s="1">
        <f t="shared" si="86"/>
        <v>62.866556355049717</v>
      </c>
      <c r="X159" s="1">
        <f t="shared" si="87"/>
        <v>6.4313679974694921E-2</v>
      </c>
      <c r="Y159" s="1">
        <f t="shared" si="88"/>
        <v>-2.3027480289076349E-6</v>
      </c>
      <c r="Z159" s="1" t="str">
        <f t="shared" si="89"/>
        <v>RSD-CZ15</v>
      </c>
    </row>
    <row r="160" spans="2:26" x14ac:dyDescent="0.25">
      <c r="B160" s="17" t="s">
        <v>2177</v>
      </c>
      <c r="C160" s="1" t="str">
        <f t="shared" si="75"/>
        <v>RSD-CZ15-v15</v>
      </c>
      <c r="D160" s="1" t="str">
        <f t="shared" si="76"/>
        <v>RSD</v>
      </c>
      <c r="E160" s="1" t="str">
        <f t="shared" si="77"/>
        <v>CZ15</v>
      </c>
      <c r="F160" s="1" t="str">
        <f t="shared" si="78"/>
        <v>v15</v>
      </c>
      <c r="G160" s="2">
        <f>SUMIFS('Batch output'!$U$6:$U$13751,'Batch output'!$C$6:$C$13751,$D160,'Batch output'!$D$6:$D$13751,$E160,'Batch output'!$E$6:$E$13751,$F160,'Batch output'!$G$6:$G$13751,G$4)</f>
        <v>101.917</v>
      </c>
      <c r="H160" s="2">
        <f>SUMIFS('Batch output'!$U$6:$U$13751,'Batch output'!$C$6:$C$13751,$D160,'Batch output'!$D$6:$D$13751,$E160,'Batch output'!$E$6:$E$13751,$F160,'Batch output'!$G$6:$G$13751,H$4)</f>
        <v>93.974400000000003</v>
      </c>
      <c r="I160" s="1">
        <f t="shared" si="79"/>
        <v>7942.5999999999985</v>
      </c>
      <c r="J160" s="2">
        <f>SUMIFS('Peak Demand output'!$J:$J,'Peak Demand output'!$D:$D,$D160,'Peak Demand output'!$E:$E,$E160,'Peak Demand output'!$F:$F,$F160,'Peak Demand output'!$G:$G,J$4)</f>
        <v>29.49607</v>
      </c>
      <c r="K160" s="2">
        <f>SUMIFS('Peak Demand output'!$J:$J,'Peak Demand output'!$D:$D,$D160,'Peak Demand output'!$E:$E,$E160,'Peak Demand output'!$F:$F,$F160,'Peak Demand output'!$G:$G,K$4)</f>
        <v>21.128070000000001</v>
      </c>
      <c r="L160" s="1">
        <f t="shared" si="80"/>
        <v>8.3679999999999986</v>
      </c>
      <c r="M160" s="2">
        <f>SUMIFS('Batch output'!$AH$6:$AH$13751,'Batch output'!$C$6:$C$13751,$D160,'Batch output'!$D$6:$D$13751,$E160,'Batch output'!$E$6:$E$13751,$F160,'Batch output'!$G$6:$G$13751,M$4)</f>
        <v>7.2208600000000001</v>
      </c>
      <c r="N160" s="2">
        <f>SUMIFS('Batch output'!$AH$6:$AH$13751,'Batch output'!$C$6:$C$13751,$D160,'Batch output'!$D$6:$D$13751,$E160,'Batch output'!$E$6:$E$13751,$F160,'Batch output'!$G$6:$G$13751,N$4)</f>
        <v>7.2209199999999996</v>
      </c>
      <c r="O160" s="1">
        <f t="shared" si="81"/>
        <v>-5.9999999999504894E-4</v>
      </c>
      <c r="P160" s="1" t="str">
        <f>IFERROR(INDEX('Vintage Weighting'!$S$3:$S$9,MATCH($F160,'Vintage Weighting'!$R$3:$R$9,0)),0)</f>
        <v>ex</v>
      </c>
      <c r="Q160" s="1" t="str">
        <f t="shared" si="82"/>
        <v>RSD-CZ15-ex</v>
      </c>
      <c r="R160" s="14">
        <f>INDEX('Vintage Weighting'!$G$4:$M$1000,MATCH($Q160,'Vintage Weighting'!$F$4:$F$1000,0),MATCH($F160,'Vintage Weighting'!$G$3:$M$3,0))</f>
        <v>0.13161559888579394</v>
      </c>
      <c r="S160" s="1">
        <f t="shared" si="83"/>
        <v>1045.3700557103068</v>
      </c>
      <c r="T160" s="1">
        <f t="shared" si="84"/>
        <v>1.1013593314763235</v>
      </c>
      <c r="U160" s="1">
        <f t="shared" si="85"/>
        <v>-7.8969359330824721E-5</v>
      </c>
      <c r="V160" s="24">
        <f>INDEX('Building HVAC Tonnage'!F:F,MATCH(C160,'Building HVAC Tonnage'!E:E,0))</f>
        <v>22.714185583333336</v>
      </c>
      <c r="W160" s="1">
        <f t="shared" si="86"/>
        <v>46.022783950367696</v>
      </c>
      <c r="X160" s="1">
        <f t="shared" si="87"/>
        <v>4.848773148549302E-2</v>
      </c>
      <c r="Y160" s="1">
        <f t="shared" si="88"/>
        <v>-3.4766537871720543E-6</v>
      </c>
      <c r="Z160" s="1" t="str">
        <f t="shared" si="89"/>
        <v>RSD-CZ15</v>
      </c>
    </row>
    <row r="161" spans="2:26" x14ac:dyDescent="0.25">
      <c r="B161" s="17" t="s">
        <v>2617</v>
      </c>
      <c r="C161" s="1" t="str">
        <f t="shared" si="75"/>
        <v>Rt3-CZ12-v03</v>
      </c>
      <c r="D161" s="1" t="str">
        <f t="shared" si="76"/>
        <v>Rt3</v>
      </c>
      <c r="E161" s="1" t="str">
        <f t="shared" si="77"/>
        <v>CZ12</v>
      </c>
      <c r="F161" s="1" t="str">
        <f t="shared" si="78"/>
        <v>v03</v>
      </c>
      <c r="G161" s="2">
        <f>SUMIFS('Batch output'!$U$6:$U$13751,'Batch output'!$C$6:$C$13751,$D161,'Batch output'!$D$6:$D$13751,$E161,'Batch output'!$E$6:$E$13751,$F161,'Batch output'!$G$6:$G$13751,G$4)</f>
        <v>1590.77</v>
      </c>
      <c r="H161" s="2">
        <f>SUMIFS('Batch output'!$U$6:$U$13751,'Batch output'!$C$6:$C$13751,$D161,'Batch output'!$D$6:$D$13751,$E161,'Batch output'!$E$6:$E$13751,$F161,'Batch output'!$G$6:$G$13751,H$4)</f>
        <v>1550.32</v>
      </c>
      <c r="I161" s="1">
        <f t="shared" si="79"/>
        <v>40450.000000000044</v>
      </c>
      <c r="J161" s="2">
        <f>SUMIFS('Peak Demand output'!$J:$J,'Peak Demand output'!$D:$D,$D161,'Peak Demand output'!$E:$E,$E161,'Peak Demand output'!$F:$F,$F161,'Peak Demand output'!$G:$G,J$4)</f>
        <v>460.84192999999999</v>
      </c>
      <c r="K161" s="2">
        <f>SUMIFS('Peak Demand output'!$J:$J,'Peak Demand output'!$D:$D,$D161,'Peak Demand output'!$E:$E,$E161,'Peak Demand output'!$F:$F,$F161,'Peak Demand output'!$G:$G,K$4)</f>
        <v>389.09766999999999</v>
      </c>
      <c r="L161" s="1">
        <f t="shared" si="80"/>
        <v>71.744259999999997</v>
      </c>
      <c r="M161" s="2">
        <f>SUMIFS('Batch output'!$AH$6:$AH$13751,'Batch output'!$C$6:$C$13751,$D161,'Batch output'!$D$6:$D$13751,$E161,'Batch output'!$E$6:$E$13751,$F161,'Batch output'!$G$6:$G$13751,M$4)</f>
        <v>218.14699999999999</v>
      </c>
      <c r="N161" s="2">
        <f>SUMIFS('Batch output'!$AH$6:$AH$13751,'Batch output'!$C$6:$C$13751,$D161,'Batch output'!$D$6:$D$13751,$E161,'Batch output'!$E$6:$E$13751,$F161,'Batch output'!$G$6:$G$13751,N$4)</f>
        <v>218.148</v>
      </c>
      <c r="O161" s="1">
        <f t="shared" si="81"/>
        <v>-1.0000000000047748E-2</v>
      </c>
      <c r="P161" s="1" t="str">
        <f>IFERROR(INDEX('Vintage Weighting'!$S$3:$S$9,MATCH($F161,'Vintage Weighting'!$R$3:$R$9,0)),0)</f>
        <v>ex</v>
      </c>
      <c r="Q161" s="1" t="str">
        <f t="shared" si="82"/>
        <v>Rt3-CZ12-ex</v>
      </c>
      <c r="R161" s="14">
        <f>INDEX('Vintage Weighting'!$G$4:$M$1000,MATCH($Q161,'Vintage Weighting'!$F$4:$F$1000,0),MATCH($F161,'Vintage Weighting'!$G$3:$M$3,0))</f>
        <v>0.44306078977552027</v>
      </c>
      <c r="S161" s="1">
        <f t="shared" si="83"/>
        <v>17921.808946419813</v>
      </c>
      <c r="T161" s="1">
        <f t="shared" si="84"/>
        <v>31.787068497460268</v>
      </c>
      <c r="U161" s="1">
        <f t="shared" si="85"/>
        <v>-4.4306078977763581E-3</v>
      </c>
      <c r="V161" s="24">
        <f>INDEX('Building HVAC Tonnage'!F:F,MATCH(C161,'Building HVAC Tonnage'!E:E,0))</f>
        <v>303.8852910833333</v>
      </c>
      <c r="W161" s="1">
        <f t="shared" si="86"/>
        <v>58.975572271134318</v>
      </c>
      <c r="X161" s="1">
        <f t="shared" si="87"/>
        <v>0.10460219507216433</v>
      </c>
      <c r="Y161" s="1">
        <f t="shared" si="88"/>
        <v>-1.4579869535578705E-5</v>
      </c>
      <c r="Z161" s="1" t="str">
        <f t="shared" si="89"/>
        <v>Rt3-CZ12</v>
      </c>
    </row>
    <row r="162" spans="2:26" x14ac:dyDescent="0.25">
      <c r="B162" s="17" t="s">
        <v>2618</v>
      </c>
      <c r="C162" s="1" t="str">
        <f t="shared" si="75"/>
        <v>Rt3-CZ12-v07</v>
      </c>
      <c r="D162" s="1" t="str">
        <f t="shared" si="76"/>
        <v>Rt3</v>
      </c>
      <c r="E162" s="1" t="str">
        <f t="shared" si="77"/>
        <v>CZ12</v>
      </c>
      <c r="F162" s="1" t="str">
        <f t="shared" si="78"/>
        <v>v07</v>
      </c>
      <c r="G162" s="2">
        <f>SUMIFS('Batch output'!$U$6:$U$13751,'Batch output'!$C$6:$C$13751,$D162,'Batch output'!$D$6:$D$13751,$E162,'Batch output'!$E$6:$E$13751,$F162,'Batch output'!$G$6:$G$13751,G$4)</f>
        <v>1589.85</v>
      </c>
      <c r="H162" s="2">
        <f>SUMIFS('Batch output'!$U$6:$U$13751,'Batch output'!$C$6:$C$13751,$D162,'Batch output'!$D$6:$D$13751,$E162,'Batch output'!$E$6:$E$13751,$F162,'Batch output'!$G$6:$G$13751,H$4)</f>
        <v>1549.52</v>
      </c>
      <c r="I162" s="1">
        <f t="shared" si="79"/>
        <v>40329.999999999927</v>
      </c>
      <c r="J162" s="2">
        <f>SUMIFS('Peak Demand output'!$J:$J,'Peak Demand output'!$D:$D,$D162,'Peak Demand output'!$E:$E,$E162,'Peak Demand output'!$F:$F,$F162,'Peak Demand output'!$G:$G,J$4)</f>
        <v>459.60207000000003</v>
      </c>
      <c r="K162" s="2">
        <f>SUMIFS('Peak Demand output'!$J:$J,'Peak Demand output'!$D:$D,$D162,'Peak Demand output'!$E:$E,$E162,'Peak Demand output'!$F:$F,$F162,'Peak Demand output'!$G:$G,K$4)</f>
        <v>387.72433000000001</v>
      </c>
      <c r="L162" s="1">
        <f t="shared" si="80"/>
        <v>71.877740000000017</v>
      </c>
      <c r="M162" s="2">
        <f>SUMIFS('Batch output'!$AH$6:$AH$13751,'Batch output'!$C$6:$C$13751,$D162,'Batch output'!$D$6:$D$13751,$E162,'Batch output'!$E$6:$E$13751,$F162,'Batch output'!$G$6:$G$13751,M$4)</f>
        <v>206.48699999999999</v>
      </c>
      <c r="N162" s="2">
        <f>SUMIFS('Batch output'!$AH$6:$AH$13751,'Batch output'!$C$6:$C$13751,$D162,'Batch output'!$D$6:$D$13751,$E162,'Batch output'!$E$6:$E$13751,$F162,'Batch output'!$G$6:$G$13751,N$4)</f>
        <v>206.48699999999999</v>
      </c>
      <c r="O162" s="1">
        <f t="shared" si="81"/>
        <v>0</v>
      </c>
      <c r="P162" s="1" t="str">
        <f>IFERROR(INDEX('Vintage Weighting'!$S$3:$S$9,MATCH($F162,'Vintage Weighting'!$R$3:$R$9,0)),0)</f>
        <v>ex</v>
      </c>
      <c r="Q162" s="1" t="str">
        <f t="shared" si="82"/>
        <v>Rt3-CZ12-ex</v>
      </c>
      <c r="R162" s="14">
        <f>INDEX('Vintage Weighting'!$G$4:$M$1000,MATCH($Q162,'Vintage Weighting'!$F$4:$F$1000,0),MATCH($F162,'Vintage Weighting'!$G$3:$M$3,0))</f>
        <v>0.20252334917253811</v>
      </c>
      <c r="S162" s="1">
        <f t="shared" si="83"/>
        <v>8167.7666721284477</v>
      </c>
      <c r="T162" s="1">
        <f t="shared" si="84"/>
        <v>14.556920635752913</v>
      </c>
      <c r="U162" s="1">
        <f t="shared" si="85"/>
        <v>0</v>
      </c>
      <c r="V162" s="24">
        <f>INDEX('Building HVAC Tonnage'!F:F,MATCH(C162,'Building HVAC Tonnage'!E:E,0))</f>
        <v>302.9547154166666</v>
      </c>
      <c r="W162" s="1">
        <f t="shared" si="86"/>
        <v>26.960354985381127</v>
      </c>
      <c r="X162" s="1">
        <f t="shared" si="87"/>
        <v>4.8049823603940799E-2</v>
      </c>
      <c r="Y162" s="1">
        <f t="shared" si="88"/>
        <v>0</v>
      </c>
      <c r="Z162" s="1" t="str">
        <f t="shared" si="89"/>
        <v>Rt3-CZ12</v>
      </c>
    </row>
    <row r="163" spans="2:26" x14ac:dyDescent="0.25">
      <c r="B163" s="17" t="s">
        <v>2619</v>
      </c>
      <c r="C163" s="1" t="str">
        <f t="shared" si="75"/>
        <v>Rt3-CZ12-v11</v>
      </c>
      <c r="D163" s="1" t="str">
        <f t="shared" si="76"/>
        <v>Rt3</v>
      </c>
      <c r="E163" s="1" t="str">
        <f t="shared" si="77"/>
        <v>CZ12</v>
      </c>
      <c r="F163" s="1" t="str">
        <f t="shared" si="78"/>
        <v>v11</v>
      </c>
      <c r="G163" s="2">
        <f>SUMIFS('Batch output'!$U$6:$U$13751,'Batch output'!$C$6:$C$13751,$D163,'Batch output'!$D$6:$D$13751,$E163,'Batch output'!$E$6:$E$13751,$F163,'Batch output'!$G$6:$G$13751,G$4)</f>
        <v>1584.41</v>
      </c>
      <c r="H163" s="2">
        <f>SUMIFS('Batch output'!$U$6:$U$13751,'Batch output'!$C$6:$C$13751,$D163,'Batch output'!$D$6:$D$13751,$E163,'Batch output'!$E$6:$E$13751,$F163,'Batch output'!$G$6:$G$13751,H$4)</f>
        <v>1544.59</v>
      </c>
      <c r="I163" s="1">
        <f t="shared" si="79"/>
        <v>39820.00000000016</v>
      </c>
      <c r="J163" s="2">
        <f>SUMIFS('Peak Demand output'!$J:$J,'Peak Demand output'!$D:$D,$D163,'Peak Demand output'!$E:$E,$E163,'Peak Demand output'!$F:$F,$F163,'Peak Demand output'!$G:$G,J$4)</f>
        <v>450.84172999999998</v>
      </c>
      <c r="K163" s="2">
        <f>SUMIFS('Peak Demand output'!$J:$J,'Peak Demand output'!$D:$D,$D163,'Peak Demand output'!$E:$E,$E163,'Peak Demand output'!$F:$F,$F163,'Peak Demand output'!$G:$G,K$4)</f>
        <v>380.69787000000002</v>
      </c>
      <c r="L163" s="1">
        <f t="shared" si="80"/>
        <v>70.143859999999961</v>
      </c>
      <c r="M163" s="2">
        <f>SUMIFS('Batch output'!$AH$6:$AH$13751,'Batch output'!$C$6:$C$13751,$D163,'Batch output'!$D$6:$D$13751,$E163,'Batch output'!$E$6:$E$13751,$F163,'Batch output'!$G$6:$G$13751,M$4)</f>
        <v>145.62799999999999</v>
      </c>
      <c r="N163" s="2">
        <f>SUMIFS('Batch output'!$AH$6:$AH$13751,'Batch output'!$C$6:$C$13751,$D163,'Batch output'!$D$6:$D$13751,$E163,'Batch output'!$E$6:$E$13751,$F163,'Batch output'!$G$6:$G$13751,N$4)</f>
        <v>145.62799999999999</v>
      </c>
      <c r="O163" s="1">
        <f t="shared" si="81"/>
        <v>0</v>
      </c>
      <c r="P163" s="1" t="str">
        <f>IFERROR(INDEX('Vintage Weighting'!$S$3:$S$9,MATCH($F163,'Vintage Weighting'!$R$3:$R$9,0)),0)</f>
        <v>ex</v>
      </c>
      <c r="Q163" s="1" t="str">
        <f t="shared" si="82"/>
        <v>Rt3-CZ12-ex</v>
      </c>
      <c r="R163" s="14">
        <f>INDEX('Vintage Weighting'!$G$4:$M$1000,MATCH($Q163,'Vintage Weighting'!$F$4:$F$1000,0),MATCH($F163,'Vintage Weighting'!$G$3:$M$3,0))</f>
        <v>0.20252334917253811</v>
      </c>
      <c r="S163" s="1">
        <f t="shared" si="83"/>
        <v>8064.4797640505003</v>
      </c>
      <c r="T163" s="1">
        <f t="shared" si="84"/>
        <v>14.205769451089621</v>
      </c>
      <c r="U163" s="1">
        <f t="shared" si="85"/>
        <v>0</v>
      </c>
      <c r="V163" s="24">
        <f>INDEX('Building HVAC Tonnage'!F:F,MATCH(C163,'Building HVAC Tonnage'!E:E,0))</f>
        <v>295.32535458333331</v>
      </c>
      <c r="W163" s="1">
        <f t="shared" si="86"/>
        <v>27.307102620526642</v>
      </c>
      <c r="X163" s="1">
        <f t="shared" si="87"/>
        <v>4.8102099026113634E-2</v>
      </c>
      <c r="Y163" s="1">
        <f t="shared" si="88"/>
        <v>0</v>
      </c>
      <c r="Z163" s="1" t="str">
        <f t="shared" si="89"/>
        <v>Rt3-CZ12</v>
      </c>
    </row>
    <row r="164" spans="2:26" x14ac:dyDescent="0.25">
      <c r="B164" s="17" t="s">
        <v>2620</v>
      </c>
      <c r="C164" s="1" t="str">
        <f t="shared" si="75"/>
        <v>Rt3-CZ12-v15</v>
      </c>
      <c r="D164" s="1" t="str">
        <f t="shared" si="76"/>
        <v>Rt3</v>
      </c>
      <c r="E164" s="1" t="str">
        <f t="shared" si="77"/>
        <v>CZ12</v>
      </c>
      <c r="F164" s="1" t="str">
        <f t="shared" si="78"/>
        <v>v15</v>
      </c>
      <c r="G164" s="2">
        <f>SUMIFS('Batch output'!$U$6:$U$13751,'Batch output'!$C$6:$C$13751,$D164,'Batch output'!$D$6:$D$13751,$E164,'Batch output'!$E$6:$E$13751,$F164,'Batch output'!$G$6:$G$13751,G$4)</f>
        <v>1441.49</v>
      </c>
      <c r="H164" s="2">
        <f>SUMIFS('Batch output'!$U$6:$U$13751,'Batch output'!$C$6:$C$13751,$D164,'Batch output'!$D$6:$D$13751,$E164,'Batch output'!$E$6:$E$13751,$F164,'Batch output'!$G$6:$G$13751,H$4)</f>
        <v>1404.49</v>
      </c>
      <c r="I164" s="1">
        <f t="shared" si="79"/>
        <v>37000</v>
      </c>
      <c r="J164" s="2">
        <f>SUMIFS('Peak Demand output'!$J:$J,'Peak Demand output'!$D:$D,$D164,'Peak Demand output'!$E:$E,$E164,'Peak Demand output'!$F:$F,$F164,'Peak Demand output'!$G:$G,J$4)</f>
        <v>421.44839999999999</v>
      </c>
      <c r="K164" s="2">
        <f>SUMIFS('Peak Demand output'!$J:$J,'Peak Demand output'!$D:$D,$D164,'Peak Demand output'!$E:$E,$E164,'Peak Demand output'!$F:$F,$F164,'Peak Demand output'!$G:$G,K$4)</f>
        <v>353.07040000000001</v>
      </c>
      <c r="L164" s="1">
        <f t="shared" si="80"/>
        <v>68.377999999999986</v>
      </c>
      <c r="M164" s="2">
        <f>SUMIFS('Batch output'!$AH$6:$AH$13751,'Batch output'!$C$6:$C$13751,$D164,'Batch output'!$D$6:$D$13751,$E164,'Batch output'!$E$6:$E$13751,$F164,'Batch output'!$G$6:$G$13751,M$4)</f>
        <v>189.86099999999999</v>
      </c>
      <c r="N164" s="2">
        <f>SUMIFS('Batch output'!$AH$6:$AH$13751,'Batch output'!$C$6:$C$13751,$D164,'Batch output'!$D$6:$D$13751,$E164,'Batch output'!$E$6:$E$13751,$F164,'Batch output'!$G$6:$G$13751,N$4)</f>
        <v>189.86099999999999</v>
      </c>
      <c r="O164" s="1">
        <f t="shared" si="81"/>
        <v>0</v>
      </c>
      <c r="P164" s="1" t="str">
        <f>IFERROR(INDEX('Vintage Weighting'!$S$3:$S$9,MATCH($F164,'Vintage Weighting'!$R$3:$R$9,0)),0)</f>
        <v>ex</v>
      </c>
      <c r="Q164" s="1" t="str">
        <f t="shared" si="82"/>
        <v>Rt3-CZ12-ex</v>
      </c>
      <c r="R164" s="14">
        <f>INDEX('Vintage Weighting'!$G$4:$M$1000,MATCH($Q164,'Vintage Weighting'!$F$4:$F$1000,0),MATCH($F164,'Vintage Weighting'!$G$3:$M$3,0))</f>
        <v>0.15189251187940359</v>
      </c>
      <c r="S164" s="1">
        <f t="shared" si="83"/>
        <v>5620.0229395379329</v>
      </c>
      <c r="T164" s="1">
        <f t="shared" si="84"/>
        <v>10.386106177289856</v>
      </c>
      <c r="U164" s="1">
        <f t="shared" si="85"/>
        <v>0</v>
      </c>
      <c r="V164" s="24">
        <f>INDEX('Building HVAC Tonnage'!F:F,MATCH(C164,'Building HVAC Tonnage'!E:E,0))</f>
        <v>285.42999141666667</v>
      </c>
      <c r="W164" s="1">
        <f t="shared" si="86"/>
        <v>19.68967210363645</v>
      </c>
      <c r="X164" s="1">
        <f t="shared" si="87"/>
        <v>3.6387578354120341E-2</v>
      </c>
      <c r="Y164" s="1">
        <f t="shared" si="88"/>
        <v>0</v>
      </c>
      <c r="Z164" s="1" t="str">
        <f t="shared" si="89"/>
        <v>Rt3-CZ12</v>
      </c>
    </row>
    <row r="165" spans="2:26" x14ac:dyDescent="0.25">
      <c r="B165" s="17" t="s">
        <v>2621</v>
      </c>
      <c r="C165" s="1" t="str">
        <f t="shared" si="75"/>
        <v>Rt3-CZ13-v03</v>
      </c>
      <c r="D165" s="1" t="str">
        <f t="shared" si="76"/>
        <v>Rt3</v>
      </c>
      <c r="E165" s="1" t="str">
        <f t="shared" si="77"/>
        <v>CZ13</v>
      </c>
      <c r="F165" s="1" t="str">
        <f t="shared" si="78"/>
        <v>v03</v>
      </c>
      <c r="G165" s="2">
        <f>SUMIFS('Batch output'!$U$6:$U$13751,'Batch output'!$C$6:$C$13751,$D165,'Batch output'!$D$6:$D$13751,$E165,'Batch output'!$E$6:$E$13751,$F165,'Batch output'!$G$6:$G$13751,G$4)</f>
        <v>1716.38</v>
      </c>
      <c r="H165" s="2">
        <f>SUMIFS('Batch output'!$U$6:$U$13751,'Batch output'!$C$6:$C$13751,$D165,'Batch output'!$D$6:$D$13751,$E165,'Batch output'!$E$6:$E$13751,$F165,'Batch output'!$G$6:$G$13751,H$4)</f>
        <v>1641.01</v>
      </c>
      <c r="I165" s="1">
        <f t="shared" si="79"/>
        <v>75370.000000000116</v>
      </c>
      <c r="J165" s="2">
        <f>SUMIFS('Peak Demand output'!$J:$J,'Peak Demand output'!$D:$D,$D165,'Peak Demand output'!$E:$E,$E165,'Peak Demand output'!$F:$F,$F165,'Peak Demand output'!$G:$G,J$4)</f>
        <v>498.20513</v>
      </c>
      <c r="K165" s="2">
        <f>SUMIFS('Peak Demand output'!$J:$J,'Peak Demand output'!$D:$D,$D165,'Peak Demand output'!$E:$E,$E165,'Peak Demand output'!$F:$F,$F165,'Peak Demand output'!$G:$G,K$4)</f>
        <v>415.81432999999998</v>
      </c>
      <c r="L165" s="1">
        <f t="shared" si="80"/>
        <v>82.390800000000013</v>
      </c>
      <c r="M165" s="2">
        <f>SUMIFS('Batch output'!$AH$6:$AH$13751,'Batch output'!$C$6:$C$13751,$D165,'Batch output'!$D$6:$D$13751,$E165,'Batch output'!$E$6:$E$13751,$F165,'Batch output'!$G$6:$G$13751,M$4)</f>
        <v>212.095</v>
      </c>
      <c r="N165" s="2">
        <f>SUMIFS('Batch output'!$AH$6:$AH$13751,'Batch output'!$C$6:$C$13751,$D165,'Batch output'!$D$6:$D$13751,$E165,'Batch output'!$E$6:$E$13751,$F165,'Batch output'!$G$6:$G$13751,N$4)</f>
        <v>212.096</v>
      </c>
      <c r="O165" s="1">
        <f t="shared" si="81"/>
        <v>-1.0000000000047748E-2</v>
      </c>
      <c r="P165" s="1" t="str">
        <f>IFERROR(INDEX('Vintage Weighting'!$S$3:$S$9,MATCH($F165,'Vintage Weighting'!$R$3:$R$9,0)),0)</f>
        <v>ex</v>
      </c>
      <c r="Q165" s="1" t="str">
        <f t="shared" si="82"/>
        <v>Rt3-CZ13-ex</v>
      </c>
      <c r="R165" s="14">
        <f>INDEX('Vintage Weighting'!$G$4:$M$1000,MATCH($Q165,'Vintage Weighting'!$F$4:$F$1000,0),MATCH($F165,'Vintage Weighting'!$G$3:$M$3,0))</f>
        <v>0.36403855269394858</v>
      </c>
      <c r="S165" s="1">
        <f t="shared" si="83"/>
        <v>27437.585716542948</v>
      </c>
      <c r="T165" s="1">
        <f t="shared" si="84"/>
        <v>29.993427587296583</v>
      </c>
      <c r="U165" s="1">
        <f t="shared" si="85"/>
        <v>-3.6403855269568682E-3</v>
      </c>
      <c r="V165" s="24">
        <f>INDEX('Building HVAC Tonnage'!F:F,MATCH(C165,'Building HVAC Tonnage'!E:E,0))</f>
        <v>339.38901433333336</v>
      </c>
      <c r="W165" s="1">
        <f t="shared" si="86"/>
        <v>80.844059641821303</v>
      </c>
      <c r="X165" s="1">
        <f t="shared" si="87"/>
        <v>8.837477443462069E-2</v>
      </c>
      <c r="Y165" s="1">
        <f t="shared" si="88"/>
        <v>-1.0726291580497174E-5</v>
      </c>
      <c r="Z165" s="1" t="str">
        <f t="shared" si="89"/>
        <v>Rt3-CZ13</v>
      </c>
    </row>
    <row r="166" spans="2:26" x14ac:dyDescent="0.25">
      <c r="B166" s="17" t="s">
        <v>2622</v>
      </c>
      <c r="C166" s="1" t="str">
        <f t="shared" si="75"/>
        <v>Rt3-CZ13-v07</v>
      </c>
      <c r="D166" s="1" t="str">
        <f t="shared" si="76"/>
        <v>Rt3</v>
      </c>
      <c r="E166" s="1" t="str">
        <f t="shared" si="77"/>
        <v>CZ13</v>
      </c>
      <c r="F166" s="1" t="str">
        <f t="shared" si="78"/>
        <v>v07</v>
      </c>
      <c r="G166" s="2">
        <f>SUMIFS('Batch output'!$U$6:$U$13751,'Batch output'!$C$6:$C$13751,$D166,'Batch output'!$D$6:$D$13751,$E166,'Batch output'!$E$6:$E$13751,$F166,'Batch output'!$G$6:$G$13751,G$4)</f>
        <v>1714.49</v>
      </c>
      <c r="H166" s="2">
        <f>SUMIFS('Batch output'!$U$6:$U$13751,'Batch output'!$C$6:$C$13751,$D166,'Batch output'!$D$6:$D$13751,$E166,'Batch output'!$E$6:$E$13751,$F166,'Batch output'!$G$6:$G$13751,H$4)</f>
        <v>1639.46</v>
      </c>
      <c r="I166" s="1">
        <f t="shared" si="79"/>
        <v>75029.999999999971</v>
      </c>
      <c r="J166" s="2">
        <f>SUMIFS('Peak Demand output'!$J:$J,'Peak Demand output'!$D:$D,$D166,'Peak Demand output'!$E:$E,$E166,'Peak Demand output'!$F:$F,$F166,'Peak Demand output'!$G:$G,J$4)</f>
        <v>496.63233000000002</v>
      </c>
      <c r="K166" s="2">
        <f>SUMIFS('Peak Demand output'!$J:$J,'Peak Demand output'!$D:$D,$D166,'Peak Demand output'!$E:$E,$E166,'Peak Demand output'!$F:$F,$F166,'Peak Demand output'!$G:$G,K$4)</f>
        <v>414.3784</v>
      </c>
      <c r="L166" s="1">
        <f t="shared" si="80"/>
        <v>82.253930000000025</v>
      </c>
      <c r="M166" s="2">
        <f>SUMIFS('Batch output'!$AH$6:$AH$13751,'Batch output'!$C$6:$C$13751,$D166,'Batch output'!$D$6:$D$13751,$E166,'Batch output'!$E$6:$E$13751,$F166,'Batch output'!$G$6:$G$13751,M$4)</f>
        <v>200.333</v>
      </c>
      <c r="N166" s="2">
        <f>SUMIFS('Batch output'!$AH$6:$AH$13751,'Batch output'!$C$6:$C$13751,$D166,'Batch output'!$D$6:$D$13751,$E166,'Batch output'!$E$6:$E$13751,$F166,'Batch output'!$G$6:$G$13751,N$4)</f>
        <v>200.334</v>
      </c>
      <c r="O166" s="1">
        <f t="shared" si="81"/>
        <v>-1.0000000000047748E-2</v>
      </c>
      <c r="P166" s="1" t="str">
        <f>IFERROR(INDEX('Vintage Weighting'!$S$3:$S$9,MATCH($F166,'Vintage Weighting'!$R$3:$R$9,0)),0)</f>
        <v>ex</v>
      </c>
      <c r="Q166" s="1" t="str">
        <f t="shared" si="82"/>
        <v>Rt3-CZ13-ex</v>
      </c>
      <c r="R166" s="14">
        <f>INDEX('Vintage Weighting'!$G$4:$M$1000,MATCH($Q166,'Vintage Weighting'!$F$4:$F$1000,0),MATCH($F166,'Vintage Weighting'!$G$3:$M$3,0))</f>
        <v>0.23131616369094643</v>
      </c>
      <c r="S166" s="1">
        <f t="shared" si="83"/>
        <v>17355.651761731704</v>
      </c>
      <c r="T166" s="1">
        <f t="shared" si="84"/>
        <v>19.026663536103655</v>
      </c>
      <c r="U166" s="1">
        <f t="shared" si="85"/>
        <v>-2.3131616369205092E-3</v>
      </c>
      <c r="V166" s="24">
        <f>INDEX('Building HVAC Tonnage'!F:F,MATCH(C166,'Building HVAC Tonnage'!E:E,0))</f>
        <v>338.19478766666657</v>
      </c>
      <c r="W166" s="1">
        <f t="shared" si="86"/>
        <v>51.318507542575958</v>
      </c>
      <c r="X166" s="1">
        <f t="shared" si="87"/>
        <v>5.6259481902059413E-2</v>
      </c>
      <c r="Y166" s="1">
        <f t="shared" si="88"/>
        <v>-6.8397317796642696E-6</v>
      </c>
      <c r="Z166" s="1" t="str">
        <f t="shared" si="89"/>
        <v>Rt3-CZ13</v>
      </c>
    </row>
    <row r="167" spans="2:26" x14ac:dyDescent="0.25">
      <c r="B167" s="17" t="s">
        <v>2623</v>
      </c>
      <c r="C167" s="1" t="str">
        <f t="shared" si="75"/>
        <v>Rt3-CZ13-v11</v>
      </c>
      <c r="D167" s="1" t="str">
        <f t="shared" si="76"/>
        <v>Rt3</v>
      </c>
      <c r="E167" s="1" t="str">
        <f t="shared" si="77"/>
        <v>CZ13</v>
      </c>
      <c r="F167" s="1" t="str">
        <f t="shared" si="78"/>
        <v>v11</v>
      </c>
      <c r="G167" s="2">
        <f>SUMIFS('Batch output'!$U$6:$U$13751,'Batch output'!$C$6:$C$13751,$D167,'Batch output'!$D$6:$D$13751,$E167,'Batch output'!$E$6:$E$13751,$F167,'Batch output'!$G$6:$G$13751,G$4)</f>
        <v>1693.77</v>
      </c>
      <c r="H167" s="2">
        <f>SUMIFS('Batch output'!$U$6:$U$13751,'Batch output'!$C$6:$C$13751,$D167,'Batch output'!$D$6:$D$13751,$E167,'Batch output'!$E$6:$E$13751,$F167,'Batch output'!$G$6:$G$13751,H$4)</f>
        <v>1621.67</v>
      </c>
      <c r="I167" s="1">
        <f t="shared" si="79"/>
        <v>72099.999999999913</v>
      </c>
      <c r="J167" s="2">
        <f>SUMIFS('Peak Demand output'!$J:$J,'Peak Demand output'!$D:$D,$D167,'Peak Demand output'!$E:$E,$E167,'Peak Demand output'!$F:$F,$F167,'Peak Demand output'!$G:$G,J$4)</f>
        <v>477.85313000000002</v>
      </c>
      <c r="K167" s="2">
        <f>SUMIFS('Peak Demand output'!$J:$J,'Peak Demand output'!$D:$D,$D167,'Peak Demand output'!$E:$E,$E167,'Peak Demand output'!$F:$F,$F167,'Peak Demand output'!$G:$G,K$4)</f>
        <v>399.85320000000002</v>
      </c>
      <c r="L167" s="1">
        <f t="shared" si="80"/>
        <v>77.999930000000006</v>
      </c>
      <c r="M167" s="2">
        <f>SUMIFS('Batch output'!$AH$6:$AH$13751,'Batch output'!$C$6:$C$13751,$D167,'Batch output'!$D$6:$D$13751,$E167,'Batch output'!$E$6:$E$13751,$F167,'Batch output'!$G$6:$G$13751,M$4)</f>
        <v>100.93899999999999</v>
      </c>
      <c r="N167" s="2">
        <f>SUMIFS('Batch output'!$AH$6:$AH$13751,'Batch output'!$C$6:$C$13751,$D167,'Batch output'!$D$6:$D$13751,$E167,'Batch output'!$E$6:$E$13751,$F167,'Batch output'!$G$6:$G$13751,N$4)</f>
        <v>100.941</v>
      </c>
      <c r="O167" s="1">
        <f t="shared" si="81"/>
        <v>-2.0000000000095497E-2</v>
      </c>
      <c r="P167" s="1" t="str">
        <f>IFERROR(INDEX('Vintage Weighting'!$S$3:$S$9,MATCH($F167,'Vintage Weighting'!$R$3:$R$9,0)),0)</f>
        <v>ex</v>
      </c>
      <c r="Q167" s="1" t="str">
        <f t="shared" si="82"/>
        <v>Rt3-CZ13-ex</v>
      </c>
      <c r="R167" s="14">
        <f>INDEX('Vintage Weighting'!$G$4:$M$1000,MATCH($Q167,'Vintage Weighting'!$F$4:$F$1000,0),MATCH($F167,'Vintage Weighting'!$G$3:$M$3,0))</f>
        <v>0.23131616369094643</v>
      </c>
      <c r="S167" s="1">
        <f t="shared" si="83"/>
        <v>16677.895402117218</v>
      </c>
      <c r="T167" s="1">
        <f t="shared" si="84"/>
        <v>18.042644575762363</v>
      </c>
      <c r="U167" s="1">
        <f t="shared" si="85"/>
        <v>-4.6263232738410183E-3</v>
      </c>
      <c r="V167" s="24">
        <f>INDEX('Building HVAC Tonnage'!F:F,MATCH(C167,'Building HVAC Tonnage'!E:E,0))</f>
        <v>322.24113991666667</v>
      </c>
      <c r="W167" s="1">
        <f t="shared" si="86"/>
        <v>51.755947134590613</v>
      </c>
      <c r="X167" s="1">
        <f t="shared" si="87"/>
        <v>5.5991126956751368E-2</v>
      </c>
      <c r="Y167" s="1">
        <f t="shared" si="88"/>
        <v>-1.4356712103977198E-5</v>
      </c>
      <c r="Z167" s="1" t="str">
        <f t="shared" si="89"/>
        <v>Rt3-CZ13</v>
      </c>
    </row>
    <row r="168" spans="2:26" x14ac:dyDescent="0.25">
      <c r="B168" s="17" t="s">
        <v>2624</v>
      </c>
      <c r="C168" s="1" t="str">
        <f t="shared" si="75"/>
        <v>Rt3-CZ13-v15</v>
      </c>
      <c r="D168" s="1" t="str">
        <f t="shared" si="76"/>
        <v>Rt3</v>
      </c>
      <c r="E168" s="1" t="str">
        <f t="shared" si="77"/>
        <v>CZ13</v>
      </c>
      <c r="F168" s="1" t="str">
        <f t="shared" si="78"/>
        <v>v15</v>
      </c>
      <c r="G168" s="2">
        <f>SUMIFS('Batch output'!$U$6:$U$13751,'Batch output'!$C$6:$C$13751,$D168,'Batch output'!$D$6:$D$13751,$E168,'Batch output'!$E$6:$E$13751,$F168,'Batch output'!$G$6:$G$13751,G$4)</f>
        <v>1547.53</v>
      </c>
      <c r="H168" s="2">
        <f>SUMIFS('Batch output'!$U$6:$U$13751,'Batch output'!$C$6:$C$13751,$D168,'Batch output'!$D$6:$D$13751,$E168,'Batch output'!$E$6:$E$13751,$F168,'Batch output'!$G$6:$G$13751,H$4)</f>
        <v>1479.81</v>
      </c>
      <c r="I168" s="1">
        <f t="shared" si="79"/>
        <v>67720.000000000029</v>
      </c>
      <c r="J168" s="2">
        <f>SUMIFS('Peak Demand output'!$J:$J,'Peak Demand output'!$D:$D,$D168,'Peak Demand output'!$E:$E,$E168,'Peak Demand output'!$F:$F,$F168,'Peak Demand output'!$G:$G,J$4)</f>
        <v>448.29707000000002</v>
      </c>
      <c r="K168" s="2">
        <f>SUMIFS('Peak Demand output'!$J:$J,'Peak Demand output'!$D:$D,$D168,'Peak Demand output'!$E:$E,$E168,'Peak Demand output'!$F:$F,$F168,'Peak Demand output'!$G:$G,K$4)</f>
        <v>371.40100000000001</v>
      </c>
      <c r="L168" s="1">
        <f t="shared" si="80"/>
        <v>76.896070000000009</v>
      </c>
      <c r="M168" s="2">
        <f>SUMIFS('Batch output'!$AH$6:$AH$13751,'Batch output'!$C$6:$C$13751,$D168,'Batch output'!$D$6:$D$13751,$E168,'Batch output'!$E$6:$E$13751,$F168,'Batch output'!$G$6:$G$13751,M$4)</f>
        <v>132.22300000000001</v>
      </c>
      <c r="N168" s="2">
        <f>SUMIFS('Batch output'!$AH$6:$AH$13751,'Batch output'!$C$6:$C$13751,$D168,'Batch output'!$D$6:$D$13751,$E168,'Batch output'!$E$6:$E$13751,$F168,'Batch output'!$G$6:$G$13751,N$4)</f>
        <v>132.22399999999999</v>
      </c>
      <c r="O168" s="1">
        <f t="shared" si="81"/>
        <v>-9.9999999997635314E-3</v>
      </c>
      <c r="P168" s="1" t="str">
        <f>IFERROR(INDEX('Vintage Weighting'!$S$3:$S$9,MATCH($F168,'Vintage Weighting'!$R$3:$R$9,0)),0)</f>
        <v>ex</v>
      </c>
      <c r="Q168" s="1" t="str">
        <f t="shared" si="82"/>
        <v>Rt3-CZ13-ex</v>
      </c>
      <c r="R168" s="14">
        <f>INDEX('Vintage Weighting'!$G$4:$M$1000,MATCH($Q168,'Vintage Weighting'!$F$4:$F$1000,0),MATCH($F168,'Vintage Weighting'!$G$3:$M$3,0))</f>
        <v>0.17332911992415864</v>
      </c>
      <c r="S168" s="1">
        <f t="shared" si="83"/>
        <v>11737.848001264028</v>
      </c>
      <c r="T168" s="1">
        <f t="shared" si="84"/>
        <v>13.3283281387265</v>
      </c>
      <c r="U168" s="1">
        <f t="shared" si="85"/>
        <v>-1.7332911992005995E-3</v>
      </c>
      <c r="V168" s="24">
        <f>INDEX('Building HVAC Tonnage'!F:F,MATCH(C168,'Building HVAC Tonnage'!E:E,0))</f>
        <v>311.9676883333334</v>
      </c>
      <c r="W168" s="1">
        <f t="shared" si="86"/>
        <v>37.625204276675895</v>
      </c>
      <c r="X168" s="1">
        <f t="shared" si="87"/>
        <v>4.2723425012161372E-2</v>
      </c>
      <c r="Y168" s="1">
        <f t="shared" si="88"/>
        <v>-5.5559959060522975E-6</v>
      </c>
      <c r="Z168" s="1" t="str">
        <f t="shared" si="89"/>
        <v>Rt3-CZ13</v>
      </c>
    </row>
    <row r="169" spans="2:26" x14ac:dyDescent="0.25">
      <c r="B169" s="17" t="s">
        <v>2178</v>
      </c>
      <c r="C169" s="1" t="str">
        <f t="shared" ref="C169:C196" si="90">CONCATENATE(D169,"-",E169,"-",F169)</f>
        <v>Rt3-CZ15-v03</v>
      </c>
      <c r="D169" s="1" t="str">
        <f t="shared" ref="D169:D196" si="91">LEFT(B169,3)</f>
        <v>Rt3</v>
      </c>
      <c r="E169" s="1" t="str">
        <f t="shared" ref="E169:E196" si="92">CONCATENATE("CZ", MID(B169,7,2))</f>
        <v>CZ15</v>
      </c>
      <c r="F169" s="1" t="str">
        <f t="shared" ref="F169:F196" si="93">_xlfn.CONCAT("v",MID(B169,11,2))</f>
        <v>v03</v>
      </c>
      <c r="G169" s="2">
        <f>SUMIFS('Batch output'!$U$6:$U$13751,'Batch output'!$C$6:$C$13751,$D169,'Batch output'!$D$6:$D$13751,$E169,'Batch output'!$E$6:$E$13751,$F169,'Batch output'!$G$6:$G$13751,G$4)</f>
        <v>2012.99</v>
      </c>
      <c r="H169" s="2">
        <f>SUMIFS('Batch output'!$U$6:$U$13751,'Batch output'!$C$6:$C$13751,$D169,'Batch output'!$D$6:$D$13751,$E169,'Batch output'!$E$6:$E$13751,$F169,'Batch output'!$G$6:$G$13751,H$4)</f>
        <v>1855.18</v>
      </c>
      <c r="I169" s="1">
        <f t="shared" ref="I169:I196" si="94">(G169-H169)*1000</f>
        <v>157809.99999999994</v>
      </c>
      <c r="J169" s="2">
        <f>SUMIFS('Peak Demand output'!$J:$J,'Peak Demand output'!$D:$D,$D169,'Peak Demand output'!$E:$E,$E169,'Peak Demand output'!$F:$F,$F169,'Peak Demand output'!$G:$G,J$4)</f>
        <v>593.42592999999999</v>
      </c>
      <c r="K169" s="2">
        <f>SUMIFS('Peak Demand output'!$J:$J,'Peak Demand output'!$D:$D,$D169,'Peak Demand output'!$E:$E,$E169,'Peak Demand output'!$F:$F,$F169,'Peak Demand output'!$G:$G,K$4)</f>
        <v>442.82859999999999</v>
      </c>
      <c r="L169" s="1">
        <f t="shared" ref="L169:L196" si="95">(J169-K169)</f>
        <v>150.59733</v>
      </c>
      <c r="M169" s="2">
        <f>SUMIFS('Batch output'!$AH$6:$AH$13751,'Batch output'!$C$6:$C$13751,$D169,'Batch output'!$D$6:$D$13751,$E169,'Batch output'!$E$6:$E$13751,$F169,'Batch output'!$G$6:$G$13751,M$4)</f>
        <v>6.7480700000000002</v>
      </c>
      <c r="N169" s="2">
        <f>SUMIFS('Batch output'!$AH$6:$AH$13751,'Batch output'!$C$6:$C$13751,$D169,'Batch output'!$D$6:$D$13751,$E169,'Batch output'!$E$6:$E$13751,$F169,'Batch output'!$G$6:$G$13751,N$4)</f>
        <v>6.7481799999999996</v>
      </c>
      <c r="O169" s="1">
        <f t="shared" ref="O169:O196" si="96">(M169-N169)*10</f>
        <v>-1.0999999999938836E-3</v>
      </c>
      <c r="P169" s="1" t="str">
        <f>IFERROR(INDEX('Vintage Weighting'!$S$3:$S$9,MATCH($F169,'Vintage Weighting'!$R$3:$R$9,0)),0)</f>
        <v>ex</v>
      </c>
      <c r="Q169" s="1" t="str">
        <f t="shared" ref="Q169:Q196" si="97">CONCATENATE(D169,"-",E169,"-",P169)</f>
        <v>Rt3-CZ15-ex</v>
      </c>
      <c r="R169" s="14">
        <f>INDEX('Vintage Weighting'!$G$4:$M$1000,MATCH($Q169,'Vintage Weighting'!$F$4:$F$1000,0),MATCH($F169,'Vintage Weighting'!$G$3:$M$3,0))</f>
        <v>0.40407138873396553</v>
      </c>
      <c r="S169" s="1">
        <f t="shared" ref="S169:S196" si="98">R169*I169</f>
        <v>63766.505856107076</v>
      </c>
      <c r="T169" s="1">
        <f t="shared" ref="T169:T196" si="99">R169*L169</f>
        <v>60.852072272727291</v>
      </c>
      <c r="U169" s="1">
        <f t="shared" ref="U169:U196" si="100">O169*R169</f>
        <v>-4.4447852760489065E-4</v>
      </c>
      <c r="V169" s="24">
        <f>INDEX('Building HVAC Tonnage'!F:F,MATCH(C169,'Building HVAC Tonnage'!E:E,0))</f>
        <v>431.37776833333322</v>
      </c>
      <c r="W169" s="1">
        <f t="shared" ref="W169:W196" si="101">S169/$V169</f>
        <v>147.82056595655058</v>
      </c>
      <c r="X169" s="1">
        <f t="shared" ref="X169:X196" si="102">T169/$V169</f>
        <v>0.14106446075752754</v>
      </c>
      <c r="Y169" s="1">
        <f t="shared" ref="Y169:Y196" si="103">U169/$V169</f>
        <v>-1.0303695744965564E-6</v>
      </c>
      <c r="Z169" s="1" t="str">
        <f t="shared" ref="Z169:Z196" si="104">CONCATENATE(D169,"-",E169)</f>
        <v>Rt3-CZ15</v>
      </c>
    </row>
    <row r="170" spans="2:26" x14ac:dyDescent="0.25">
      <c r="B170" s="17" t="s">
        <v>2179</v>
      </c>
      <c r="C170" s="1" t="str">
        <f t="shared" si="90"/>
        <v>Rt3-CZ15-v07</v>
      </c>
      <c r="D170" s="1" t="str">
        <f t="shared" si="91"/>
        <v>Rt3</v>
      </c>
      <c r="E170" s="1" t="str">
        <f t="shared" si="92"/>
        <v>CZ15</v>
      </c>
      <c r="F170" s="1" t="str">
        <f t="shared" si="93"/>
        <v>v07</v>
      </c>
      <c r="G170" s="2">
        <f>SUMIFS('Batch output'!$U$6:$U$13751,'Batch output'!$C$6:$C$13751,$D170,'Batch output'!$D$6:$D$13751,$E170,'Batch output'!$E$6:$E$13751,$F170,'Batch output'!$G$6:$G$13751,G$4)</f>
        <v>2009.33</v>
      </c>
      <c r="H170" s="2">
        <f>SUMIFS('Batch output'!$U$6:$U$13751,'Batch output'!$C$6:$C$13751,$D170,'Batch output'!$D$6:$D$13751,$E170,'Batch output'!$E$6:$E$13751,$F170,'Batch output'!$G$6:$G$13751,H$4)</f>
        <v>1852.62</v>
      </c>
      <c r="I170" s="1">
        <f t="shared" si="94"/>
        <v>156710.00000000003</v>
      </c>
      <c r="J170" s="2">
        <f>SUMIFS('Peak Demand output'!$J:$J,'Peak Demand output'!$D:$D,$D170,'Peak Demand output'!$E:$E,$E170,'Peak Demand output'!$F:$F,$F170,'Peak Demand output'!$G:$G,J$4)</f>
        <v>591.10847000000001</v>
      </c>
      <c r="K170" s="2">
        <f>SUMIFS('Peak Demand output'!$J:$J,'Peak Demand output'!$D:$D,$D170,'Peak Demand output'!$E:$E,$E170,'Peak Demand output'!$F:$F,$F170,'Peak Demand output'!$G:$G,K$4)</f>
        <v>440.55513000000002</v>
      </c>
      <c r="L170" s="1">
        <f t="shared" si="95"/>
        <v>150.55333999999999</v>
      </c>
      <c r="M170" s="2">
        <f>SUMIFS('Batch output'!$AH$6:$AH$13751,'Batch output'!$C$6:$C$13751,$D170,'Batch output'!$D$6:$D$13751,$E170,'Batch output'!$E$6:$E$13751,$F170,'Batch output'!$G$6:$G$13751,M$4)</f>
        <v>6.0101599999999999</v>
      </c>
      <c r="N170" s="2">
        <f>SUMIFS('Batch output'!$AH$6:$AH$13751,'Batch output'!$C$6:$C$13751,$D170,'Batch output'!$D$6:$D$13751,$E170,'Batch output'!$E$6:$E$13751,$F170,'Batch output'!$G$6:$G$13751,N$4)</f>
        <v>6.0102700000000002</v>
      </c>
      <c r="O170" s="1">
        <f t="shared" si="96"/>
        <v>-1.1000000000027654E-3</v>
      </c>
      <c r="P170" s="1" t="str">
        <f>IFERROR(INDEX('Vintage Weighting'!$S$3:$S$9,MATCH($F170,'Vintage Weighting'!$R$3:$R$9,0)),0)</f>
        <v>ex</v>
      </c>
      <c r="Q170" s="1" t="str">
        <f t="shared" si="97"/>
        <v>Rt3-CZ15-ex</v>
      </c>
      <c r="R170" s="14">
        <f>INDEX('Vintage Weighting'!$G$4:$M$1000,MATCH($Q170,'Vintage Weighting'!$F$4:$F$1000,0),MATCH($F170,'Vintage Weighting'!$G$3:$M$3,0))</f>
        <v>0.21667596207473513</v>
      </c>
      <c r="S170" s="1">
        <f t="shared" si="98"/>
        <v>33955.290016731749</v>
      </c>
      <c r="T170" s="1">
        <f t="shared" si="99"/>
        <v>32.621289788064701</v>
      </c>
      <c r="U170" s="1">
        <f t="shared" si="100"/>
        <v>-2.3834355828280786E-4</v>
      </c>
      <c r="V170" s="24">
        <f>INDEX('Building HVAC Tonnage'!F:F,MATCH(C170,'Building HVAC Tonnage'!E:E,0))</f>
        <v>429.93768833333337</v>
      </c>
      <c r="W170" s="1">
        <f t="shared" si="101"/>
        <v>78.977235395111492</v>
      </c>
      <c r="X170" s="1">
        <f t="shared" si="102"/>
        <v>7.5874459656054188E-2</v>
      </c>
      <c r="Y170" s="1">
        <f t="shared" si="103"/>
        <v>-5.5436767873678155E-7</v>
      </c>
      <c r="Z170" s="1" t="str">
        <f t="shared" si="104"/>
        <v>Rt3-CZ15</v>
      </c>
    </row>
    <row r="171" spans="2:26" x14ac:dyDescent="0.25">
      <c r="B171" s="17" t="s">
        <v>2180</v>
      </c>
      <c r="C171" s="1" t="str">
        <f t="shared" si="90"/>
        <v>Rt3-CZ15-v11</v>
      </c>
      <c r="D171" s="1" t="str">
        <f t="shared" si="91"/>
        <v>Rt3</v>
      </c>
      <c r="E171" s="1" t="str">
        <f t="shared" si="92"/>
        <v>CZ15</v>
      </c>
      <c r="F171" s="1" t="str">
        <f t="shared" si="93"/>
        <v>v11</v>
      </c>
      <c r="G171" s="2">
        <f>SUMIFS('Batch output'!$U$6:$U$13751,'Batch output'!$C$6:$C$13751,$D171,'Batch output'!$D$6:$D$13751,$E171,'Batch output'!$E$6:$E$13751,$F171,'Batch output'!$G$6:$G$13751,G$4)</f>
        <v>1952.56</v>
      </c>
      <c r="H171" s="2">
        <f>SUMIFS('Batch output'!$U$6:$U$13751,'Batch output'!$C$6:$C$13751,$D171,'Batch output'!$D$6:$D$13751,$E171,'Batch output'!$E$6:$E$13751,$F171,'Batch output'!$G$6:$G$13751,H$4)</f>
        <v>1808.43</v>
      </c>
      <c r="I171" s="1">
        <f t="shared" si="94"/>
        <v>144129.99999999988</v>
      </c>
      <c r="J171" s="2">
        <f>SUMIFS('Peak Demand output'!$J:$J,'Peak Demand output'!$D:$D,$D171,'Peak Demand output'!$E:$E,$E171,'Peak Demand output'!$F:$F,$F171,'Peak Demand output'!$G:$G,J$4)</f>
        <v>553.47860000000003</v>
      </c>
      <c r="K171" s="2">
        <f>SUMIFS('Peak Demand output'!$J:$J,'Peak Demand output'!$D:$D,$D171,'Peak Demand output'!$E:$E,$E171,'Peak Demand output'!$F:$F,$F171,'Peak Demand output'!$G:$G,K$4)</f>
        <v>413.93407000000002</v>
      </c>
      <c r="L171" s="1">
        <f t="shared" si="95"/>
        <v>139.54453000000001</v>
      </c>
      <c r="M171" s="2">
        <f>SUMIFS('Batch output'!$AH$6:$AH$13751,'Batch output'!$C$6:$C$13751,$D171,'Batch output'!$D$6:$D$13751,$E171,'Batch output'!$E$6:$E$13751,$F171,'Batch output'!$G$6:$G$13751,M$4)</f>
        <v>1.0783499999999999</v>
      </c>
      <c r="N171" s="2">
        <f>SUMIFS('Batch output'!$AH$6:$AH$13751,'Batch output'!$C$6:$C$13751,$D171,'Batch output'!$D$6:$D$13751,$E171,'Batch output'!$E$6:$E$13751,$F171,'Batch output'!$G$6:$G$13751,N$4)</f>
        <v>1.07836</v>
      </c>
      <c r="O171" s="1">
        <f t="shared" si="96"/>
        <v>-1.0000000000065512E-4</v>
      </c>
      <c r="P171" s="1" t="str">
        <f>IFERROR(INDEX('Vintage Weighting'!$S$3:$S$9,MATCH($F171,'Vintage Weighting'!$R$3:$R$9,0)),0)</f>
        <v>ex</v>
      </c>
      <c r="Q171" s="1" t="str">
        <f t="shared" si="97"/>
        <v>Rt3-CZ15-ex</v>
      </c>
      <c r="R171" s="14">
        <f>INDEX('Vintage Weighting'!$G$4:$M$1000,MATCH($Q171,'Vintage Weighting'!$F$4:$F$1000,0),MATCH($F171,'Vintage Weighting'!$G$3:$M$3,0))</f>
        <v>0.21667596207473513</v>
      </c>
      <c r="S171" s="1">
        <f t="shared" si="98"/>
        <v>31229.50641383155</v>
      </c>
      <c r="T171" s="1">
        <f t="shared" si="99"/>
        <v>30.23594529001674</v>
      </c>
      <c r="U171" s="1">
        <f t="shared" si="100"/>
        <v>-2.1667596207615461E-5</v>
      </c>
      <c r="V171" s="24">
        <f>INDEX('Building HVAC Tonnage'!F:F,MATCH(C171,'Building HVAC Tonnage'!E:E,0))</f>
        <v>401.77128166666665</v>
      </c>
      <c r="W171" s="1">
        <f t="shared" si="101"/>
        <v>77.729563656920121</v>
      </c>
      <c r="X171" s="1">
        <f t="shared" si="102"/>
        <v>7.5256611584056124E-2</v>
      </c>
      <c r="Y171" s="1">
        <f t="shared" si="103"/>
        <v>-5.3930176685928952E-8</v>
      </c>
      <c r="Z171" s="1" t="str">
        <f t="shared" si="104"/>
        <v>Rt3-CZ15</v>
      </c>
    </row>
    <row r="172" spans="2:26" x14ac:dyDescent="0.25">
      <c r="B172" s="17" t="s">
        <v>2181</v>
      </c>
      <c r="C172" s="1" t="str">
        <f t="shared" si="90"/>
        <v>Rt3-CZ15-v15</v>
      </c>
      <c r="D172" s="1" t="str">
        <f t="shared" si="91"/>
        <v>Rt3</v>
      </c>
      <c r="E172" s="1" t="str">
        <f t="shared" si="92"/>
        <v>CZ15</v>
      </c>
      <c r="F172" s="1" t="str">
        <f t="shared" si="93"/>
        <v>v15</v>
      </c>
      <c r="G172" s="2">
        <f>SUMIFS('Batch output'!$U$6:$U$13751,'Batch output'!$C$6:$C$13751,$D172,'Batch output'!$D$6:$D$13751,$E172,'Batch output'!$E$6:$E$13751,$F172,'Batch output'!$G$6:$G$13751,G$4)</f>
        <v>1796.68</v>
      </c>
      <c r="H172" s="2">
        <f>SUMIFS('Batch output'!$U$6:$U$13751,'Batch output'!$C$6:$C$13751,$D172,'Batch output'!$D$6:$D$13751,$E172,'Batch output'!$E$6:$E$13751,$F172,'Batch output'!$G$6:$G$13751,H$4)</f>
        <v>1661.21</v>
      </c>
      <c r="I172" s="1">
        <f t="shared" si="94"/>
        <v>135470.00000000003</v>
      </c>
      <c r="J172" s="2">
        <f>SUMIFS('Peak Demand output'!$J:$J,'Peak Demand output'!$D:$D,$D172,'Peak Demand output'!$E:$E,$E172,'Peak Demand output'!$F:$F,$F172,'Peak Demand output'!$G:$G,J$4)</f>
        <v>522.76327000000003</v>
      </c>
      <c r="K172" s="2">
        <f>SUMIFS('Peak Demand output'!$J:$J,'Peak Demand output'!$D:$D,$D172,'Peak Demand output'!$E:$E,$E172,'Peak Demand output'!$F:$F,$F172,'Peak Demand output'!$G:$G,K$4)</f>
        <v>386.58679999999998</v>
      </c>
      <c r="L172" s="1">
        <f t="shared" si="95"/>
        <v>136.17647000000005</v>
      </c>
      <c r="M172" s="2">
        <f>SUMIFS('Batch output'!$AH$6:$AH$13751,'Batch output'!$C$6:$C$13751,$D172,'Batch output'!$D$6:$D$13751,$E172,'Batch output'!$E$6:$E$13751,$F172,'Batch output'!$G$6:$G$13751,M$4)</f>
        <v>1.3929499999999999</v>
      </c>
      <c r="N172" s="2">
        <f>SUMIFS('Batch output'!$AH$6:$AH$13751,'Batch output'!$C$6:$C$13751,$D172,'Batch output'!$D$6:$D$13751,$E172,'Batch output'!$E$6:$E$13751,$F172,'Batch output'!$G$6:$G$13751,N$4)</f>
        <v>1.39296</v>
      </c>
      <c r="O172" s="1">
        <f t="shared" si="96"/>
        <v>-1.0000000000065512E-4</v>
      </c>
      <c r="P172" s="1" t="str">
        <f>IFERROR(INDEX('Vintage Weighting'!$S$3:$S$9,MATCH($F172,'Vintage Weighting'!$R$3:$R$9,0)),0)</f>
        <v>ex</v>
      </c>
      <c r="Q172" s="1" t="str">
        <f t="shared" si="97"/>
        <v>Rt3-CZ15-ex</v>
      </c>
      <c r="R172" s="14">
        <f>INDEX('Vintage Weighting'!$G$4:$M$1000,MATCH($Q172,'Vintage Weighting'!$F$4:$F$1000,0),MATCH($F172,'Vintage Weighting'!$G$3:$M$3,0))</f>
        <v>0.16257668711656445</v>
      </c>
      <c r="S172" s="1">
        <f t="shared" si="98"/>
        <v>22024.263803680991</v>
      </c>
      <c r="T172" s="1">
        <f t="shared" si="99"/>
        <v>22.139119355828235</v>
      </c>
      <c r="U172" s="1">
        <f t="shared" si="100"/>
        <v>-1.6257668711762952E-5</v>
      </c>
      <c r="V172" s="24">
        <f>INDEX('Building HVAC Tonnage'!F:F,MATCH(C172,'Building HVAC Tonnage'!E:E,0))</f>
        <v>390.73764833333342</v>
      </c>
      <c r="W172" s="1">
        <f t="shared" si="101"/>
        <v>56.36586056558432</v>
      </c>
      <c r="X172" s="1">
        <f t="shared" si="102"/>
        <v>5.6659806011172049E-2</v>
      </c>
      <c r="Y172" s="1">
        <f t="shared" si="103"/>
        <v>-4.1607633103973992E-8</v>
      </c>
      <c r="Z172" s="1" t="str">
        <f t="shared" si="104"/>
        <v>Rt3-CZ15</v>
      </c>
    </row>
    <row r="173" spans="2:26" x14ac:dyDescent="0.25">
      <c r="B173" s="17" t="s">
        <v>2625</v>
      </c>
      <c r="C173" s="1" t="str">
        <f t="shared" si="90"/>
        <v>RtL-CZ12-v03</v>
      </c>
      <c r="D173" s="1" t="str">
        <f t="shared" si="91"/>
        <v>RtL</v>
      </c>
      <c r="E173" s="1" t="str">
        <f t="shared" si="92"/>
        <v>CZ12</v>
      </c>
      <c r="F173" s="1" t="str">
        <f t="shared" si="93"/>
        <v>v03</v>
      </c>
      <c r="G173" s="2">
        <f>SUMIFS('Batch output'!$U$6:$U$13751,'Batch output'!$C$6:$C$13751,$D173,'Batch output'!$D$6:$D$13751,$E173,'Batch output'!$E$6:$E$13751,$F173,'Batch output'!$G$6:$G$13751,G$4)</f>
        <v>1504.92</v>
      </c>
      <c r="H173" s="2">
        <f>SUMIFS('Batch output'!$U$6:$U$13751,'Batch output'!$C$6:$C$13751,$D173,'Batch output'!$D$6:$D$13751,$E173,'Batch output'!$E$6:$E$13751,$F173,'Batch output'!$G$6:$G$13751,H$4)</f>
        <v>1469.06</v>
      </c>
      <c r="I173" s="1">
        <f t="shared" si="94"/>
        <v>35860.000000000131</v>
      </c>
      <c r="J173" s="2">
        <f>SUMIFS('Peak Demand output'!$J:$J,'Peak Demand output'!$D:$D,$D173,'Peak Demand output'!$E:$E,$E173,'Peak Demand output'!$F:$F,$F173,'Peak Demand output'!$G:$G,J$4)</f>
        <v>402.48773</v>
      </c>
      <c r="K173" s="2">
        <f>SUMIFS('Peak Demand output'!$J:$J,'Peak Demand output'!$D:$D,$D173,'Peak Demand output'!$E:$E,$E173,'Peak Demand output'!$F:$F,$F173,'Peak Demand output'!$G:$G,K$4)</f>
        <v>344.1284</v>
      </c>
      <c r="L173" s="1">
        <f t="shared" si="95"/>
        <v>58.35933</v>
      </c>
      <c r="M173" s="2">
        <f>SUMIFS('Batch output'!$AH$6:$AH$13751,'Batch output'!$C$6:$C$13751,$D173,'Batch output'!$D$6:$D$13751,$E173,'Batch output'!$E$6:$E$13751,$F173,'Batch output'!$G$6:$G$13751,M$4)</f>
        <v>399.392</v>
      </c>
      <c r="N173" s="2">
        <f>SUMIFS('Batch output'!$AH$6:$AH$13751,'Batch output'!$C$6:$C$13751,$D173,'Batch output'!$D$6:$D$13751,$E173,'Batch output'!$E$6:$E$13751,$F173,'Batch output'!$G$6:$G$13751,N$4)</f>
        <v>399.42500000000001</v>
      </c>
      <c r="O173" s="1">
        <f t="shared" si="96"/>
        <v>-0.33000000000015461</v>
      </c>
      <c r="P173" s="1" t="str">
        <f>IFERROR(INDEX('Vintage Weighting'!$S$3:$S$9,MATCH($F173,'Vintage Weighting'!$R$3:$R$9,0)),0)</f>
        <v>ex</v>
      </c>
      <c r="Q173" s="1" t="str">
        <f t="shared" si="97"/>
        <v>RtL-CZ12-ex</v>
      </c>
      <c r="R173" s="14">
        <f>INDEX('Vintage Weighting'!$G$4:$M$1000,MATCH($Q173,'Vintage Weighting'!$F$4:$F$1000,0),MATCH($F173,'Vintage Weighting'!$G$3:$M$3,0))</f>
        <v>0.44306078977552027</v>
      </c>
      <c r="S173" s="1">
        <f t="shared" si="98"/>
        <v>15888.159921350214</v>
      </c>
      <c r="T173" s="1">
        <f t="shared" si="99"/>
        <v>25.856730840570215</v>
      </c>
      <c r="U173" s="1">
        <f t="shared" si="100"/>
        <v>-0.14621006062599018</v>
      </c>
      <c r="V173" s="24">
        <f>INDEX('Building HVAC Tonnage'!F:F,MATCH(C173,'Building HVAC Tonnage'!E:E,0))</f>
        <v>263.27824741666672</v>
      </c>
      <c r="W173" s="1">
        <f t="shared" si="101"/>
        <v>60.34740840630657</v>
      </c>
      <c r="X173" s="1">
        <f t="shared" si="102"/>
        <v>9.8210661512225503E-2</v>
      </c>
      <c r="Y173" s="1">
        <f t="shared" si="103"/>
        <v>-5.5534424913804867E-4</v>
      </c>
      <c r="Z173" s="1" t="str">
        <f t="shared" si="104"/>
        <v>RtL-CZ12</v>
      </c>
    </row>
    <row r="174" spans="2:26" x14ac:dyDescent="0.25">
      <c r="B174" s="17" t="s">
        <v>2626</v>
      </c>
      <c r="C174" s="1" t="str">
        <f t="shared" si="90"/>
        <v>RtL-CZ12-v07</v>
      </c>
      <c r="D174" s="1" t="str">
        <f t="shared" si="91"/>
        <v>RtL</v>
      </c>
      <c r="E174" s="1" t="str">
        <f t="shared" si="92"/>
        <v>CZ12</v>
      </c>
      <c r="F174" s="1" t="str">
        <f t="shared" si="93"/>
        <v>v07</v>
      </c>
      <c r="G174" s="2">
        <f>SUMIFS('Batch output'!$U$6:$U$13751,'Batch output'!$C$6:$C$13751,$D174,'Batch output'!$D$6:$D$13751,$E174,'Batch output'!$E$6:$E$13751,$F174,'Batch output'!$G$6:$G$13751,G$4)</f>
        <v>1501.35</v>
      </c>
      <c r="H174" s="2">
        <f>SUMIFS('Batch output'!$U$6:$U$13751,'Batch output'!$C$6:$C$13751,$D174,'Batch output'!$D$6:$D$13751,$E174,'Batch output'!$E$6:$E$13751,$F174,'Batch output'!$G$6:$G$13751,H$4)</f>
        <v>1465.88</v>
      </c>
      <c r="I174" s="1">
        <f t="shared" si="94"/>
        <v>35469.999999999796</v>
      </c>
      <c r="J174" s="2">
        <f>SUMIFS('Peak Demand output'!$J:$J,'Peak Demand output'!$D:$D,$D174,'Peak Demand output'!$E:$E,$E174,'Peak Demand output'!$F:$F,$F174,'Peak Demand output'!$G:$G,J$4)</f>
        <v>399.27339999999998</v>
      </c>
      <c r="K174" s="2">
        <f>SUMIFS('Peak Demand output'!$J:$J,'Peak Demand output'!$D:$D,$D174,'Peak Demand output'!$E:$E,$E174,'Peak Demand output'!$F:$F,$F174,'Peak Demand output'!$G:$G,K$4)</f>
        <v>341.54340000000002</v>
      </c>
      <c r="L174" s="1">
        <f t="shared" si="95"/>
        <v>57.729999999999961</v>
      </c>
      <c r="M174" s="2">
        <f>SUMIFS('Batch output'!$AH$6:$AH$13751,'Batch output'!$C$6:$C$13751,$D174,'Batch output'!$D$6:$D$13751,$E174,'Batch output'!$E$6:$E$13751,$F174,'Batch output'!$G$6:$G$13751,M$4)</f>
        <v>363.22699999999998</v>
      </c>
      <c r="N174" s="2">
        <f>SUMIFS('Batch output'!$AH$6:$AH$13751,'Batch output'!$C$6:$C$13751,$D174,'Batch output'!$D$6:$D$13751,$E174,'Batch output'!$E$6:$E$13751,$F174,'Batch output'!$G$6:$G$13751,N$4)</f>
        <v>363.24599999999998</v>
      </c>
      <c r="O174" s="1">
        <f t="shared" si="96"/>
        <v>-0.19000000000005457</v>
      </c>
      <c r="P174" s="1" t="str">
        <f>IFERROR(INDEX('Vintage Weighting'!$S$3:$S$9,MATCH($F174,'Vintage Weighting'!$R$3:$R$9,0)),0)</f>
        <v>ex</v>
      </c>
      <c r="Q174" s="1" t="str">
        <f t="shared" si="97"/>
        <v>RtL-CZ12-ex</v>
      </c>
      <c r="R174" s="14">
        <f>INDEX('Vintage Weighting'!$G$4:$M$1000,MATCH($Q174,'Vintage Weighting'!$F$4:$F$1000,0),MATCH($F174,'Vintage Weighting'!$G$3:$M$3,0))</f>
        <v>0.20252334917253811</v>
      </c>
      <c r="S174" s="1">
        <f t="shared" si="98"/>
        <v>7183.5031951498859</v>
      </c>
      <c r="T174" s="1">
        <f t="shared" si="99"/>
        <v>11.691672947730618</v>
      </c>
      <c r="U174" s="1">
        <f t="shared" si="100"/>
        <v>-3.8479436342793293E-2</v>
      </c>
      <c r="V174" s="24">
        <f>INDEX('Building HVAC Tonnage'!F:F,MATCH(C174,'Building HVAC Tonnage'!E:E,0))</f>
        <v>258.88891433333333</v>
      </c>
      <c r="W174" s="1">
        <f t="shared" si="101"/>
        <v>27.747434507376166</v>
      </c>
      <c r="X174" s="1">
        <f t="shared" si="102"/>
        <v>4.5160964029062146E-2</v>
      </c>
      <c r="Y174" s="1">
        <f t="shared" si="103"/>
        <v>-1.4863300130823275E-4</v>
      </c>
      <c r="Z174" s="1" t="str">
        <f t="shared" si="104"/>
        <v>RtL-CZ12</v>
      </c>
    </row>
    <row r="175" spans="2:26" x14ac:dyDescent="0.25">
      <c r="B175" s="17" t="s">
        <v>2627</v>
      </c>
      <c r="C175" s="1" t="str">
        <f t="shared" si="90"/>
        <v>RtL-CZ12-v11</v>
      </c>
      <c r="D175" s="1" t="str">
        <f t="shared" si="91"/>
        <v>RtL</v>
      </c>
      <c r="E175" s="1" t="str">
        <f t="shared" si="92"/>
        <v>CZ12</v>
      </c>
      <c r="F175" s="1" t="str">
        <f t="shared" si="93"/>
        <v>v11</v>
      </c>
      <c r="G175" s="2">
        <f>SUMIFS('Batch output'!$U$6:$U$13751,'Batch output'!$C$6:$C$13751,$D175,'Batch output'!$D$6:$D$13751,$E175,'Batch output'!$E$6:$E$13751,$F175,'Batch output'!$G$6:$G$13751,G$4)</f>
        <v>1496.66</v>
      </c>
      <c r="H175" s="2">
        <f>SUMIFS('Batch output'!$U$6:$U$13751,'Batch output'!$C$6:$C$13751,$D175,'Batch output'!$D$6:$D$13751,$E175,'Batch output'!$E$6:$E$13751,$F175,'Batch output'!$G$6:$G$13751,H$4)</f>
        <v>1461.67</v>
      </c>
      <c r="I175" s="1">
        <f t="shared" si="94"/>
        <v>34990.000000000007</v>
      </c>
      <c r="J175" s="2">
        <f>SUMIFS('Peak Demand output'!$J:$J,'Peak Demand output'!$D:$D,$D175,'Peak Demand output'!$E:$E,$E175,'Peak Demand output'!$F:$F,$F175,'Peak Demand output'!$G:$G,J$4)</f>
        <v>392.97933</v>
      </c>
      <c r="K175" s="2">
        <f>SUMIFS('Peak Demand output'!$J:$J,'Peak Demand output'!$D:$D,$D175,'Peak Demand output'!$E:$E,$E175,'Peak Demand output'!$F:$F,$F175,'Peak Demand output'!$G:$G,K$4)</f>
        <v>337.33906999999999</v>
      </c>
      <c r="L175" s="1">
        <f t="shared" si="95"/>
        <v>55.640260000000012</v>
      </c>
      <c r="M175" s="2">
        <f>SUMIFS('Batch output'!$AH$6:$AH$13751,'Batch output'!$C$6:$C$13751,$D175,'Batch output'!$D$6:$D$13751,$E175,'Batch output'!$E$6:$E$13751,$F175,'Batch output'!$G$6:$G$13751,M$4)</f>
        <v>295.19099999999997</v>
      </c>
      <c r="N175" s="2">
        <f>SUMIFS('Batch output'!$AH$6:$AH$13751,'Batch output'!$C$6:$C$13751,$D175,'Batch output'!$D$6:$D$13751,$E175,'Batch output'!$E$6:$E$13751,$F175,'Batch output'!$G$6:$G$13751,N$4)</f>
        <v>295.20600000000002</v>
      </c>
      <c r="O175" s="1">
        <f t="shared" si="96"/>
        <v>-0.15000000000043201</v>
      </c>
      <c r="P175" s="1" t="str">
        <f>IFERROR(INDEX('Vintage Weighting'!$S$3:$S$9,MATCH($F175,'Vintage Weighting'!$R$3:$R$9,0)),0)</f>
        <v>ex</v>
      </c>
      <c r="Q175" s="1" t="str">
        <f t="shared" si="97"/>
        <v>RtL-CZ12-ex</v>
      </c>
      <c r="R175" s="14">
        <f>INDEX('Vintage Weighting'!$G$4:$M$1000,MATCH($Q175,'Vintage Weighting'!$F$4:$F$1000,0),MATCH($F175,'Vintage Weighting'!$G$3:$M$3,0))</f>
        <v>0.20252334917253811</v>
      </c>
      <c r="S175" s="1">
        <f t="shared" si="98"/>
        <v>7086.2919875471098</v>
      </c>
      <c r="T175" s="1">
        <f t="shared" si="99"/>
        <v>11.268451804030809</v>
      </c>
      <c r="U175" s="1">
        <f t="shared" si="100"/>
        <v>-3.037850237596821E-2</v>
      </c>
      <c r="V175" s="24">
        <f>INDEX('Building HVAC Tonnage'!F:F,MATCH(C175,'Building HVAC Tonnage'!E:E,0))</f>
        <v>251.41240116666665</v>
      </c>
      <c r="W175" s="1">
        <f t="shared" si="101"/>
        <v>28.185928596455572</v>
      </c>
      <c r="X175" s="1">
        <f t="shared" si="102"/>
        <v>4.4820588609551966E-2</v>
      </c>
      <c r="Y175" s="1">
        <f t="shared" si="103"/>
        <v>-1.2083136008803977E-4</v>
      </c>
      <c r="Z175" s="1" t="str">
        <f t="shared" si="104"/>
        <v>RtL-CZ12</v>
      </c>
    </row>
    <row r="176" spans="2:26" x14ac:dyDescent="0.25">
      <c r="B176" s="17" t="s">
        <v>2628</v>
      </c>
      <c r="C176" s="1" t="str">
        <f t="shared" si="90"/>
        <v>RtL-CZ12-v15</v>
      </c>
      <c r="D176" s="1" t="str">
        <f t="shared" si="91"/>
        <v>RtL</v>
      </c>
      <c r="E176" s="1" t="str">
        <f t="shared" si="92"/>
        <v>CZ12</v>
      </c>
      <c r="F176" s="1" t="str">
        <f t="shared" si="93"/>
        <v>v15</v>
      </c>
      <c r="G176" s="2">
        <f>SUMIFS('Batch output'!$U$6:$U$13751,'Batch output'!$C$6:$C$13751,$D176,'Batch output'!$D$6:$D$13751,$E176,'Batch output'!$E$6:$E$13751,$F176,'Batch output'!$G$6:$G$13751,G$4)</f>
        <v>1402.31</v>
      </c>
      <c r="H176" s="2">
        <f>SUMIFS('Batch output'!$U$6:$U$13751,'Batch output'!$C$6:$C$13751,$D176,'Batch output'!$D$6:$D$13751,$E176,'Batch output'!$E$6:$E$13751,$F176,'Batch output'!$G$6:$G$13751,H$4)</f>
        <v>1368.83</v>
      </c>
      <c r="I176" s="1">
        <f t="shared" si="94"/>
        <v>33480.000000000015</v>
      </c>
      <c r="J176" s="2">
        <f>SUMIFS('Peak Demand output'!$J:$J,'Peak Demand output'!$D:$D,$D176,'Peak Demand output'!$E:$E,$E176,'Peak Demand output'!$F:$F,$F176,'Peak Demand output'!$G:$G,J$4)</f>
        <v>375.97633000000002</v>
      </c>
      <c r="K176" s="2">
        <f>SUMIFS('Peak Demand output'!$J:$J,'Peak Demand output'!$D:$D,$D176,'Peak Demand output'!$E:$E,$E176,'Peak Demand output'!$F:$F,$F176,'Peak Demand output'!$G:$G,K$4)</f>
        <v>321.21967000000001</v>
      </c>
      <c r="L176" s="1">
        <f t="shared" si="95"/>
        <v>54.756660000000011</v>
      </c>
      <c r="M176" s="2">
        <f>SUMIFS('Batch output'!$AH$6:$AH$13751,'Batch output'!$C$6:$C$13751,$D176,'Batch output'!$D$6:$D$13751,$E176,'Batch output'!$E$6:$E$13751,$F176,'Batch output'!$G$6:$G$13751,M$4)</f>
        <v>314.79599999999999</v>
      </c>
      <c r="N176" s="2">
        <f>SUMIFS('Batch output'!$AH$6:$AH$13751,'Batch output'!$C$6:$C$13751,$D176,'Batch output'!$D$6:$D$13751,$E176,'Batch output'!$E$6:$E$13751,$F176,'Batch output'!$G$6:$G$13751,N$4)</f>
        <v>314.81200000000001</v>
      </c>
      <c r="O176" s="1">
        <f t="shared" si="96"/>
        <v>-0.16000000000019554</v>
      </c>
      <c r="P176" s="1" t="str">
        <f>IFERROR(INDEX('Vintage Weighting'!$S$3:$S$9,MATCH($F176,'Vintage Weighting'!$R$3:$R$9,0)),0)</f>
        <v>ex</v>
      </c>
      <c r="Q176" s="1" t="str">
        <f t="shared" si="97"/>
        <v>RtL-CZ12-ex</v>
      </c>
      <c r="R176" s="14">
        <f>INDEX('Vintage Weighting'!$G$4:$M$1000,MATCH($Q176,'Vintage Weighting'!$F$4:$F$1000,0),MATCH($F176,'Vintage Weighting'!$G$3:$M$3,0))</f>
        <v>0.15189251187940359</v>
      </c>
      <c r="S176" s="1">
        <f t="shared" si="98"/>
        <v>5085.3612977224338</v>
      </c>
      <c r="T176" s="1">
        <f t="shared" si="99"/>
        <v>8.3171266295264648</v>
      </c>
      <c r="U176" s="1">
        <f t="shared" si="100"/>
        <v>-2.4302801900734274E-2</v>
      </c>
      <c r="V176" s="24">
        <f>INDEX('Building HVAC Tonnage'!F:F,MATCH(C176,'Building HVAC Tonnage'!E:E,0))</f>
        <v>243.23689516666667</v>
      </c>
      <c r="W176" s="1">
        <f t="shared" si="101"/>
        <v>20.907030959418918</v>
      </c>
      <c r="X176" s="1">
        <f t="shared" si="102"/>
        <v>3.4193524069724472E-2</v>
      </c>
      <c r="Y176" s="1">
        <f t="shared" si="103"/>
        <v>-9.9914126448958E-5</v>
      </c>
      <c r="Z176" s="1" t="str">
        <f t="shared" si="104"/>
        <v>RtL-CZ12</v>
      </c>
    </row>
    <row r="177" spans="2:26" x14ac:dyDescent="0.25">
      <c r="B177" s="17" t="s">
        <v>2629</v>
      </c>
      <c r="C177" s="1" t="str">
        <f t="shared" si="90"/>
        <v>RtL-CZ13-v03</v>
      </c>
      <c r="D177" s="1" t="str">
        <f t="shared" si="91"/>
        <v>RtL</v>
      </c>
      <c r="E177" s="1" t="str">
        <f t="shared" si="92"/>
        <v>CZ13</v>
      </c>
      <c r="F177" s="1" t="str">
        <f t="shared" si="93"/>
        <v>v03</v>
      </c>
      <c r="G177" s="2">
        <f>SUMIFS('Batch output'!$U$6:$U$13751,'Batch output'!$C$6:$C$13751,$D177,'Batch output'!$D$6:$D$13751,$E177,'Batch output'!$E$6:$E$13751,$F177,'Batch output'!$G$6:$G$13751,G$4)</f>
        <v>1623.44</v>
      </c>
      <c r="H177" s="2">
        <f>SUMIFS('Batch output'!$U$6:$U$13751,'Batch output'!$C$6:$C$13751,$D177,'Batch output'!$D$6:$D$13751,$E177,'Batch output'!$E$6:$E$13751,$F177,'Batch output'!$G$6:$G$13751,H$4)</f>
        <v>1555.86</v>
      </c>
      <c r="I177" s="1">
        <f t="shared" si="94"/>
        <v>67580.00000000016</v>
      </c>
      <c r="J177" s="2">
        <f>SUMIFS('Peak Demand output'!$J:$J,'Peak Demand output'!$D:$D,$D177,'Peak Demand output'!$E:$E,$E177,'Peak Demand output'!$F:$F,$F177,'Peak Demand output'!$G:$G,J$4)</f>
        <v>438.02906999999999</v>
      </c>
      <c r="K177" s="2">
        <f>SUMIFS('Peak Demand output'!$J:$J,'Peak Demand output'!$D:$D,$D177,'Peak Demand output'!$E:$E,$E177,'Peak Demand output'!$F:$F,$F177,'Peak Demand output'!$G:$G,K$4)</f>
        <v>368.66406999999998</v>
      </c>
      <c r="L177" s="1">
        <f t="shared" si="95"/>
        <v>69.365000000000009</v>
      </c>
      <c r="M177" s="2">
        <f>SUMIFS('Batch output'!$AH$6:$AH$13751,'Batch output'!$C$6:$C$13751,$D177,'Batch output'!$D$6:$D$13751,$E177,'Batch output'!$E$6:$E$13751,$F177,'Batch output'!$G$6:$G$13751,M$4)</f>
        <v>367.57799999999997</v>
      </c>
      <c r="N177" s="2">
        <f>SUMIFS('Batch output'!$AH$6:$AH$13751,'Batch output'!$C$6:$C$13751,$D177,'Batch output'!$D$6:$D$13751,$E177,'Batch output'!$E$6:$E$13751,$F177,'Batch output'!$G$6:$G$13751,N$4)</f>
        <v>367.59</v>
      </c>
      <c r="O177" s="1">
        <f t="shared" si="96"/>
        <v>-0.12000000000000455</v>
      </c>
      <c r="P177" s="1" t="str">
        <f>IFERROR(INDEX('Vintage Weighting'!$S$3:$S$9,MATCH($F177,'Vintage Weighting'!$R$3:$R$9,0)),0)</f>
        <v>ex</v>
      </c>
      <c r="Q177" s="1" t="str">
        <f t="shared" si="97"/>
        <v>RtL-CZ13-ex</v>
      </c>
      <c r="R177" s="14">
        <f>INDEX('Vintage Weighting'!$G$4:$M$1000,MATCH($Q177,'Vintage Weighting'!$F$4:$F$1000,0),MATCH($F177,'Vintage Weighting'!$G$3:$M$3,0))</f>
        <v>0.36403855269394858</v>
      </c>
      <c r="S177" s="1">
        <f t="shared" si="98"/>
        <v>24601.725391057102</v>
      </c>
      <c r="T177" s="1">
        <f t="shared" si="99"/>
        <v>25.251534207615748</v>
      </c>
      <c r="U177" s="1">
        <f t="shared" si="100"/>
        <v>-4.3684626323275487E-2</v>
      </c>
      <c r="V177" s="24">
        <f>INDEX('Building HVAC Tonnage'!F:F,MATCH(C177,'Building HVAC Tonnage'!E:E,0))</f>
        <v>295.08638916666666</v>
      </c>
      <c r="W177" s="1">
        <f t="shared" si="101"/>
        <v>83.371264464393477</v>
      </c>
      <c r="X177" s="1">
        <f t="shared" si="102"/>
        <v>8.5573361343187951E-2</v>
      </c>
      <c r="Y177" s="1">
        <f t="shared" si="103"/>
        <v>-1.4804012630552788E-4</v>
      </c>
      <c r="Z177" s="1" t="str">
        <f t="shared" si="104"/>
        <v>RtL-CZ13</v>
      </c>
    </row>
    <row r="178" spans="2:26" x14ac:dyDescent="0.25">
      <c r="B178" s="17" t="s">
        <v>2630</v>
      </c>
      <c r="C178" s="1" t="str">
        <f t="shared" si="90"/>
        <v>RtL-CZ13-v07</v>
      </c>
      <c r="D178" s="1" t="str">
        <f t="shared" si="91"/>
        <v>RtL</v>
      </c>
      <c r="E178" s="1" t="str">
        <f t="shared" si="92"/>
        <v>CZ13</v>
      </c>
      <c r="F178" s="1" t="str">
        <f t="shared" si="93"/>
        <v>v07</v>
      </c>
      <c r="G178" s="2">
        <f>SUMIFS('Batch output'!$U$6:$U$13751,'Batch output'!$C$6:$C$13751,$D178,'Batch output'!$D$6:$D$13751,$E178,'Batch output'!$E$6:$E$13751,$F178,'Batch output'!$G$6:$G$13751,G$4)</f>
        <v>1617.09</v>
      </c>
      <c r="H178" s="2">
        <f>SUMIFS('Batch output'!$U$6:$U$13751,'Batch output'!$C$6:$C$13751,$D178,'Batch output'!$D$6:$D$13751,$E178,'Batch output'!$E$6:$E$13751,$F178,'Batch output'!$G$6:$G$13751,H$4)</f>
        <v>1550.44</v>
      </c>
      <c r="I178" s="1">
        <f t="shared" si="94"/>
        <v>66649.999999999869</v>
      </c>
      <c r="J178" s="2">
        <f>SUMIFS('Peak Demand output'!$J:$J,'Peak Demand output'!$D:$D,$D178,'Peak Demand output'!$E:$E,$E178,'Peak Demand output'!$F:$F,$F178,'Peak Demand output'!$G:$G,J$4)</f>
        <v>433.84926999999999</v>
      </c>
      <c r="K178" s="2">
        <f>SUMIFS('Peak Demand output'!$J:$J,'Peak Demand output'!$D:$D,$D178,'Peak Demand output'!$E:$E,$E178,'Peak Demand output'!$F:$F,$F178,'Peak Demand output'!$G:$G,K$4)</f>
        <v>365.87392999999997</v>
      </c>
      <c r="L178" s="1">
        <f t="shared" si="95"/>
        <v>67.975340000000017</v>
      </c>
      <c r="M178" s="2">
        <f>SUMIFS('Batch output'!$AH$6:$AH$13751,'Batch output'!$C$6:$C$13751,$D178,'Batch output'!$D$6:$D$13751,$E178,'Batch output'!$E$6:$E$13751,$F178,'Batch output'!$G$6:$G$13751,M$4)</f>
        <v>332.65800000000002</v>
      </c>
      <c r="N178" s="2">
        <f>SUMIFS('Batch output'!$AH$6:$AH$13751,'Batch output'!$C$6:$C$13751,$D178,'Batch output'!$D$6:$D$13751,$E178,'Batch output'!$E$6:$E$13751,$F178,'Batch output'!$G$6:$G$13751,N$4)</f>
        <v>332.67899999999997</v>
      </c>
      <c r="O178" s="1">
        <f t="shared" si="96"/>
        <v>-0.20999999999958163</v>
      </c>
      <c r="P178" s="1" t="str">
        <f>IFERROR(INDEX('Vintage Weighting'!$S$3:$S$9,MATCH($F178,'Vintage Weighting'!$R$3:$R$9,0)),0)</f>
        <v>ex</v>
      </c>
      <c r="Q178" s="1" t="str">
        <f t="shared" si="97"/>
        <v>RtL-CZ13-ex</v>
      </c>
      <c r="R178" s="14">
        <f>INDEX('Vintage Weighting'!$G$4:$M$1000,MATCH($Q178,'Vintage Weighting'!$F$4:$F$1000,0),MATCH($F178,'Vintage Weighting'!$G$3:$M$3,0))</f>
        <v>0.23131616369094643</v>
      </c>
      <c r="S178" s="1">
        <f t="shared" si="98"/>
        <v>15417.222310001549</v>
      </c>
      <c r="T178" s="1">
        <f t="shared" si="99"/>
        <v>15.723794874387742</v>
      </c>
      <c r="U178" s="1">
        <f t="shared" si="100"/>
        <v>-4.8576394375001976E-2</v>
      </c>
      <c r="V178" s="24">
        <f>INDEX('Building HVAC Tonnage'!F:F,MATCH(C178,'Building HVAC Tonnage'!E:E,0))</f>
        <v>290.43365124999997</v>
      </c>
      <c r="W178" s="1">
        <f t="shared" si="101"/>
        <v>53.083457249692756</v>
      </c>
      <c r="X178" s="1">
        <f t="shared" si="102"/>
        <v>5.4139025580245137E-2</v>
      </c>
      <c r="Y178" s="1">
        <f t="shared" si="103"/>
        <v>-1.6725470401220244E-4</v>
      </c>
      <c r="Z178" s="1" t="str">
        <f t="shared" si="104"/>
        <v>RtL-CZ13</v>
      </c>
    </row>
    <row r="179" spans="2:26" x14ac:dyDescent="0.25">
      <c r="B179" s="17" t="s">
        <v>2631</v>
      </c>
      <c r="C179" s="1" t="str">
        <f t="shared" si="90"/>
        <v>RtL-CZ13-v11</v>
      </c>
      <c r="D179" s="1" t="str">
        <f t="shared" si="91"/>
        <v>RtL</v>
      </c>
      <c r="E179" s="1" t="str">
        <f t="shared" si="92"/>
        <v>CZ13</v>
      </c>
      <c r="F179" s="1" t="str">
        <f t="shared" si="93"/>
        <v>v11</v>
      </c>
      <c r="G179" s="2">
        <f>SUMIFS('Batch output'!$U$6:$U$13751,'Batch output'!$C$6:$C$13751,$D179,'Batch output'!$D$6:$D$13751,$E179,'Batch output'!$E$6:$E$13751,$F179,'Batch output'!$G$6:$G$13751,G$4)</f>
        <v>1603.36</v>
      </c>
      <c r="H179" s="2">
        <f>SUMIFS('Batch output'!$U$6:$U$13751,'Batch output'!$C$6:$C$13751,$D179,'Batch output'!$D$6:$D$13751,$E179,'Batch output'!$E$6:$E$13751,$F179,'Batch output'!$G$6:$G$13751,H$4)</f>
        <v>1538.72</v>
      </c>
      <c r="I179" s="1">
        <f t="shared" si="94"/>
        <v>64639.999999999869</v>
      </c>
      <c r="J179" s="2">
        <f>SUMIFS('Peak Demand output'!$J:$J,'Peak Demand output'!$D:$D,$D179,'Peak Demand output'!$E:$E,$E179,'Peak Demand output'!$F:$F,$F179,'Peak Demand output'!$G:$G,J$4)</f>
        <v>421.93087000000003</v>
      </c>
      <c r="K179" s="2">
        <f>SUMIFS('Peak Demand output'!$J:$J,'Peak Demand output'!$D:$D,$D179,'Peak Demand output'!$E:$E,$E179,'Peak Demand output'!$F:$F,$F179,'Peak Demand output'!$G:$G,K$4)</f>
        <v>357.22926999999999</v>
      </c>
      <c r="L179" s="1">
        <f t="shared" si="95"/>
        <v>64.701600000000042</v>
      </c>
      <c r="M179" s="2">
        <f>SUMIFS('Batch output'!$AH$6:$AH$13751,'Batch output'!$C$6:$C$13751,$D179,'Batch output'!$D$6:$D$13751,$E179,'Batch output'!$E$6:$E$13751,$F179,'Batch output'!$G$6:$G$13751,M$4)</f>
        <v>240.77099999999999</v>
      </c>
      <c r="N179" s="2">
        <f>SUMIFS('Batch output'!$AH$6:$AH$13751,'Batch output'!$C$6:$C$13751,$D179,'Batch output'!$D$6:$D$13751,$E179,'Batch output'!$E$6:$E$13751,$F179,'Batch output'!$G$6:$G$13751,N$4)</f>
        <v>240.779</v>
      </c>
      <c r="O179" s="1">
        <f t="shared" si="96"/>
        <v>-8.0000000000097771E-2</v>
      </c>
      <c r="P179" s="1" t="str">
        <f>IFERROR(INDEX('Vintage Weighting'!$S$3:$S$9,MATCH($F179,'Vintage Weighting'!$R$3:$R$9,0)),0)</f>
        <v>ex</v>
      </c>
      <c r="Q179" s="1" t="str">
        <f t="shared" si="97"/>
        <v>RtL-CZ13-ex</v>
      </c>
      <c r="R179" s="14">
        <f>INDEX('Vintage Weighting'!$G$4:$M$1000,MATCH($Q179,'Vintage Weighting'!$F$4:$F$1000,0),MATCH($F179,'Vintage Weighting'!$G$3:$M$3,0))</f>
        <v>0.23131616369094643</v>
      </c>
      <c r="S179" s="1">
        <f t="shared" si="98"/>
        <v>14952.276820982746</v>
      </c>
      <c r="T179" s="1">
        <f t="shared" si="99"/>
        <v>14.96652589666615</v>
      </c>
      <c r="U179" s="1">
        <f t="shared" si="100"/>
        <v>-1.8505293095298331E-2</v>
      </c>
      <c r="V179" s="24">
        <f>INDEX('Building HVAC Tonnage'!F:F,MATCH(C179,'Building HVAC Tonnage'!E:E,0))</f>
        <v>278.41690075000002</v>
      </c>
      <c r="W179" s="1">
        <f t="shared" si="101"/>
        <v>53.704630648154875</v>
      </c>
      <c r="X179" s="1">
        <f t="shared" si="102"/>
        <v>5.3755809565975671E-2</v>
      </c>
      <c r="Y179" s="1">
        <f t="shared" si="103"/>
        <v>-6.6466127039877015E-5</v>
      </c>
      <c r="Z179" s="1" t="str">
        <f t="shared" si="104"/>
        <v>RtL-CZ13</v>
      </c>
    </row>
    <row r="180" spans="2:26" x14ac:dyDescent="0.25">
      <c r="B180" s="17" t="s">
        <v>2632</v>
      </c>
      <c r="C180" s="1" t="str">
        <f t="shared" si="90"/>
        <v>RtL-CZ13-v15</v>
      </c>
      <c r="D180" s="1" t="str">
        <f t="shared" si="91"/>
        <v>RtL</v>
      </c>
      <c r="E180" s="1" t="str">
        <f t="shared" si="92"/>
        <v>CZ13</v>
      </c>
      <c r="F180" s="1" t="str">
        <f t="shared" si="93"/>
        <v>v15</v>
      </c>
      <c r="G180" s="2">
        <f>SUMIFS('Batch output'!$U$6:$U$13751,'Batch output'!$C$6:$C$13751,$D180,'Batch output'!$D$6:$D$13751,$E180,'Batch output'!$E$6:$E$13751,$F180,'Batch output'!$G$6:$G$13751,G$4)</f>
        <v>1506.43</v>
      </c>
      <c r="H180" s="2">
        <f>SUMIFS('Batch output'!$U$6:$U$13751,'Batch output'!$C$6:$C$13751,$D180,'Batch output'!$D$6:$D$13751,$E180,'Batch output'!$E$6:$E$13751,$F180,'Batch output'!$G$6:$G$13751,H$4)</f>
        <v>1444.43</v>
      </c>
      <c r="I180" s="1">
        <f t="shared" si="94"/>
        <v>62000</v>
      </c>
      <c r="J180" s="2">
        <f>SUMIFS('Peak Demand output'!$J:$J,'Peak Demand output'!$D:$D,$D180,'Peak Demand output'!$E:$E,$E180,'Peak Demand output'!$F:$F,$F180,'Peak Demand output'!$G:$G,J$4)</f>
        <v>404.54939999999999</v>
      </c>
      <c r="K180" s="2">
        <f>SUMIFS('Peak Demand output'!$J:$J,'Peak Demand output'!$D:$D,$D180,'Peak Demand output'!$E:$E,$E180,'Peak Demand output'!$F:$F,$F180,'Peak Demand output'!$G:$G,K$4)</f>
        <v>341.42173000000003</v>
      </c>
      <c r="L180" s="1">
        <f t="shared" si="95"/>
        <v>63.127669999999966</v>
      </c>
      <c r="M180" s="2">
        <f>SUMIFS('Batch output'!$AH$6:$AH$13751,'Batch output'!$C$6:$C$13751,$D180,'Batch output'!$D$6:$D$13751,$E180,'Batch output'!$E$6:$E$13751,$F180,'Batch output'!$G$6:$G$13751,M$4)</f>
        <v>252.21199999999999</v>
      </c>
      <c r="N180" s="2">
        <f>SUMIFS('Batch output'!$AH$6:$AH$13751,'Batch output'!$C$6:$C$13751,$D180,'Batch output'!$D$6:$D$13751,$E180,'Batch output'!$E$6:$E$13751,$F180,'Batch output'!$G$6:$G$13751,N$4)</f>
        <v>252.22399999999999</v>
      </c>
      <c r="O180" s="1">
        <f t="shared" si="96"/>
        <v>-0.12000000000000455</v>
      </c>
      <c r="P180" s="1" t="str">
        <f>IFERROR(INDEX('Vintage Weighting'!$S$3:$S$9,MATCH($F180,'Vintage Weighting'!$R$3:$R$9,0)),0)</f>
        <v>ex</v>
      </c>
      <c r="Q180" s="1" t="str">
        <f t="shared" si="97"/>
        <v>RtL-CZ13-ex</v>
      </c>
      <c r="R180" s="14">
        <f>INDEX('Vintage Weighting'!$G$4:$M$1000,MATCH($Q180,'Vintage Weighting'!$F$4:$F$1000,0),MATCH($F180,'Vintage Weighting'!$G$3:$M$3,0))</f>
        <v>0.17332911992415864</v>
      </c>
      <c r="S180" s="1">
        <f t="shared" si="98"/>
        <v>10746.405435297836</v>
      </c>
      <c r="T180" s="1">
        <f t="shared" si="99"/>
        <v>10.941863483962706</v>
      </c>
      <c r="U180" s="1">
        <f t="shared" si="100"/>
        <v>-2.0799494390899825E-2</v>
      </c>
      <c r="V180" s="24">
        <f>INDEX('Building HVAC Tonnage'!F:F,MATCH(C180,'Building HVAC Tonnage'!E:E,0))</f>
        <v>269.68988899999999</v>
      </c>
      <c r="W180" s="1">
        <f t="shared" si="101"/>
        <v>39.847268561476682</v>
      </c>
      <c r="X180" s="1">
        <f t="shared" si="102"/>
        <v>4.057201967984312E-2</v>
      </c>
      <c r="Y180" s="1">
        <f t="shared" si="103"/>
        <v>-7.7123745602861014E-5</v>
      </c>
      <c r="Z180" s="1" t="str">
        <f t="shared" si="104"/>
        <v>RtL-CZ13</v>
      </c>
    </row>
    <row r="181" spans="2:26" x14ac:dyDescent="0.25">
      <c r="B181" s="17" t="s">
        <v>2182</v>
      </c>
      <c r="C181" s="1" t="str">
        <f t="shared" si="90"/>
        <v>RtL-CZ15-v03</v>
      </c>
      <c r="D181" s="1" t="str">
        <f t="shared" si="91"/>
        <v>RtL</v>
      </c>
      <c r="E181" s="1" t="str">
        <f t="shared" si="92"/>
        <v>CZ15</v>
      </c>
      <c r="F181" s="1" t="str">
        <f t="shared" si="93"/>
        <v>v03</v>
      </c>
      <c r="G181" s="2">
        <f>SUMIFS('Batch output'!$U$6:$U$13751,'Batch output'!$C$6:$C$13751,$D181,'Batch output'!$D$6:$D$13751,$E181,'Batch output'!$E$6:$E$13751,$F181,'Batch output'!$G$6:$G$13751,G$4)</f>
        <v>1898.4</v>
      </c>
      <c r="H181" s="2">
        <f>SUMIFS('Batch output'!$U$6:$U$13751,'Batch output'!$C$6:$C$13751,$D181,'Batch output'!$D$6:$D$13751,$E181,'Batch output'!$E$6:$E$13751,$F181,'Batch output'!$G$6:$G$13751,H$4)</f>
        <v>1751.64</v>
      </c>
      <c r="I181" s="1">
        <f t="shared" si="94"/>
        <v>146760</v>
      </c>
      <c r="J181" s="2">
        <f>SUMIFS('Peak Demand output'!$J:$J,'Peak Demand output'!$D:$D,$D181,'Peak Demand output'!$E:$E,$E181,'Peak Demand output'!$F:$F,$F181,'Peak Demand output'!$G:$G,J$4)</f>
        <v>529.90493000000004</v>
      </c>
      <c r="K181" s="2">
        <f>SUMIFS('Peak Demand output'!$J:$J,'Peak Demand output'!$D:$D,$D181,'Peak Demand output'!$E:$E,$E181,'Peak Demand output'!$F:$F,$F181,'Peak Demand output'!$G:$G,K$4)</f>
        <v>396.62727000000001</v>
      </c>
      <c r="L181" s="1">
        <f t="shared" si="95"/>
        <v>133.27766000000003</v>
      </c>
      <c r="M181" s="2">
        <f>SUMIFS('Batch output'!$AH$6:$AH$13751,'Batch output'!$C$6:$C$13751,$D181,'Batch output'!$D$6:$D$13751,$E181,'Batch output'!$E$6:$E$13751,$F181,'Batch output'!$G$6:$G$13751,M$4)</f>
        <v>65.492800000000003</v>
      </c>
      <c r="N181" s="2">
        <f>SUMIFS('Batch output'!$AH$6:$AH$13751,'Batch output'!$C$6:$C$13751,$D181,'Batch output'!$D$6:$D$13751,$E181,'Batch output'!$E$6:$E$13751,$F181,'Batch output'!$G$6:$G$13751,N$4)</f>
        <v>65.501400000000004</v>
      </c>
      <c r="O181" s="1">
        <f t="shared" si="96"/>
        <v>-8.6000000000012733E-2</v>
      </c>
      <c r="P181" s="1" t="str">
        <f>IFERROR(INDEX('Vintage Weighting'!$S$3:$S$9,MATCH($F181,'Vintage Weighting'!$R$3:$R$9,0)),0)</f>
        <v>ex</v>
      </c>
      <c r="Q181" s="1" t="str">
        <f t="shared" si="97"/>
        <v>RtL-CZ15-ex</v>
      </c>
      <c r="R181" s="14">
        <f>INDEX('Vintage Weighting'!$G$4:$M$1000,MATCH($Q181,'Vintage Weighting'!$F$4:$F$1000,0),MATCH($F181,'Vintage Weighting'!$G$3:$M$3,0))</f>
        <v>0.40407138873396553</v>
      </c>
      <c r="S181" s="1">
        <f t="shared" si="98"/>
        <v>59301.517010596785</v>
      </c>
      <c r="T181" s="1">
        <f t="shared" si="99"/>
        <v>53.8536891634133</v>
      </c>
      <c r="U181" s="1">
        <f t="shared" si="100"/>
        <v>-3.4750139431126183E-2</v>
      </c>
      <c r="V181" s="24">
        <f>INDEX('Building HVAC Tonnage'!F:F,MATCH(C181,'Building HVAC Tonnage'!E:E,0))</f>
        <v>378.70867666666669</v>
      </c>
      <c r="W181" s="1">
        <f t="shared" si="101"/>
        <v>156.58874661272424</v>
      </c>
      <c r="X181" s="1">
        <f t="shared" si="102"/>
        <v>0.14220347322756074</v>
      </c>
      <c r="Y181" s="1">
        <f t="shared" si="103"/>
        <v>-9.175955443374406E-5</v>
      </c>
      <c r="Z181" s="1" t="str">
        <f t="shared" si="104"/>
        <v>RtL-CZ15</v>
      </c>
    </row>
    <row r="182" spans="2:26" x14ac:dyDescent="0.25">
      <c r="B182" s="17" t="s">
        <v>2183</v>
      </c>
      <c r="C182" s="1" t="str">
        <f t="shared" si="90"/>
        <v>RtL-CZ15-v07</v>
      </c>
      <c r="D182" s="1" t="str">
        <f t="shared" si="91"/>
        <v>RtL</v>
      </c>
      <c r="E182" s="1" t="str">
        <f t="shared" si="92"/>
        <v>CZ15</v>
      </c>
      <c r="F182" s="1" t="str">
        <f t="shared" si="93"/>
        <v>v07</v>
      </c>
      <c r="G182" s="2">
        <f>SUMIFS('Batch output'!$U$6:$U$13751,'Batch output'!$C$6:$C$13751,$D182,'Batch output'!$D$6:$D$13751,$E182,'Batch output'!$E$6:$E$13751,$F182,'Batch output'!$G$6:$G$13751,G$4)</f>
        <v>1887.03</v>
      </c>
      <c r="H182" s="2">
        <f>SUMIFS('Batch output'!$U$6:$U$13751,'Batch output'!$C$6:$C$13751,$D182,'Batch output'!$D$6:$D$13751,$E182,'Batch output'!$E$6:$E$13751,$F182,'Batch output'!$G$6:$G$13751,H$4)</f>
        <v>1743.12</v>
      </c>
      <c r="I182" s="1">
        <f t="shared" si="94"/>
        <v>143910.00000000009</v>
      </c>
      <c r="J182" s="2">
        <f>SUMIFS('Peak Demand output'!$J:$J,'Peak Demand output'!$D:$D,$D182,'Peak Demand output'!$E:$E,$E182,'Peak Demand output'!$F:$F,$F182,'Peak Demand output'!$G:$G,J$4)</f>
        <v>523.34613000000002</v>
      </c>
      <c r="K182" s="2">
        <f>SUMIFS('Peak Demand output'!$J:$J,'Peak Demand output'!$D:$D,$D182,'Peak Demand output'!$E:$E,$E182,'Peak Demand output'!$F:$F,$F182,'Peak Demand output'!$G:$G,K$4)</f>
        <v>392.48933</v>
      </c>
      <c r="L182" s="1">
        <f t="shared" si="95"/>
        <v>130.85680000000002</v>
      </c>
      <c r="M182" s="2">
        <f>SUMIFS('Batch output'!$AH$6:$AH$13751,'Batch output'!$C$6:$C$13751,$D182,'Batch output'!$D$6:$D$13751,$E182,'Batch output'!$E$6:$E$13751,$F182,'Batch output'!$G$6:$G$13751,M$4)</f>
        <v>57.390900000000002</v>
      </c>
      <c r="N182" s="2">
        <f>SUMIFS('Batch output'!$AH$6:$AH$13751,'Batch output'!$C$6:$C$13751,$D182,'Batch output'!$D$6:$D$13751,$E182,'Batch output'!$E$6:$E$13751,$F182,'Batch output'!$G$6:$G$13751,N$4)</f>
        <v>57.398299999999999</v>
      </c>
      <c r="O182" s="1">
        <f t="shared" si="96"/>
        <v>-7.3999999999969646E-2</v>
      </c>
      <c r="P182" s="1" t="str">
        <f>IFERROR(INDEX('Vintage Weighting'!$S$3:$S$9,MATCH($F182,'Vintage Weighting'!$R$3:$R$9,0)),0)</f>
        <v>ex</v>
      </c>
      <c r="Q182" s="1" t="str">
        <f t="shared" si="97"/>
        <v>RtL-CZ15-ex</v>
      </c>
      <c r="R182" s="14">
        <f>INDEX('Vintage Weighting'!$G$4:$M$1000,MATCH($Q182,'Vintage Weighting'!$F$4:$F$1000,0),MATCH($F182,'Vintage Weighting'!$G$3:$M$3,0))</f>
        <v>0.21667596207473513</v>
      </c>
      <c r="S182" s="1">
        <f t="shared" si="98"/>
        <v>31181.837702175151</v>
      </c>
      <c r="T182" s="1">
        <f t="shared" si="99"/>
        <v>28.353523034021205</v>
      </c>
      <c r="U182" s="1">
        <f t="shared" si="100"/>
        <v>-1.6034021193523824E-2</v>
      </c>
      <c r="V182" s="24">
        <f>INDEX('Building HVAC Tonnage'!F:F,MATCH(C182,'Building HVAC Tonnage'!E:E,0))</f>
        <v>373.52761666666663</v>
      </c>
      <c r="W182" s="1">
        <f t="shared" si="101"/>
        <v>83.479336763475771</v>
      </c>
      <c r="X182" s="1">
        <f t="shared" si="102"/>
        <v>7.5907434333894741E-2</v>
      </c>
      <c r="Y182" s="1">
        <f t="shared" si="103"/>
        <v>-4.2925932322247731E-5</v>
      </c>
      <c r="Z182" s="1" t="str">
        <f t="shared" si="104"/>
        <v>RtL-CZ15</v>
      </c>
    </row>
    <row r="183" spans="2:26" x14ac:dyDescent="0.25">
      <c r="B183" s="17" t="s">
        <v>2184</v>
      </c>
      <c r="C183" s="1" t="str">
        <f t="shared" si="90"/>
        <v>RtL-CZ15-v11</v>
      </c>
      <c r="D183" s="1" t="str">
        <f t="shared" si="91"/>
        <v>RtL</v>
      </c>
      <c r="E183" s="1" t="str">
        <f t="shared" si="92"/>
        <v>CZ15</v>
      </c>
      <c r="F183" s="1" t="str">
        <f t="shared" si="93"/>
        <v>v11</v>
      </c>
      <c r="G183" s="2">
        <f>SUMIFS('Batch output'!$U$6:$U$13751,'Batch output'!$C$6:$C$13751,$D183,'Batch output'!$D$6:$D$13751,$E183,'Batch output'!$E$6:$E$13751,$F183,'Batch output'!$G$6:$G$13751,G$4)</f>
        <v>1854.3</v>
      </c>
      <c r="H183" s="2">
        <f>SUMIFS('Batch output'!$U$6:$U$13751,'Batch output'!$C$6:$C$13751,$D183,'Batch output'!$D$6:$D$13751,$E183,'Batch output'!$E$6:$E$13751,$F183,'Batch output'!$G$6:$G$13751,H$4)</f>
        <v>1718.27</v>
      </c>
      <c r="I183" s="1">
        <f t="shared" si="94"/>
        <v>136029.99999999997</v>
      </c>
      <c r="J183" s="2">
        <f>SUMIFS('Peak Demand output'!$J:$J,'Peak Demand output'!$D:$D,$D183,'Peak Demand output'!$E:$E,$E183,'Peak Demand output'!$F:$F,$F183,'Peak Demand output'!$G:$G,J$4)</f>
        <v>500.85827</v>
      </c>
      <c r="K183" s="2">
        <f>SUMIFS('Peak Demand output'!$J:$J,'Peak Demand output'!$D:$D,$D183,'Peak Demand output'!$E:$E,$E183,'Peak Demand output'!$F:$F,$F183,'Peak Demand output'!$G:$G,K$4)</f>
        <v>375.59546999999998</v>
      </c>
      <c r="L183" s="1">
        <f t="shared" si="95"/>
        <v>125.26280000000003</v>
      </c>
      <c r="M183" s="2">
        <f>SUMIFS('Batch output'!$AH$6:$AH$13751,'Batch output'!$C$6:$C$13751,$D183,'Batch output'!$D$6:$D$13751,$E183,'Batch output'!$E$6:$E$13751,$F183,'Batch output'!$G$6:$G$13751,M$4)</f>
        <v>38.040799999999997</v>
      </c>
      <c r="N183" s="2">
        <f>SUMIFS('Batch output'!$AH$6:$AH$13751,'Batch output'!$C$6:$C$13751,$D183,'Batch output'!$D$6:$D$13751,$E183,'Batch output'!$E$6:$E$13751,$F183,'Batch output'!$G$6:$G$13751,N$4)</f>
        <v>38.046599999999998</v>
      </c>
      <c r="O183" s="1">
        <f t="shared" si="96"/>
        <v>-5.8000000000006935E-2</v>
      </c>
      <c r="P183" s="1" t="str">
        <f>IFERROR(INDEX('Vintage Weighting'!$S$3:$S$9,MATCH($F183,'Vintage Weighting'!$R$3:$R$9,0)),0)</f>
        <v>ex</v>
      </c>
      <c r="Q183" s="1" t="str">
        <f t="shared" si="97"/>
        <v>RtL-CZ15-ex</v>
      </c>
      <c r="R183" s="14">
        <f>INDEX('Vintage Weighting'!$G$4:$M$1000,MATCH($Q183,'Vintage Weighting'!$F$4:$F$1000,0),MATCH($F183,'Vintage Weighting'!$G$3:$M$3,0))</f>
        <v>0.21667596207473513</v>
      </c>
      <c r="S183" s="1">
        <f t="shared" si="98"/>
        <v>29474.431121026213</v>
      </c>
      <c r="T183" s="1">
        <f t="shared" si="99"/>
        <v>27.141437702175139</v>
      </c>
      <c r="U183" s="1">
        <f t="shared" si="100"/>
        <v>-1.2567205800336141E-2</v>
      </c>
      <c r="V183" s="24">
        <f>INDEX('Building HVAC Tonnage'!F:F,MATCH(C183,'Building HVAC Tonnage'!E:E,0))</f>
        <v>356.23669083333328</v>
      </c>
      <c r="W183" s="1">
        <f t="shared" si="101"/>
        <v>82.738336278830801</v>
      </c>
      <c r="X183" s="1">
        <f t="shared" si="102"/>
        <v>7.6189338157964664E-2</v>
      </c>
      <c r="Y183" s="1">
        <f t="shared" si="103"/>
        <v>-3.5277685100145276E-5</v>
      </c>
      <c r="Z183" s="1" t="str">
        <f t="shared" si="104"/>
        <v>RtL-CZ15</v>
      </c>
    </row>
    <row r="184" spans="2:26" x14ac:dyDescent="0.25">
      <c r="B184" s="17" t="s">
        <v>2185</v>
      </c>
      <c r="C184" s="1" t="str">
        <f t="shared" si="90"/>
        <v>RtL-CZ15-v15</v>
      </c>
      <c r="D184" s="1" t="str">
        <f t="shared" si="91"/>
        <v>RtL</v>
      </c>
      <c r="E184" s="1" t="str">
        <f t="shared" si="92"/>
        <v>CZ15</v>
      </c>
      <c r="F184" s="1" t="str">
        <f t="shared" si="93"/>
        <v>v15</v>
      </c>
      <c r="G184" s="2">
        <f>SUMIFS('Batch output'!$U$6:$U$13751,'Batch output'!$C$6:$C$13751,$D184,'Batch output'!$D$6:$D$13751,$E184,'Batch output'!$E$6:$E$13751,$F184,'Batch output'!$G$6:$G$13751,G$4)</f>
        <v>1751.23</v>
      </c>
      <c r="H184" s="2">
        <f>SUMIFS('Batch output'!$U$6:$U$13751,'Batch output'!$C$6:$C$13751,$D184,'Batch output'!$D$6:$D$13751,$E184,'Batch output'!$E$6:$E$13751,$F184,'Batch output'!$G$6:$G$13751,H$4)</f>
        <v>1619.54</v>
      </c>
      <c r="I184" s="1">
        <f t="shared" si="94"/>
        <v>131690.00000000006</v>
      </c>
      <c r="J184" s="2">
        <f>SUMIFS('Peak Demand output'!$J:$J,'Peak Demand output'!$D:$D,$D184,'Peak Demand output'!$E:$E,$E184,'Peak Demand output'!$F:$F,$F184,'Peak Demand output'!$G:$G,J$4)</f>
        <v>482.67626999999999</v>
      </c>
      <c r="K184" s="2">
        <f>SUMIFS('Peak Demand output'!$J:$J,'Peak Demand output'!$D:$D,$D184,'Peak Demand output'!$E:$E,$E184,'Peak Demand output'!$F:$F,$F184,'Peak Demand output'!$G:$G,K$4)</f>
        <v>363.11160000000001</v>
      </c>
      <c r="L184" s="1">
        <f t="shared" si="95"/>
        <v>119.56466999999998</v>
      </c>
      <c r="M184" s="2">
        <f>SUMIFS('Batch output'!$AH$6:$AH$13751,'Batch output'!$C$6:$C$13751,$D184,'Batch output'!$D$6:$D$13751,$E184,'Batch output'!$E$6:$E$13751,$F184,'Batch output'!$G$6:$G$13751,M$4)</f>
        <v>35.653700000000001</v>
      </c>
      <c r="N184" s="2">
        <f>SUMIFS('Batch output'!$AH$6:$AH$13751,'Batch output'!$C$6:$C$13751,$D184,'Batch output'!$D$6:$D$13751,$E184,'Batch output'!$E$6:$E$13751,$F184,'Batch output'!$G$6:$G$13751,N$4)</f>
        <v>35.659999999999997</v>
      </c>
      <c r="O184" s="1">
        <f t="shared" si="96"/>
        <v>-6.2999999999959755E-2</v>
      </c>
      <c r="P184" s="1" t="str">
        <f>IFERROR(INDEX('Vintage Weighting'!$S$3:$S$9,MATCH($F184,'Vintage Weighting'!$R$3:$R$9,0)),0)</f>
        <v>ex</v>
      </c>
      <c r="Q184" s="1" t="str">
        <f t="shared" si="97"/>
        <v>RtL-CZ15-ex</v>
      </c>
      <c r="R184" s="14">
        <f>INDEX('Vintage Weighting'!$G$4:$M$1000,MATCH($Q184,'Vintage Weighting'!$F$4:$F$1000,0),MATCH($F184,'Vintage Weighting'!$G$3:$M$3,0))</f>
        <v>0.16257668711656445</v>
      </c>
      <c r="S184" s="1">
        <f t="shared" si="98"/>
        <v>21409.723926380382</v>
      </c>
      <c r="T184" s="1">
        <f t="shared" si="99"/>
        <v>19.438427944785275</v>
      </c>
      <c r="U184" s="1">
        <f t="shared" si="100"/>
        <v>-1.0242331288337018E-2</v>
      </c>
      <c r="V184" s="24">
        <f>INDEX('Building HVAC Tonnage'!F:F,MATCH(C184,'Building HVAC Tonnage'!E:E,0))</f>
        <v>346.49249916666668</v>
      </c>
      <c r="W184" s="1">
        <f t="shared" si="101"/>
        <v>61.789862631577691</v>
      </c>
      <c r="X184" s="1">
        <f t="shared" si="102"/>
        <v>5.6100573581060922E-2</v>
      </c>
      <c r="Y184" s="1">
        <f t="shared" si="103"/>
        <v>-2.9560037556282985E-5</v>
      </c>
      <c r="Z184" s="1" t="str">
        <f t="shared" si="104"/>
        <v>RtL-CZ15</v>
      </c>
    </row>
    <row r="185" spans="2:26" x14ac:dyDescent="0.25">
      <c r="B185" s="17" t="s">
        <v>2633</v>
      </c>
      <c r="C185" s="1" t="str">
        <f t="shared" si="90"/>
        <v>RtS-CZ12-v03</v>
      </c>
      <c r="D185" s="1" t="str">
        <f t="shared" si="91"/>
        <v>RtS</v>
      </c>
      <c r="E185" s="1" t="str">
        <f t="shared" si="92"/>
        <v>CZ12</v>
      </c>
      <c r="F185" s="1" t="str">
        <f t="shared" si="93"/>
        <v>v03</v>
      </c>
      <c r="G185" s="2">
        <f>SUMIFS('Batch output'!$U$6:$U$13751,'Batch output'!$C$6:$C$13751,$D185,'Batch output'!$D$6:$D$13751,$E185,'Batch output'!$E$6:$E$13751,$F185,'Batch output'!$G$6:$G$13751,G$4)</f>
        <v>74.610699999999994</v>
      </c>
      <c r="H185" s="2">
        <f>SUMIFS('Batch output'!$U$6:$U$13751,'Batch output'!$C$6:$C$13751,$D185,'Batch output'!$D$6:$D$13751,$E185,'Batch output'!$E$6:$E$13751,$F185,'Batch output'!$G$6:$G$13751,H$4)</f>
        <v>72.184799999999996</v>
      </c>
      <c r="I185" s="1">
        <f t="shared" si="94"/>
        <v>2425.8999999999987</v>
      </c>
      <c r="J185" s="2">
        <f>SUMIFS('Peak Demand output'!$J:$J,'Peak Demand output'!$D:$D,$D185,'Peak Demand output'!$E:$E,$E185,'Peak Demand output'!$F:$F,$F185,'Peak Demand output'!$G:$G,J$4)</f>
        <v>24.630330000000001</v>
      </c>
      <c r="K185" s="2">
        <f>SUMIFS('Peak Demand output'!$J:$J,'Peak Demand output'!$D:$D,$D185,'Peak Demand output'!$E:$E,$E185,'Peak Demand output'!$F:$F,$F185,'Peak Demand output'!$G:$G,K$4)</f>
        <v>20.278729999999999</v>
      </c>
      <c r="L185" s="1">
        <f t="shared" si="95"/>
        <v>4.3516000000000012</v>
      </c>
      <c r="M185" s="2">
        <f>SUMIFS('Batch output'!$AH$6:$AH$13751,'Batch output'!$C$6:$C$13751,$D185,'Batch output'!$D$6:$D$13751,$E185,'Batch output'!$E$6:$E$13751,$F185,'Batch output'!$G$6:$G$13751,M$4)</f>
        <v>64.007099999999994</v>
      </c>
      <c r="N185" s="2">
        <f>SUMIFS('Batch output'!$AH$6:$AH$13751,'Batch output'!$C$6:$C$13751,$D185,'Batch output'!$D$6:$D$13751,$E185,'Batch output'!$E$6:$E$13751,$F185,'Batch output'!$G$6:$G$13751,N$4)</f>
        <v>64.009200000000007</v>
      </c>
      <c r="O185" s="1">
        <f t="shared" si="96"/>
        <v>-2.1000000000128694E-2</v>
      </c>
      <c r="P185" s="1" t="str">
        <f>IFERROR(INDEX('Vintage Weighting'!$S$3:$S$9,MATCH($F185,'Vintage Weighting'!$R$3:$R$9,0)),0)</f>
        <v>ex</v>
      </c>
      <c r="Q185" s="1" t="str">
        <f t="shared" si="97"/>
        <v>RtS-CZ12-ex</v>
      </c>
      <c r="R185" s="14">
        <f>INDEX('Vintage Weighting'!$G$4:$M$1000,MATCH($Q185,'Vintage Weighting'!$F$4:$F$1000,0),MATCH($F185,'Vintage Weighting'!$G$3:$M$3,0))</f>
        <v>0.44306078977552027</v>
      </c>
      <c r="S185" s="1">
        <f t="shared" si="98"/>
        <v>1074.821169916434</v>
      </c>
      <c r="T185" s="1">
        <f t="shared" si="99"/>
        <v>1.9280233327871545</v>
      </c>
      <c r="U185" s="1">
        <f t="shared" si="100"/>
        <v>-9.3042765853429445E-3</v>
      </c>
      <c r="V185" s="24">
        <f>INDEX('Building HVAC Tonnage'!F:F,MATCH(C185,'Building HVAC Tonnage'!E:E,0))</f>
        <v>19.771172133333334</v>
      </c>
      <c r="W185" s="1">
        <f t="shared" si="101"/>
        <v>54.363047505126538</v>
      </c>
      <c r="X185" s="1">
        <f t="shared" si="102"/>
        <v>9.7516895800861064E-2</v>
      </c>
      <c r="Y185" s="1">
        <f t="shared" si="103"/>
        <v>-4.7059812754633501E-4</v>
      </c>
      <c r="Z185" s="1" t="str">
        <f t="shared" si="104"/>
        <v>RtS-CZ12</v>
      </c>
    </row>
    <row r="186" spans="2:26" x14ac:dyDescent="0.25">
      <c r="B186" s="17" t="s">
        <v>2634</v>
      </c>
      <c r="C186" s="1" t="str">
        <f t="shared" si="90"/>
        <v>RtS-CZ12-v07</v>
      </c>
      <c r="D186" s="1" t="str">
        <f t="shared" si="91"/>
        <v>RtS</v>
      </c>
      <c r="E186" s="1" t="str">
        <f t="shared" si="92"/>
        <v>CZ12</v>
      </c>
      <c r="F186" s="1" t="str">
        <f t="shared" si="93"/>
        <v>v07</v>
      </c>
      <c r="G186" s="2">
        <f>SUMIFS('Batch output'!$U$6:$U$13751,'Batch output'!$C$6:$C$13751,$D186,'Batch output'!$D$6:$D$13751,$E186,'Batch output'!$E$6:$E$13751,$F186,'Batch output'!$G$6:$G$13751,G$4)</f>
        <v>74.370199999999997</v>
      </c>
      <c r="H186" s="2">
        <f>SUMIFS('Batch output'!$U$6:$U$13751,'Batch output'!$C$6:$C$13751,$D186,'Batch output'!$D$6:$D$13751,$E186,'Batch output'!$E$6:$E$13751,$F186,'Batch output'!$G$6:$G$13751,H$4)</f>
        <v>71.976100000000002</v>
      </c>
      <c r="I186" s="1">
        <f t="shared" si="94"/>
        <v>2394.0999999999945</v>
      </c>
      <c r="J186" s="2">
        <f>SUMIFS('Peak Demand output'!$J:$J,'Peak Demand output'!$D:$D,$D186,'Peak Demand output'!$E:$E,$E186,'Peak Demand output'!$F:$F,$F186,'Peak Demand output'!$G:$G,J$4)</f>
        <v>24.367730000000002</v>
      </c>
      <c r="K186" s="2">
        <f>SUMIFS('Peak Demand output'!$J:$J,'Peak Demand output'!$D:$D,$D186,'Peak Demand output'!$E:$E,$E186,'Peak Demand output'!$F:$F,$F186,'Peak Demand output'!$G:$G,K$4)</f>
        <v>20.088930000000001</v>
      </c>
      <c r="L186" s="1">
        <f t="shared" si="95"/>
        <v>4.2788000000000004</v>
      </c>
      <c r="M186" s="2">
        <f>SUMIFS('Batch output'!$AH$6:$AH$13751,'Batch output'!$C$6:$C$13751,$D186,'Batch output'!$D$6:$D$13751,$E186,'Batch output'!$E$6:$E$13751,$F186,'Batch output'!$G$6:$G$13751,M$4)</f>
        <v>60.3065</v>
      </c>
      <c r="N186" s="2">
        <f>SUMIFS('Batch output'!$AH$6:$AH$13751,'Batch output'!$C$6:$C$13751,$D186,'Batch output'!$D$6:$D$13751,$E186,'Batch output'!$E$6:$E$13751,$F186,'Batch output'!$G$6:$G$13751,N$4)</f>
        <v>60.3093</v>
      </c>
      <c r="O186" s="1">
        <f t="shared" si="96"/>
        <v>-2.8000000000005798E-2</v>
      </c>
      <c r="P186" s="1" t="str">
        <f>IFERROR(INDEX('Vintage Weighting'!$S$3:$S$9,MATCH($F186,'Vintage Weighting'!$R$3:$R$9,0)),0)</f>
        <v>ex</v>
      </c>
      <c r="Q186" s="1" t="str">
        <f t="shared" si="97"/>
        <v>RtS-CZ12-ex</v>
      </c>
      <c r="R186" s="14">
        <f>INDEX('Vintage Weighting'!$G$4:$M$1000,MATCH($Q186,'Vintage Weighting'!$F$4:$F$1000,0),MATCH($F186,'Vintage Weighting'!$G$3:$M$3,0))</f>
        <v>0.20252334917253811</v>
      </c>
      <c r="S186" s="1">
        <f t="shared" si="98"/>
        <v>484.86115025397237</v>
      </c>
      <c r="T186" s="1">
        <f t="shared" si="99"/>
        <v>0.86655690643945615</v>
      </c>
      <c r="U186" s="1">
        <f t="shared" si="100"/>
        <v>-5.6706537768322412E-3</v>
      </c>
      <c r="V186" s="24">
        <f>INDEX('Building HVAC Tonnage'!F:F,MATCH(C186,'Building HVAC Tonnage'!E:E,0))</f>
        <v>19.478635624999999</v>
      </c>
      <c r="W186" s="1">
        <f t="shared" si="101"/>
        <v>24.891946211657338</v>
      </c>
      <c r="X186" s="1">
        <f t="shared" si="102"/>
        <v>4.4487556681191122E-2</v>
      </c>
      <c r="Y186" s="1">
        <f t="shared" si="103"/>
        <v>-2.9112171334804365E-4</v>
      </c>
      <c r="Z186" s="1" t="str">
        <f t="shared" si="104"/>
        <v>RtS-CZ12</v>
      </c>
    </row>
    <row r="187" spans="2:26" x14ac:dyDescent="0.25">
      <c r="B187" s="17" t="s">
        <v>2635</v>
      </c>
      <c r="C187" s="1" t="str">
        <f t="shared" si="90"/>
        <v>RtS-CZ12-v11</v>
      </c>
      <c r="D187" s="1" t="str">
        <f t="shared" si="91"/>
        <v>RtS</v>
      </c>
      <c r="E187" s="1" t="str">
        <f t="shared" si="92"/>
        <v>CZ12</v>
      </c>
      <c r="F187" s="1" t="str">
        <f t="shared" si="93"/>
        <v>v11</v>
      </c>
      <c r="G187" s="2">
        <f>SUMIFS('Batch output'!$U$6:$U$13751,'Batch output'!$C$6:$C$13751,$D187,'Batch output'!$D$6:$D$13751,$E187,'Batch output'!$E$6:$E$13751,$F187,'Batch output'!$G$6:$G$13751,G$4)</f>
        <v>73.832499999999996</v>
      </c>
      <c r="H187" s="2">
        <f>SUMIFS('Batch output'!$U$6:$U$13751,'Batch output'!$C$6:$C$13751,$D187,'Batch output'!$D$6:$D$13751,$E187,'Batch output'!$E$6:$E$13751,$F187,'Batch output'!$G$6:$G$13751,H$4)</f>
        <v>71.499499999999998</v>
      </c>
      <c r="I187" s="1">
        <f t="shared" si="94"/>
        <v>2332.9999999999982</v>
      </c>
      <c r="J187" s="2">
        <f>SUMIFS('Peak Demand output'!$J:$J,'Peak Demand output'!$D:$D,$D187,'Peak Demand output'!$E:$E,$E187,'Peak Demand output'!$F:$F,$F187,'Peak Demand output'!$G:$G,J$4)</f>
        <v>23.665669999999999</v>
      </c>
      <c r="K187" s="2">
        <f>SUMIFS('Peak Demand output'!$J:$J,'Peak Demand output'!$D:$D,$D187,'Peak Demand output'!$E:$E,$E187,'Peak Demand output'!$F:$F,$F187,'Peak Demand output'!$G:$G,K$4)</f>
        <v>19.62753</v>
      </c>
      <c r="L187" s="1">
        <f t="shared" si="95"/>
        <v>4.0381399999999985</v>
      </c>
      <c r="M187" s="2">
        <f>SUMIFS('Batch output'!$AH$6:$AH$13751,'Batch output'!$C$6:$C$13751,$D187,'Batch output'!$D$6:$D$13751,$E187,'Batch output'!$E$6:$E$13751,$F187,'Batch output'!$G$6:$G$13751,M$4)</f>
        <v>52.353499999999997</v>
      </c>
      <c r="N187" s="2">
        <f>SUMIFS('Batch output'!$AH$6:$AH$13751,'Batch output'!$C$6:$C$13751,$D187,'Batch output'!$D$6:$D$13751,$E187,'Batch output'!$E$6:$E$13751,$F187,'Batch output'!$G$6:$G$13751,N$4)</f>
        <v>52.354999999999997</v>
      </c>
      <c r="O187" s="1">
        <f t="shared" si="96"/>
        <v>-1.5000000000000568E-2</v>
      </c>
      <c r="P187" s="1" t="str">
        <f>IFERROR(INDEX('Vintage Weighting'!$S$3:$S$9,MATCH($F187,'Vintage Weighting'!$R$3:$R$9,0)),0)</f>
        <v>ex</v>
      </c>
      <c r="Q187" s="1" t="str">
        <f t="shared" si="97"/>
        <v>RtS-CZ12-ex</v>
      </c>
      <c r="R187" s="14">
        <f>INDEX('Vintage Weighting'!$G$4:$M$1000,MATCH($Q187,'Vintage Weighting'!$F$4:$F$1000,0),MATCH($F187,'Vintage Weighting'!$G$3:$M$3,0))</f>
        <v>0.20252334917253811</v>
      </c>
      <c r="S187" s="1">
        <f t="shared" si="98"/>
        <v>472.48697361953106</v>
      </c>
      <c r="T187" s="1">
        <f t="shared" si="99"/>
        <v>0.81781763722759271</v>
      </c>
      <c r="U187" s="1">
        <f t="shared" si="100"/>
        <v>-3.0378502375881869E-3</v>
      </c>
      <c r="V187" s="24">
        <f>INDEX('Building HVAC Tonnage'!F:F,MATCH(C187,'Building HVAC Tonnage'!E:E,0))</f>
        <v>18.831614799999997</v>
      </c>
      <c r="W187" s="1">
        <f t="shared" si="101"/>
        <v>25.090093368919757</v>
      </c>
      <c r="X187" s="1">
        <f t="shared" si="102"/>
        <v>4.3427908116917983E-2</v>
      </c>
      <c r="Y187" s="1">
        <f t="shared" si="103"/>
        <v>-1.6131650258628842E-4</v>
      </c>
      <c r="Z187" s="1" t="str">
        <f t="shared" si="104"/>
        <v>RtS-CZ12</v>
      </c>
    </row>
    <row r="188" spans="2:26" x14ac:dyDescent="0.25">
      <c r="B188" s="17" t="s">
        <v>2636</v>
      </c>
      <c r="C188" s="1" t="str">
        <f t="shared" si="90"/>
        <v>RtS-CZ12-v15</v>
      </c>
      <c r="D188" s="1" t="str">
        <f t="shared" si="91"/>
        <v>RtS</v>
      </c>
      <c r="E188" s="1" t="str">
        <f t="shared" si="92"/>
        <v>CZ12</v>
      </c>
      <c r="F188" s="1" t="str">
        <f t="shared" si="93"/>
        <v>v15</v>
      </c>
      <c r="G188" s="2">
        <f>SUMIFS('Batch output'!$U$6:$U$13751,'Batch output'!$C$6:$C$13751,$D188,'Batch output'!$D$6:$D$13751,$E188,'Batch output'!$E$6:$E$13751,$F188,'Batch output'!$G$6:$G$13751,G$4)</f>
        <v>66.458799999999997</v>
      </c>
      <c r="H188" s="2">
        <f>SUMIFS('Batch output'!$U$6:$U$13751,'Batch output'!$C$6:$C$13751,$D188,'Batch output'!$D$6:$D$13751,$E188,'Batch output'!$E$6:$E$13751,$F188,'Batch output'!$G$6:$G$13751,H$4)</f>
        <v>64.290999999999997</v>
      </c>
      <c r="I188" s="1">
        <f t="shared" si="94"/>
        <v>2167.7999999999997</v>
      </c>
      <c r="J188" s="2">
        <f>SUMIFS('Peak Demand output'!$J:$J,'Peak Demand output'!$D:$D,$D188,'Peak Demand output'!$E:$E,$E188,'Peak Demand output'!$F:$F,$F188,'Peak Demand output'!$G:$G,J$4)</f>
        <v>22.51567</v>
      </c>
      <c r="K188" s="2">
        <f>SUMIFS('Peak Demand output'!$J:$J,'Peak Demand output'!$D:$D,$D188,'Peak Demand output'!$E:$E,$E188,'Peak Demand output'!$F:$F,$F188,'Peak Demand output'!$G:$G,K$4)</f>
        <v>18.61307</v>
      </c>
      <c r="L188" s="1">
        <f t="shared" si="95"/>
        <v>3.9025999999999996</v>
      </c>
      <c r="M188" s="2">
        <f>SUMIFS('Batch output'!$AH$6:$AH$13751,'Batch output'!$C$6:$C$13751,$D188,'Batch output'!$D$6:$D$13751,$E188,'Batch output'!$E$6:$E$13751,$F188,'Batch output'!$G$6:$G$13751,M$4)</f>
        <v>60.2102</v>
      </c>
      <c r="N188" s="2">
        <f>SUMIFS('Batch output'!$AH$6:$AH$13751,'Batch output'!$C$6:$C$13751,$D188,'Batch output'!$D$6:$D$13751,$E188,'Batch output'!$E$6:$E$13751,$F188,'Batch output'!$G$6:$G$13751,N$4)</f>
        <v>60.213799999999999</v>
      </c>
      <c r="O188" s="1">
        <f t="shared" si="96"/>
        <v>-3.5999999999987153E-2</v>
      </c>
      <c r="P188" s="1" t="str">
        <f>IFERROR(INDEX('Vintage Weighting'!$S$3:$S$9,MATCH($F188,'Vintage Weighting'!$R$3:$R$9,0)),0)</f>
        <v>ex</v>
      </c>
      <c r="Q188" s="1" t="str">
        <f t="shared" si="97"/>
        <v>RtS-CZ12-ex</v>
      </c>
      <c r="R188" s="14">
        <f>INDEX('Vintage Weighting'!$G$4:$M$1000,MATCH($Q188,'Vintage Weighting'!$F$4:$F$1000,0),MATCH($F188,'Vintage Weighting'!$G$3:$M$3,0))</f>
        <v>0.15189251187940359</v>
      </c>
      <c r="S188" s="1">
        <f t="shared" si="98"/>
        <v>329.27258725217104</v>
      </c>
      <c r="T188" s="1">
        <f t="shared" si="99"/>
        <v>0.59277571686056041</v>
      </c>
      <c r="U188" s="1">
        <f t="shared" si="100"/>
        <v>-5.4681304276565776E-3</v>
      </c>
      <c r="V188" s="24">
        <f>INDEX('Building HVAC Tonnage'!F:F,MATCH(C188,'Building HVAC Tonnage'!E:E,0))</f>
        <v>18.529465933333334</v>
      </c>
      <c r="W188" s="1">
        <f t="shared" si="101"/>
        <v>17.770214664408137</v>
      </c>
      <c r="X188" s="1">
        <f t="shared" si="102"/>
        <v>3.1990976911762711E-2</v>
      </c>
      <c r="Y188" s="1">
        <f t="shared" si="103"/>
        <v>-2.9510458894661167E-4</v>
      </c>
      <c r="Z188" s="1" t="str">
        <f t="shared" si="104"/>
        <v>RtS-CZ12</v>
      </c>
    </row>
    <row r="189" spans="2:26" x14ac:dyDescent="0.25">
      <c r="B189" s="17" t="s">
        <v>2637</v>
      </c>
      <c r="C189" s="1" t="str">
        <f t="shared" si="90"/>
        <v>RtS-CZ13-v03</v>
      </c>
      <c r="D189" s="1" t="str">
        <f t="shared" si="91"/>
        <v>RtS</v>
      </c>
      <c r="E189" s="1" t="str">
        <f t="shared" si="92"/>
        <v>CZ13</v>
      </c>
      <c r="F189" s="1" t="str">
        <f t="shared" si="93"/>
        <v>v03</v>
      </c>
      <c r="G189" s="2">
        <f>SUMIFS('Batch output'!$U$6:$U$13751,'Batch output'!$C$6:$C$13751,$D189,'Batch output'!$D$6:$D$13751,$E189,'Batch output'!$E$6:$E$13751,$F189,'Batch output'!$G$6:$G$13751,G$4)</f>
        <v>83.412099999999995</v>
      </c>
      <c r="H189" s="2">
        <f>SUMIFS('Batch output'!$U$6:$U$13751,'Batch output'!$C$6:$C$13751,$D189,'Batch output'!$D$6:$D$13751,$E189,'Batch output'!$E$6:$E$13751,$F189,'Batch output'!$G$6:$G$13751,H$4)</f>
        <v>78.6875</v>
      </c>
      <c r="I189" s="1">
        <f t="shared" si="94"/>
        <v>4724.5999999999949</v>
      </c>
      <c r="J189" s="2">
        <f>SUMIFS('Peak Demand output'!$J:$J,'Peak Demand output'!$D:$D,$D189,'Peak Demand output'!$E:$E,$E189,'Peak Demand output'!$F:$F,$F189,'Peak Demand output'!$G:$G,J$4)</f>
        <v>27.718399999999999</v>
      </c>
      <c r="K189" s="2">
        <f>SUMIFS('Peak Demand output'!$J:$J,'Peak Demand output'!$D:$D,$D189,'Peak Demand output'!$E:$E,$E189,'Peak Demand output'!$F:$F,$F189,'Peak Demand output'!$G:$G,K$4)</f>
        <v>22.30273</v>
      </c>
      <c r="L189" s="1">
        <f t="shared" si="95"/>
        <v>5.4156699999999987</v>
      </c>
      <c r="M189" s="2">
        <f>SUMIFS('Batch output'!$AH$6:$AH$13751,'Batch output'!$C$6:$C$13751,$D189,'Batch output'!$D$6:$D$13751,$E189,'Batch output'!$E$6:$E$13751,$F189,'Batch output'!$G$6:$G$13751,M$4)</f>
        <v>58.162100000000002</v>
      </c>
      <c r="N189" s="2">
        <f>SUMIFS('Batch output'!$AH$6:$AH$13751,'Batch output'!$C$6:$C$13751,$D189,'Batch output'!$D$6:$D$13751,$E189,'Batch output'!$E$6:$E$13751,$F189,'Batch output'!$G$6:$G$13751,N$4)</f>
        <v>58.163499999999999</v>
      </c>
      <c r="O189" s="1">
        <f t="shared" si="96"/>
        <v>-1.3999999999967372E-2</v>
      </c>
      <c r="P189" s="1" t="str">
        <f>IFERROR(INDEX('Vintage Weighting'!$S$3:$S$9,MATCH($F189,'Vintage Weighting'!$R$3:$R$9,0)),0)</f>
        <v>ex</v>
      </c>
      <c r="Q189" s="1" t="str">
        <f t="shared" si="97"/>
        <v>RtS-CZ13-ex</v>
      </c>
      <c r="R189" s="14">
        <f>INDEX('Vintage Weighting'!$G$4:$M$1000,MATCH($Q189,'Vintage Weighting'!$F$4:$F$1000,0),MATCH($F189,'Vintage Weighting'!$G$3:$M$3,0))</f>
        <v>0.36403855269394858</v>
      </c>
      <c r="S189" s="1">
        <f t="shared" si="98"/>
        <v>1719.9365460578276</v>
      </c>
      <c r="T189" s="1">
        <f t="shared" si="99"/>
        <v>1.971512668668036</v>
      </c>
      <c r="U189" s="1">
        <f t="shared" si="100"/>
        <v>-5.0965397377034025E-3</v>
      </c>
      <c r="V189" s="24">
        <f>INDEX('Building HVAC Tonnage'!F:F,MATCH(C189,'Building HVAC Tonnage'!E:E,0))</f>
        <v>22.561201000000001</v>
      </c>
      <c r="W189" s="1">
        <f t="shared" si="101"/>
        <v>76.23426368382728</v>
      </c>
      <c r="X189" s="1">
        <f t="shared" si="102"/>
        <v>8.738509393485018E-2</v>
      </c>
      <c r="Y189" s="1">
        <f t="shared" si="103"/>
        <v>-2.2589842347946825E-4</v>
      </c>
      <c r="Z189" s="1" t="str">
        <f t="shared" si="104"/>
        <v>RtS-CZ13</v>
      </c>
    </row>
    <row r="190" spans="2:26" x14ac:dyDescent="0.25">
      <c r="B190" s="17" t="s">
        <v>2638</v>
      </c>
      <c r="C190" s="1" t="str">
        <f t="shared" si="90"/>
        <v>RtS-CZ13-v07</v>
      </c>
      <c r="D190" s="1" t="str">
        <f t="shared" si="91"/>
        <v>RtS</v>
      </c>
      <c r="E190" s="1" t="str">
        <f t="shared" si="92"/>
        <v>CZ13</v>
      </c>
      <c r="F190" s="1" t="str">
        <f t="shared" si="93"/>
        <v>v07</v>
      </c>
      <c r="G190" s="2">
        <f>SUMIFS('Batch output'!$U$6:$U$13751,'Batch output'!$C$6:$C$13751,$D190,'Batch output'!$D$6:$D$13751,$E190,'Batch output'!$E$6:$E$13751,$F190,'Batch output'!$G$6:$G$13751,G$4)</f>
        <v>83.004499999999993</v>
      </c>
      <c r="H190" s="2">
        <f>SUMIFS('Batch output'!$U$6:$U$13751,'Batch output'!$C$6:$C$13751,$D190,'Batch output'!$D$6:$D$13751,$E190,'Batch output'!$E$6:$E$13751,$F190,'Batch output'!$G$6:$G$13751,H$4)</f>
        <v>78.351699999999994</v>
      </c>
      <c r="I190" s="1">
        <f t="shared" si="94"/>
        <v>4652.7999999999993</v>
      </c>
      <c r="J190" s="2">
        <f>SUMIFS('Peak Demand output'!$J:$J,'Peak Demand output'!$D:$D,$D190,'Peak Demand output'!$E:$E,$E190,'Peak Demand output'!$F:$F,$F190,'Peak Demand output'!$G:$G,J$4)</f>
        <v>27.329799999999999</v>
      </c>
      <c r="K190" s="2">
        <f>SUMIFS('Peak Demand output'!$J:$J,'Peak Demand output'!$D:$D,$D190,'Peak Demand output'!$E:$E,$E190,'Peak Demand output'!$F:$F,$F190,'Peak Demand output'!$G:$G,K$4)</f>
        <v>22.080469999999998</v>
      </c>
      <c r="L190" s="1">
        <f t="shared" si="95"/>
        <v>5.2493300000000005</v>
      </c>
      <c r="M190" s="2">
        <f>SUMIFS('Batch output'!$AH$6:$AH$13751,'Batch output'!$C$6:$C$13751,$D190,'Batch output'!$D$6:$D$13751,$E190,'Batch output'!$E$6:$E$13751,$F190,'Batch output'!$G$6:$G$13751,M$4)</f>
        <v>54.647300000000001</v>
      </c>
      <c r="N190" s="2">
        <f>SUMIFS('Batch output'!$AH$6:$AH$13751,'Batch output'!$C$6:$C$13751,$D190,'Batch output'!$D$6:$D$13751,$E190,'Batch output'!$E$6:$E$13751,$F190,'Batch output'!$G$6:$G$13751,N$4)</f>
        <v>54.649799999999999</v>
      </c>
      <c r="O190" s="1">
        <f t="shared" si="96"/>
        <v>-2.4999999999977263E-2</v>
      </c>
      <c r="P190" s="1" t="str">
        <f>IFERROR(INDEX('Vintage Weighting'!$S$3:$S$9,MATCH($F190,'Vintage Weighting'!$R$3:$R$9,0)),0)</f>
        <v>ex</v>
      </c>
      <c r="Q190" s="1" t="str">
        <f t="shared" si="97"/>
        <v>RtS-CZ13-ex</v>
      </c>
      <c r="R190" s="14">
        <f>INDEX('Vintage Weighting'!$G$4:$M$1000,MATCH($Q190,'Vintage Weighting'!$F$4:$F$1000,0),MATCH($F190,'Vintage Weighting'!$G$3:$M$3,0))</f>
        <v>0.23131616369094643</v>
      </c>
      <c r="S190" s="1">
        <f t="shared" si="98"/>
        <v>1076.2678464212354</v>
      </c>
      <c r="T190" s="1">
        <f t="shared" si="99"/>
        <v>1.2142548775477959</v>
      </c>
      <c r="U190" s="1">
        <f t="shared" si="100"/>
        <v>-5.7829040922684014E-3</v>
      </c>
      <c r="V190" s="24">
        <f>INDEX('Building HVAC Tonnage'!F:F,MATCH(C190,'Building HVAC Tonnage'!E:E,0))</f>
        <v>22.233292833333337</v>
      </c>
      <c r="W190" s="1">
        <f t="shared" si="101"/>
        <v>48.407937343749516</v>
      </c>
      <c r="X190" s="1">
        <f t="shared" si="102"/>
        <v>5.4614261893196507E-2</v>
      </c>
      <c r="Y190" s="1">
        <f t="shared" si="103"/>
        <v>-2.6010110763253043E-4</v>
      </c>
      <c r="Z190" s="1" t="str">
        <f t="shared" si="104"/>
        <v>RtS-CZ13</v>
      </c>
    </row>
    <row r="191" spans="2:26" x14ac:dyDescent="0.25">
      <c r="B191" s="17" t="s">
        <v>2639</v>
      </c>
      <c r="C191" s="1" t="str">
        <f t="shared" si="90"/>
        <v>RtS-CZ13-v11</v>
      </c>
      <c r="D191" s="1" t="str">
        <f t="shared" si="91"/>
        <v>RtS</v>
      </c>
      <c r="E191" s="1" t="str">
        <f t="shared" si="92"/>
        <v>CZ13</v>
      </c>
      <c r="F191" s="1" t="str">
        <f t="shared" si="93"/>
        <v>v11</v>
      </c>
      <c r="G191" s="2">
        <f>SUMIFS('Batch output'!$U$6:$U$13751,'Batch output'!$C$6:$C$13751,$D191,'Batch output'!$D$6:$D$13751,$E191,'Batch output'!$E$6:$E$13751,$F191,'Batch output'!$G$6:$G$13751,G$4)</f>
        <v>81.506100000000004</v>
      </c>
      <c r="H191" s="2">
        <f>SUMIFS('Batch output'!$U$6:$U$13751,'Batch output'!$C$6:$C$13751,$D191,'Batch output'!$D$6:$D$13751,$E191,'Batch output'!$E$6:$E$13751,$F191,'Batch output'!$G$6:$G$13751,H$4)</f>
        <v>77.096900000000005</v>
      </c>
      <c r="I191" s="1">
        <f t="shared" si="94"/>
        <v>4409.1999999999989</v>
      </c>
      <c r="J191" s="2">
        <f>SUMIFS('Peak Demand output'!$J:$J,'Peak Demand output'!$D:$D,$D191,'Peak Demand output'!$E:$E,$E191,'Peak Demand output'!$F:$F,$F191,'Peak Demand output'!$G:$G,J$4)</f>
        <v>25.940270000000002</v>
      </c>
      <c r="K191" s="2">
        <f>SUMIFS('Peak Demand output'!$J:$J,'Peak Demand output'!$D:$D,$D191,'Peak Demand output'!$E:$E,$E191,'Peak Demand output'!$F:$F,$F191,'Peak Demand output'!$G:$G,K$4)</f>
        <v>21.224530000000001</v>
      </c>
      <c r="L191" s="1">
        <f t="shared" si="95"/>
        <v>4.7157400000000003</v>
      </c>
      <c r="M191" s="2">
        <f>SUMIFS('Batch output'!$AH$6:$AH$13751,'Batch output'!$C$6:$C$13751,$D191,'Batch output'!$D$6:$D$13751,$E191,'Batch output'!$E$6:$E$13751,$F191,'Batch output'!$G$6:$G$13751,M$4)</f>
        <v>43.291699999999999</v>
      </c>
      <c r="N191" s="2">
        <f>SUMIFS('Batch output'!$AH$6:$AH$13751,'Batch output'!$C$6:$C$13751,$D191,'Batch output'!$D$6:$D$13751,$E191,'Batch output'!$E$6:$E$13751,$F191,'Batch output'!$G$6:$G$13751,N$4)</f>
        <v>43.292700000000004</v>
      </c>
      <c r="O191" s="1">
        <f t="shared" si="96"/>
        <v>-1.0000000000047748E-2</v>
      </c>
      <c r="P191" s="1" t="str">
        <f>IFERROR(INDEX('Vintage Weighting'!$S$3:$S$9,MATCH($F191,'Vintage Weighting'!$R$3:$R$9,0)),0)</f>
        <v>ex</v>
      </c>
      <c r="Q191" s="1" t="str">
        <f t="shared" si="97"/>
        <v>RtS-CZ13-ex</v>
      </c>
      <c r="R191" s="14">
        <f>INDEX('Vintage Weighting'!$G$4:$M$1000,MATCH($Q191,'Vintage Weighting'!$F$4:$F$1000,0),MATCH($F191,'Vintage Weighting'!$G$3:$M$3,0))</f>
        <v>0.23131616369094643</v>
      </c>
      <c r="S191" s="1">
        <f t="shared" si="98"/>
        <v>1019.9192289461207</v>
      </c>
      <c r="T191" s="1">
        <f t="shared" si="99"/>
        <v>1.0908268857639438</v>
      </c>
      <c r="U191" s="1">
        <f t="shared" si="100"/>
        <v>-2.3131616369205092E-3</v>
      </c>
      <c r="V191" s="24">
        <f>INDEX('Building HVAC Tonnage'!F:F,MATCH(C191,'Building HVAC Tonnage'!E:E,0))</f>
        <v>21.153527008333334</v>
      </c>
      <c r="W191" s="1">
        <f t="shared" si="101"/>
        <v>48.215090965413388</v>
      </c>
      <c r="X191" s="1">
        <f t="shared" si="102"/>
        <v>5.1567139859665843E-2</v>
      </c>
      <c r="Y191" s="1">
        <f t="shared" si="103"/>
        <v>-1.0935110896680492E-4</v>
      </c>
      <c r="Z191" s="1" t="str">
        <f t="shared" si="104"/>
        <v>RtS-CZ13</v>
      </c>
    </row>
    <row r="192" spans="2:26" x14ac:dyDescent="0.25">
      <c r="B192" s="17" t="s">
        <v>2640</v>
      </c>
      <c r="C192" s="1" t="str">
        <f t="shared" si="90"/>
        <v>RtS-CZ13-v15</v>
      </c>
      <c r="D192" s="1" t="str">
        <f t="shared" si="91"/>
        <v>RtS</v>
      </c>
      <c r="E192" s="1" t="str">
        <f t="shared" si="92"/>
        <v>CZ13</v>
      </c>
      <c r="F192" s="1" t="str">
        <f t="shared" si="93"/>
        <v>v15</v>
      </c>
      <c r="G192" s="2">
        <f>SUMIFS('Batch output'!$U$6:$U$13751,'Batch output'!$C$6:$C$13751,$D192,'Batch output'!$D$6:$D$13751,$E192,'Batch output'!$E$6:$E$13751,$F192,'Batch output'!$G$6:$G$13751,G$4)</f>
        <v>74.269599999999997</v>
      </c>
      <c r="H192" s="2">
        <f>SUMIFS('Batch output'!$U$6:$U$13751,'Batch output'!$C$6:$C$13751,$D192,'Batch output'!$D$6:$D$13751,$E192,'Batch output'!$E$6:$E$13751,$F192,'Batch output'!$G$6:$G$13751,H$4)</f>
        <v>70.077200000000005</v>
      </c>
      <c r="I192" s="1">
        <f t="shared" si="94"/>
        <v>4192.3999999999924</v>
      </c>
      <c r="J192" s="2">
        <f>SUMIFS('Peak Demand output'!$J:$J,'Peak Demand output'!$D:$D,$D192,'Peak Demand output'!$E:$E,$E192,'Peak Demand output'!$F:$F,$F192,'Peak Demand output'!$G:$G,J$4)</f>
        <v>24.764800000000001</v>
      </c>
      <c r="K192" s="2">
        <f>SUMIFS('Peak Demand output'!$J:$J,'Peak Demand output'!$D:$D,$D192,'Peak Demand output'!$E:$E,$E192,'Peak Demand output'!$F:$F,$F192,'Peak Demand output'!$G:$G,K$4)</f>
        <v>20.070799999999998</v>
      </c>
      <c r="L192" s="1">
        <f t="shared" si="95"/>
        <v>4.6940000000000026</v>
      </c>
      <c r="M192" s="2">
        <f>SUMIFS('Batch output'!$AH$6:$AH$13751,'Batch output'!$C$6:$C$13751,$D192,'Batch output'!$D$6:$D$13751,$E192,'Batch output'!$E$6:$E$13751,$F192,'Batch output'!$G$6:$G$13751,M$4)</f>
        <v>49.504800000000003</v>
      </c>
      <c r="N192" s="2">
        <f>SUMIFS('Batch output'!$AH$6:$AH$13751,'Batch output'!$C$6:$C$13751,$D192,'Batch output'!$D$6:$D$13751,$E192,'Batch output'!$E$6:$E$13751,$F192,'Batch output'!$G$6:$G$13751,N$4)</f>
        <v>49.506300000000003</v>
      </c>
      <c r="O192" s="1">
        <f t="shared" si="96"/>
        <v>-1.5000000000000568E-2</v>
      </c>
      <c r="P192" s="1" t="str">
        <f>IFERROR(INDEX('Vintage Weighting'!$S$3:$S$9,MATCH($F192,'Vintage Weighting'!$R$3:$R$9,0)),0)</f>
        <v>ex</v>
      </c>
      <c r="Q192" s="1" t="str">
        <f t="shared" si="97"/>
        <v>RtS-CZ13-ex</v>
      </c>
      <c r="R192" s="14">
        <f>INDEX('Vintage Weighting'!$G$4:$M$1000,MATCH($Q192,'Vintage Weighting'!$F$4:$F$1000,0),MATCH($F192,'Vintage Weighting'!$G$3:$M$3,0))</f>
        <v>0.17332911992415864</v>
      </c>
      <c r="S192" s="1">
        <f t="shared" si="98"/>
        <v>726.66500237004141</v>
      </c>
      <c r="T192" s="1">
        <f t="shared" si="99"/>
        <v>0.81360688892400113</v>
      </c>
      <c r="U192" s="1">
        <f t="shared" si="100"/>
        <v>-2.5999367988624781E-3</v>
      </c>
      <c r="V192" s="24">
        <f>INDEX('Building HVAC Tonnage'!F:F,MATCH(C192,'Building HVAC Tonnage'!E:E,0))</f>
        <v>20.863384508333336</v>
      </c>
      <c r="W192" s="1">
        <f t="shared" si="101"/>
        <v>34.829679819196834</v>
      </c>
      <c r="X192" s="1">
        <f t="shared" si="102"/>
        <v>3.8996879370124582E-2</v>
      </c>
      <c r="Y192" s="1">
        <f t="shared" si="103"/>
        <v>-1.2461721145119102E-4</v>
      </c>
      <c r="Z192" s="1" t="str">
        <f t="shared" si="104"/>
        <v>RtS-CZ13</v>
      </c>
    </row>
    <row r="193" spans="2:26" x14ac:dyDescent="0.25">
      <c r="B193" s="17" t="s">
        <v>2186</v>
      </c>
      <c r="C193" s="1" t="str">
        <f t="shared" si="90"/>
        <v>RtS-CZ15-v03</v>
      </c>
      <c r="D193" s="1" t="str">
        <f t="shared" si="91"/>
        <v>RtS</v>
      </c>
      <c r="E193" s="1" t="str">
        <f t="shared" si="92"/>
        <v>CZ15</v>
      </c>
      <c r="F193" s="1" t="str">
        <f t="shared" si="93"/>
        <v>v03</v>
      </c>
      <c r="G193" s="2">
        <f>SUMIFS('Batch output'!$U$6:$U$13751,'Batch output'!$C$6:$C$13751,$D193,'Batch output'!$D$6:$D$13751,$E193,'Batch output'!$E$6:$E$13751,$F193,'Batch output'!$G$6:$G$13751,G$4)</f>
        <v>104.205</v>
      </c>
      <c r="H193" s="2">
        <f>SUMIFS('Batch output'!$U$6:$U$13751,'Batch output'!$C$6:$C$13751,$D193,'Batch output'!$D$6:$D$13751,$E193,'Batch output'!$E$6:$E$13751,$F193,'Batch output'!$G$6:$G$13751,H$4)</f>
        <v>93.568799999999996</v>
      </c>
      <c r="I193" s="1">
        <f t="shared" si="94"/>
        <v>10636.200000000003</v>
      </c>
      <c r="J193" s="2">
        <f>SUMIFS('Peak Demand output'!$J:$J,'Peak Demand output'!$D:$D,$D193,'Peak Demand output'!$E:$E,$E193,'Peak Demand output'!$F:$F,$F193,'Peak Demand output'!$G:$G,J$4)</f>
        <v>34.91507</v>
      </c>
      <c r="K193" s="2">
        <f>SUMIFS('Peak Demand output'!$J:$J,'Peak Demand output'!$D:$D,$D193,'Peak Demand output'!$E:$E,$E193,'Peak Demand output'!$F:$F,$F193,'Peak Demand output'!$G:$G,K$4)</f>
        <v>24.78933</v>
      </c>
      <c r="L193" s="1">
        <f t="shared" si="95"/>
        <v>10.12574</v>
      </c>
      <c r="M193" s="2">
        <f>SUMIFS('Batch output'!$AH$6:$AH$13751,'Batch output'!$C$6:$C$13751,$D193,'Batch output'!$D$6:$D$13751,$E193,'Batch output'!$E$6:$E$13751,$F193,'Batch output'!$G$6:$G$13751,M$4)</f>
        <v>7.2538</v>
      </c>
      <c r="N193" s="2">
        <f>SUMIFS('Batch output'!$AH$6:$AH$13751,'Batch output'!$C$6:$C$13751,$D193,'Batch output'!$D$6:$D$13751,$E193,'Batch output'!$E$6:$E$13751,$F193,'Batch output'!$G$6:$G$13751,N$4)</f>
        <v>7.2545000000000002</v>
      </c>
      <c r="O193" s="1">
        <f t="shared" si="96"/>
        <v>-7.0000000000014495E-3</v>
      </c>
      <c r="P193" s="1" t="str">
        <f>IFERROR(INDEX('Vintage Weighting'!$S$3:$S$9,MATCH($F193,'Vintage Weighting'!$R$3:$R$9,0)),0)</f>
        <v>ex</v>
      </c>
      <c r="Q193" s="1" t="str">
        <f t="shared" si="97"/>
        <v>RtS-CZ15-ex</v>
      </c>
      <c r="R193" s="14">
        <f>INDEX('Vintage Weighting'!$G$4:$M$1000,MATCH($Q193,'Vintage Weighting'!$F$4:$F$1000,0),MATCH($F193,'Vintage Weighting'!$G$3:$M$3,0))</f>
        <v>0.40407138873396553</v>
      </c>
      <c r="S193" s="1">
        <f t="shared" si="98"/>
        <v>4297.784104852205</v>
      </c>
      <c r="T193" s="1">
        <f t="shared" si="99"/>
        <v>4.0915218237590647</v>
      </c>
      <c r="U193" s="1">
        <f t="shared" si="100"/>
        <v>-2.8284997211383443E-3</v>
      </c>
      <c r="V193" s="24">
        <f>INDEX('Building HVAC Tonnage'!F:F,MATCH(C193,'Building HVAC Tonnage'!E:E,0))</f>
        <v>29.037114666666671</v>
      </c>
      <c r="W193" s="1">
        <f t="shared" si="101"/>
        <v>148.01002627805414</v>
      </c>
      <c r="X193" s="1">
        <f t="shared" si="102"/>
        <v>0.14090662487399105</v>
      </c>
      <c r="Y193" s="1">
        <f t="shared" si="103"/>
        <v>-9.7409806504822509E-5</v>
      </c>
      <c r="Z193" s="1" t="str">
        <f t="shared" si="104"/>
        <v>RtS-CZ15</v>
      </c>
    </row>
    <row r="194" spans="2:26" x14ac:dyDescent="0.25">
      <c r="B194" s="17" t="s">
        <v>2187</v>
      </c>
      <c r="C194" s="1" t="str">
        <f t="shared" si="90"/>
        <v>RtS-CZ15-v07</v>
      </c>
      <c r="D194" s="1" t="str">
        <f t="shared" si="91"/>
        <v>RtS</v>
      </c>
      <c r="E194" s="1" t="str">
        <f t="shared" si="92"/>
        <v>CZ15</v>
      </c>
      <c r="F194" s="1" t="str">
        <f t="shared" si="93"/>
        <v>v07</v>
      </c>
      <c r="G194" s="2">
        <f>SUMIFS('Batch output'!$U$6:$U$13751,'Batch output'!$C$6:$C$13751,$D194,'Batch output'!$D$6:$D$13751,$E194,'Batch output'!$E$6:$E$13751,$F194,'Batch output'!$G$6:$G$13751,G$4)</f>
        <v>103.536</v>
      </c>
      <c r="H194" s="2">
        <f>SUMIFS('Batch output'!$U$6:$U$13751,'Batch output'!$C$6:$C$13751,$D194,'Batch output'!$D$6:$D$13751,$E194,'Batch output'!$E$6:$E$13751,$F194,'Batch output'!$G$6:$G$13751,H$4)</f>
        <v>93.070700000000002</v>
      </c>
      <c r="I194" s="1">
        <f t="shared" si="94"/>
        <v>10465.299999999999</v>
      </c>
      <c r="J194" s="2">
        <f>SUMIFS('Peak Demand output'!$J:$J,'Peak Demand output'!$D:$D,$D194,'Peak Demand output'!$E:$E,$E194,'Peak Demand output'!$F:$F,$F194,'Peak Demand output'!$G:$G,J$4)</f>
        <v>34.4694</v>
      </c>
      <c r="K194" s="2">
        <f>SUMIFS('Peak Demand output'!$J:$J,'Peak Demand output'!$D:$D,$D194,'Peak Demand output'!$E:$E,$E194,'Peak Demand output'!$F:$F,$F194,'Peak Demand output'!$G:$G,K$4)</f>
        <v>24.536200000000001</v>
      </c>
      <c r="L194" s="1">
        <f t="shared" si="95"/>
        <v>9.9331999999999994</v>
      </c>
      <c r="M194" s="2">
        <f>SUMIFS('Batch output'!$AH$6:$AH$13751,'Batch output'!$C$6:$C$13751,$D194,'Batch output'!$D$6:$D$13751,$E194,'Batch output'!$E$6:$E$13751,$F194,'Batch output'!$G$6:$G$13751,M$4)</f>
        <v>6.2887899999999997</v>
      </c>
      <c r="N194" s="2">
        <f>SUMIFS('Batch output'!$AH$6:$AH$13751,'Batch output'!$C$6:$C$13751,$D194,'Batch output'!$D$6:$D$13751,$E194,'Batch output'!$E$6:$E$13751,$F194,'Batch output'!$G$6:$G$13751,N$4)</f>
        <v>6.2893800000000004</v>
      </c>
      <c r="O194" s="1">
        <f t="shared" si="96"/>
        <v>-5.9000000000075659E-3</v>
      </c>
      <c r="P194" s="1" t="str">
        <f>IFERROR(INDEX('Vintage Weighting'!$S$3:$S$9,MATCH($F194,'Vintage Weighting'!$R$3:$R$9,0)),0)</f>
        <v>ex</v>
      </c>
      <c r="Q194" s="1" t="str">
        <f t="shared" si="97"/>
        <v>RtS-CZ15-ex</v>
      </c>
      <c r="R194" s="14">
        <f>INDEX('Vintage Weighting'!$G$4:$M$1000,MATCH($Q194,'Vintage Weighting'!$F$4:$F$1000,0),MATCH($F194,'Vintage Weighting'!$G$3:$M$3,0))</f>
        <v>0.21667596207473513</v>
      </c>
      <c r="S194" s="1">
        <f t="shared" si="98"/>
        <v>2267.5789459007256</v>
      </c>
      <c r="T194" s="1">
        <f t="shared" si="99"/>
        <v>2.152285666480759</v>
      </c>
      <c r="U194" s="1">
        <f t="shared" si="100"/>
        <v>-1.2783881762425766E-3</v>
      </c>
      <c r="V194" s="24">
        <f>INDEX('Building HVAC Tonnage'!F:F,MATCH(C194,'Building HVAC Tonnage'!E:E,0))</f>
        <v>28.650388666666665</v>
      </c>
      <c r="W194" s="1">
        <f t="shared" si="101"/>
        <v>79.146533482770636</v>
      </c>
      <c r="X194" s="1">
        <f t="shared" si="102"/>
        <v>7.5122389839857182E-2</v>
      </c>
      <c r="Y194" s="1">
        <f t="shared" si="103"/>
        <v>-4.4620273432098994E-5</v>
      </c>
      <c r="Z194" s="1" t="str">
        <f t="shared" si="104"/>
        <v>RtS-CZ15</v>
      </c>
    </row>
    <row r="195" spans="2:26" x14ac:dyDescent="0.25">
      <c r="B195" s="17" t="s">
        <v>2188</v>
      </c>
      <c r="C195" s="1" t="str">
        <f t="shared" si="90"/>
        <v>RtS-CZ15-v11</v>
      </c>
      <c r="D195" s="1" t="str">
        <f t="shared" si="91"/>
        <v>RtS</v>
      </c>
      <c r="E195" s="1" t="str">
        <f t="shared" si="92"/>
        <v>CZ15</v>
      </c>
      <c r="F195" s="1" t="str">
        <f t="shared" si="93"/>
        <v>v11</v>
      </c>
      <c r="G195" s="2">
        <f>SUMIFS('Batch output'!$U$6:$U$13751,'Batch output'!$C$6:$C$13751,$D195,'Batch output'!$D$6:$D$13751,$E195,'Batch output'!$E$6:$E$13751,$F195,'Batch output'!$G$6:$G$13751,G$4)</f>
        <v>99.861800000000002</v>
      </c>
      <c r="H195" s="2">
        <f>SUMIFS('Batch output'!$U$6:$U$13751,'Batch output'!$C$6:$C$13751,$D195,'Batch output'!$D$6:$D$13751,$E195,'Batch output'!$E$6:$E$13751,$F195,'Batch output'!$G$6:$G$13751,H$4)</f>
        <v>90.226200000000006</v>
      </c>
      <c r="I195" s="1">
        <f t="shared" si="94"/>
        <v>9635.5999999999967</v>
      </c>
      <c r="J195" s="2">
        <f>SUMIFS('Peak Demand output'!$J:$J,'Peak Demand output'!$D:$D,$D195,'Peak Demand output'!$E:$E,$E195,'Peak Demand output'!$F:$F,$F195,'Peak Demand output'!$G:$G,J$4)</f>
        <v>32.094999999999999</v>
      </c>
      <c r="K195" s="2">
        <f>SUMIFS('Peak Demand output'!$J:$J,'Peak Demand output'!$D:$D,$D195,'Peak Demand output'!$E:$E,$E195,'Peak Demand output'!$F:$F,$F195,'Peak Demand output'!$G:$G,K$4)</f>
        <v>22.984200000000001</v>
      </c>
      <c r="L195" s="1">
        <f t="shared" si="95"/>
        <v>9.1107999999999976</v>
      </c>
      <c r="M195" s="2">
        <f>SUMIFS('Batch output'!$AH$6:$AH$13751,'Batch output'!$C$6:$C$13751,$D195,'Batch output'!$D$6:$D$13751,$E195,'Batch output'!$E$6:$E$13751,$F195,'Batch output'!$G$6:$G$13751,M$4)</f>
        <v>3.9401000000000002</v>
      </c>
      <c r="N195" s="2">
        <f>SUMIFS('Batch output'!$AH$6:$AH$13751,'Batch output'!$C$6:$C$13751,$D195,'Batch output'!$D$6:$D$13751,$E195,'Batch output'!$E$6:$E$13751,$F195,'Batch output'!$G$6:$G$13751,N$4)</f>
        <v>3.94055</v>
      </c>
      <c r="O195" s="1">
        <f t="shared" si="96"/>
        <v>-4.4999999999983942E-3</v>
      </c>
      <c r="P195" s="1" t="str">
        <f>IFERROR(INDEX('Vintage Weighting'!$S$3:$S$9,MATCH($F195,'Vintage Weighting'!$R$3:$R$9,0)),0)</f>
        <v>ex</v>
      </c>
      <c r="Q195" s="1" t="str">
        <f t="shared" si="97"/>
        <v>RtS-CZ15-ex</v>
      </c>
      <c r="R195" s="14">
        <f>INDEX('Vintage Weighting'!$G$4:$M$1000,MATCH($Q195,'Vintage Weighting'!$F$4:$F$1000,0),MATCH($F195,'Vintage Weighting'!$G$3:$M$3,0))</f>
        <v>0.21667596207473513</v>
      </c>
      <c r="S195" s="1">
        <f t="shared" si="98"/>
        <v>2087.8029001673171</v>
      </c>
      <c r="T195" s="1">
        <f t="shared" si="99"/>
        <v>1.9740913552704964</v>
      </c>
      <c r="U195" s="1">
        <f t="shared" si="100"/>
        <v>-9.7504182933596021E-4</v>
      </c>
      <c r="V195" s="24">
        <f>INDEX('Building HVAC Tonnage'!F:F,MATCH(C195,'Building HVAC Tonnage'!E:E,0))</f>
        <v>27.025382666666662</v>
      </c>
      <c r="W195" s="1">
        <f t="shared" si="101"/>
        <v>77.253407506507983</v>
      </c>
      <c r="X195" s="1">
        <f t="shared" si="102"/>
        <v>7.3045824350356281E-2</v>
      </c>
      <c r="Y195" s="1">
        <f t="shared" si="103"/>
        <v>-3.6078742764245301E-5</v>
      </c>
      <c r="Z195" s="1" t="str">
        <f t="shared" si="104"/>
        <v>RtS-CZ15</v>
      </c>
    </row>
    <row r="196" spans="2:26" x14ac:dyDescent="0.25">
      <c r="B196" s="17" t="s">
        <v>2189</v>
      </c>
      <c r="C196" s="1" t="str">
        <f t="shared" si="90"/>
        <v>RtS-CZ15-v15</v>
      </c>
      <c r="D196" s="1" t="str">
        <f t="shared" si="91"/>
        <v>RtS</v>
      </c>
      <c r="E196" s="1" t="str">
        <f t="shared" si="92"/>
        <v>CZ15</v>
      </c>
      <c r="F196" s="1" t="str">
        <f t="shared" si="93"/>
        <v>v15</v>
      </c>
      <c r="G196" s="2">
        <f>SUMIFS('Batch output'!$U$6:$U$13751,'Batch output'!$C$6:$C$13751,$D196,'Batch output'!$D$6:$D$13751,$E196,'Batch output'!$E$6:$E$13751,$F196,'Batch output'!$G$6:$G$13751,G$4)</f>
        <v>92.428100000000001</v>
      </c>
      <c r="H196" s="2">
        <f>SUMIFS('Batch output'!$U$6:$U$13751,'Batch output'!$C$6:$C$13751,$D196,'Batch output'!$D$6:$D$13751,$E196,'Batch output'!$E$6:$E$13751,$F196,'Batch output'!$G$6:$G$13751,H$4)</f>
        <v>83.221400000000003</v>
      </c>
      <c r="I196" s="1">
        <f t="shared" si="94"/>
        <v>9206.6999999999971</v>
      </c>
      <c r="J196" s="2">
        <f>SUMIFS('Peak Demand output'!$J:$J,'Peak Demand output'!$D:$D,$D196,'Peak Demand output'!$E:$E,$E196,'Peak Demand output'!$F:$F,$F196,'Peak Demand output'!$G:$G,J$4)</f>
        <v>31.122129999999999</v>
      </c>
      <c r="K196" s="2">
        <f>SUMIFS('Peak Demand output'!$J:$J,'Peak Demand output'!$D:$D,$D196,'Peak Demand output'!$E:$E,$E196,'Peak Demand output'!$F:$F,$F196,'Peak Demand output'!$G:$G,K$4)</f>
        <v>22.071069999999999</v>
      </c>
      <c r="L196" s="1">
        <f t="shared" si="95"/>
        <v>9.0510599999999997</v>
      </c>
      <c r="M196" s="2">
        <f>SUMIFS('Batch output'!$AH$6:$AH$13751,'Batch output'!$C$6:$C$13751,$D196,'Batch output'!$D$6:$D$13751,$E196,'Batch output'!$E$6:$E$13751,$F196,'Batch output'!$G$6:$G$13751,M$4)</f>
        <v>4.8660699999999997</v>
      </c>
      <c r="N196" s="2">
        <f>SUMIFS('Batch output'!$AH$6:$AH$13751,'Batch output'!$C$6:$C$13751,$D196,'Batch output'!$D$6:$D$13751,$E196,'Batch output'!$E$6:$E$13751,$F196,'Batch output'!$G$6:$G$13751,N$4)</f>
        <v>4.8667100000000003</v>
      </c>
      <c r="O196" s="1">
        <f t="shared" si="96"/>
        <v>-6.4000000000064006E-3</v>
      </c>
      <c r="P196" s="1" t="str">
        <f>IFERROR(INDEX('Vintage Weighting'!$S$3:$S$9,MATCH($F196,'Vintage Weighting'!$R$3:$R$9,0)),0)</f>
        <v>ex</v>
      </c>
      <c r="Q196" s="1" t="str">
        <f t="shared" si="97"/>
        <v>RtS-CZ15-ex</v>
      </c>
      <c r="R196" s="14">
        <f>INDEX('Vintage Weighting'!$G$4:$M$1000,MATCH($Q196,'Vintage Weighting'!$F$4:$F$1000,0),MATCH($F196,'Vintage Weighting'!$G$3:$M$3,0))</f>
        <v>0.16257668711656445</v>
      </c>
      <c r="S196" s="1">
        <f t="shared" si="98"/>
        <v>1496.7947852760735</v>
      </c>
      <c r="T196" s="1">
        <f t="shared" si="99"/>
        <v>1.4714913496932518</v>
      </c>
      <c r="U196" s="1">
        <f t="shared" si="100"/>
        <v>-1.040490797547053E-3</v>
      </c>
      <c r="V196" s="24">
        <f>INDEX('Building HVAC Tonnage'!F:F,MATCH(C196,'Building HVAC Tonnage'!E:E,0))</f>
        <v>26.834231416666672</v>
      </c>
      <c r="W196" s="1">
        <f t="shared" si="101"/>
        <v>55.779305247640451</v>
      </c>
      <c r="X196" s="1">
        <f t="shared" si="102"/>
        <v>5.4836351630302788E-2</v>
      </c>
      <c r="Y196" s="1">
        <f t="shared" si="103"/>
        <v>-3.8774756816802544E-5</v>
      </c>
      <c r="Z196" s="1" t="str">
        <f t="shared" si="104"/>
        <v>RtS-CZ15</v>
      </c>
    </row>
    <row r="197" spans="2:26" x14ac:dyDescent="0.25">
      <c r="B197" s="17" t="s">
        <v>2641</v>
      </c>
      <c r="C197" s="1" t="str">
        <f t="shared" ref="C197:C232" si="105">CONCATENATE(D197,"-",E197,"-",F197)</f>
        <v>SCn-CZ12-v03</v>
      </c>
      <c r="D197" s="1" t="str">
        <f t="shared" ref="D197:D232" si="106">LEFT(B197,3)</f>
        <v>SCn</v>
      </c>
      <c r="E197" s="1" t="str">
        <f t="shared" ref="E197:E232" si="107">CONCATENATE("CZ", MID(B197,7,2))</f>
        <v>CZ12</v>
      </c>
      <c r="F197" s="1" t="str">
        <f t="shared" ref="F197:F232" si="108">_xlfn.CONCAT("v",MID(B197,11,2))</f>
        <v>v03</v>
      </c>
      <c r="G197" s="2">
        <f>SUMIFS('Batch output'!$U$6:$U$13751,'Batch output'!$C$6:$C$13751,$D197,'Batch output'!$D$6:$D$13751,$E197,'Batch output'!$E$6:$E$13751,$F197,'Batch output'!$G$6:$G$13751,G$4)</f>
        <v>940.94799999999998</v>
      </c>
      <c r="H197" s="2">
        <f>SUMIFS('Batch output'!$U$6:$U$13751,'Batch output'!$C$6:$C$13751,$D197,'Batch output'!$D$6:$D$13751,$E197,'Batch output'!$E$6:$E$13751,$F197,'Batch output'!$G$6:$G$13751,H$4)</f>
        <v>918.11500000000001</v>
      </c>
      <c r="I197" s="1">
        <f t="shared" ref="I197:I232" si="109">(G197-H197)*1000</f>
        <v>22832.999999999971</v>
      </c>
      <c r="J197" s="2">
        <f>SUMIFS('Peak Demand output'!$J:$J,'Peak Demand output'!$D:$D,$D197,'Peak Demand output'!$E:$E,$E197,'Peak Demand output'!$F:$F,$F197,'Peak Demand output'!$G:$G,J$4)</f>
        <v>217.714</v>
      </c>
      <c r="K197" s="2">
        <f>SUMIFS('Peak Demand output'!$J:$J,'Peak Demand output'!$D:$D,$D197,'Peak Demand output'!$E:$E,$E197,'Peak Demand output'!$F:$F,$F197,'Peak Demand output'!$G:$G,K$4)</f>
        <v>174.6464</v>
      </c>
      <c r="L197" s="1">
        <f t="shared" ref="L197:L232" si="110">(J197-K197)</f>
        <v>43.067599999999999</v>
      </c>
      <c r="M197" s="2">
        <f>SUMIFS('Batch output'!$AH$6:$AH$13751,'Batch output'!$C$6:$C$13751,$D197,'Batch output'!$D$6:$D$13751,$E197,'Batch output'!$E$6:$E$13751,$F197,'Batch output'!$G$6:$G$13751,M$4)</f>
        <v>2247.3000000000002</v>
      </c>
      <c r="N197" s="2">
        <f>SUMIFS('Batch output'!$AH$6:$AH$13751,'Batch output'!$C$6:$C$13751,$D197,'Batch output'!$D$6:$D$13751,$E197,'Batch output'!$E$6:$E$13751,$F197,'Batch output'!$G$6:$G$13751,N$4)</f>
        <v>2247.3200000000002</v>
      </c>
      <c r="O197" s="1">
        <f t="shared" ref="O197:O232" si="111">(M197-N197)*10</f>
        <v>-0.1999999999998181</v>
      </c>
      <c r="P197" s="1" t="str">
        <f>IFERROR(INDEX('Vintage Weighting'!$S$3:$S$9,MATCH($F197,'Vintage Weighting'!$R$3:$R$9,0)),0)</f>
        <v>ex</v>
      </c>
      <c r="Q197" s="1" t="str">
        <f t="shared" ref="Q197:Q232" si="112">CONCATENATE(D197,"-",E197,"-",P197)</f>
        <v>SCn-CZ12-ex</v>
      </c>
      <c r="R197" s="14">
        <f>INDEX('Vintage Weighting'!$G$4:$M$1000,MATCH($Q197,'Vintage Weighting'!$F$4:$F$1000,0),MATCH($F197,'Vintage Weighting'!$G$3:$M$3,0))</f>
        <v>0.41751944330740892</v>
      </c>
      <c r="S197" s="1">
        <f t="shared" ref="S197:S232" si="113">R197*I197</f>
        <v>9533.2214490380557</v>
      </c>
      <c r="T197" s="1">
        <f t="shared" ref="T197:T232" si="114">R197*L197</f>
        <v>17.981560376586163</v>
      </c>
      <c r="U197" s="1">
        <f t="shared" ref="U197:U232" si="115">O197*R197</f>
        <v>-8.3503888661405831E-2</v>
      </c>
      <c r="V197" s="24">
        <f>INDEX('Building HVAC Tonnage'!F:F,MATCH(C197,'Building HVAC Tonnage'!E:E,0))</f>
        <v>334.81922666666662</v>
      </c>
      <c r="W197" s="1">
        <f t="shared" ref="W197:W232" si="116">S197/$V197</f>
        <v>28.47274197466853</v>
      </c>
      <c r="X197" s="1">
        <f t="shared" ref="X197:X232" si="117">T197/$V197</f>
        <v>5.3705280176421663E-2</v>
      </c>
      <c r="Y197" s="1">
        <f t="shared" ref="Y197:Y232" si="118">U197/$V197</f>
        <v>-2.493999209446211E-4</v>
      </c>
      <c r="Z197" s="1" t="str">
        <f t="shared" ref="Z197:Z232" si="119">CONCATENATE(D197,"-",E197)</f>
        <v>SCn-CZ12</v>
      </c>
    </row>
    <row r="198" spans="2:26" x14ac:dyDescent="0.25">
      <c r="B198" s="17" t="s">
        <v>2642</v>
      </c>
      <c r="C198" s="1" t="str">
        <f t="shared" si="105"/>
        <v>SCn-CZ12-v07</v>
      </c>
      <c r="D198" s="1" t="str">
        <f t="shared" si="106"/>
        <v>SCn</v>
      </c>
      <c r="E198" s="1" t="str">
        <f t="shared" si="107"/>
        <v>CZ12</v>
      </c>
      <c r="F198" s="1" t="str">
        <f t="shared" si="108"/>
        <v>v07</v>
      </c>
      <c r="G198" s="2">
        <f>SUMIFS('Batch output'!$U$6:$U$13751,'Batch output'!$C$6:$C$13751,$D198,'Batch output'!$D$6:$D$13751,$E198,'Batch output'!$E$6:$E$13751,$F198,'Batch output'!$G$6:$G$13751,G$4)</f>
        <v>929.52499999999998</v>
      </c>
      <c r="H198" s="2">
        <f>SUMIFS('Batch output'!$U$6:$U$13751,'Batch output'!$C$6:$C$13751,$D198,'Batch output'!$D$6:$D$13751,$E198,'Batch output'!$E$6:$E$13751,$F198,'Batch output'!$G$6:$G$13751,H$4)</f>
        <v>907.71</v>
      </c>
      <c r="I198" s="1">
        <f t="shared" si="109"/>
        <v>21814.999999999942</v>
      </c>
      <c r="J198" s="2">
        <f>SUMIFS('Peak Demand output'!$J:$J,'Peak Demand output'!$D:$D,$D198,'Peak Demand output'!$E:$E,$E198,'Peak Demand output'!$F:$F,$F198,'Peak Demand output'!$G:$G,J$4)</f>
        <v>211.13753</v>
      </c>
      <c r="K198" s="2">
        <f>SUMIFS('Peak Demand output'!$J:$J,'Peak Demand output'!$D:$D,$D198,'Peak Demand output'!$E:$E,$E198,'Peak Demand output'!$F:$F,$F198,'Peak Demand output'!$G:$G,K$4)</f>
        <v>169.833</v>
      </c>
      <c r="L198" s="1">
        <f t="shared" si="110"/>
        <v>41.30453</v>
      </c>
      <c r="M198" s="2">
        <f>SUMIFS('Batch output'!$AH$6:$AH$13751,'Batch output'!$C$6:$C$13751,$D198,'Batch output'!$D$6:$D$13751,$E198,'Batch output'!$E$6:$E$13751,$F198,'Batch output'!$G$6:$G$13751,M$4)</f>
        <v>2104.4299999999998</v>
      </c>
      <c r="N198" s="2">
        <f>SUMIFS('Batch output'!$AH$6:$AH$13751,'Batch output'!$C$6:$C$13751,$D198,'Batch output'!$D$6:$D$13751,$E198,'Batch output'!$E$6:$E$13751,$F198,'Batch output'!$G$6:$G$13751,N$4)</f>
        <v>2104.44</v>
      </c>
      <c r="O198" s="1">
        <f t="shared" si="111"/>
        <v>-0.10000000000218279</v>
      </c>
      <c r="P198" s="1" t="str">
        <f>IFERROR(INDEX('Vintage Weighting'!$S$3:$S$9,MATCH($F198,'Vintage Weighting'!$R$3:$R$9,0)),0)</f>
        <v>ex</v>
      </c>
      <c r="Q198" s="1" t="str">
        <f t="shared" si="112"/>
        <v>SCn-CZ12-ex</v>
      </c>
      <c r="R198" s="14">
        <f>INDEX('Vintage Weighting'!$G$4:$M$1000,MATCH($Q198,'Vintage Weighting'!$F$4:$F$1000,0),MATCH($F198,'Vintage Weighting'!$G$3:$M$3,0))</f>
        <v>0.21178878428162098</v>
      </c>
      <c r="S198" s="1">
        <f t="shared" si="113"/>
        <v>4620.1723291035496</v>
      </c>
      <c r="T198" s="1">
        <f t="shared" si="114"/>
        <v>8.7478361940237424</v>
      </c>
      <c r="U198" s="1">
        <f t="shared" si="115"/>
        <v>-2.1178878428624388E-2</v>
      </c>
      <c r="V198" s="24">
        <f>INDEX('Building HVAC Tonnage'!F:F,MATCH(C198,'Building HVAC Tonnage'!E:E,0))</f>
        <v>319.98104583333338</v>
      </c>
      <c r="W198" s="1">
        <f t="shared" si="116"/>
        <v>14.438893769695444</v>
      </c>
      <c r="X198" s="1">
        <f t="shared" si="117"/>
        <v>2.7338607420453822E-2</v>
      </c>
      <c r="Y198" s="1">
        <f t="shared" si="118"/>
        <v>-6.6187915516895037E-5</v>
      </c>
      <c r="Z198" s="1" t="str">
        <f t="shared" si="119"/>
        <v>SCn-CZ12</v>
      </c>
    </row>
    <row r="199" spans="2:26" x14ac:dyDescent="0.25">
      <c r="B199" s="17" t="s">
        <v>2643</v>
      </c>
      <c r="C199" s="1" t="str">
        <f t="shared" si="105"/>
        <v>SCn-CZ12-v11</v>
      </c>
      <c r="D199" s="1" t="str">
        <f t="shared" si="106"/>
        <v>SCn</v>
      </c>
      <c r="E199" s="1" t="str">
        <f t="shared" si="107"/>
        <v>CZ12</v>
      </c>
      <c r="F199" s="1" t="str">
        <f t="shared" si="108"/>
        <v>v11</v>
      </c>
      <c r="G199" s="2">
        <f>SUMIFS('Batch output'!$U$6:$U$13751,'Batch output'!$C$6:$C$13751,$D199,'Batch output'!$D$6:$D$13751,$E199,'Batch output'!$E$6:$E$13751,$F199,'Batch output'!$G$6:$G$13751,G$4)</f>
        <v>910.65200000000004</v>
      </c>
      <c r="H199" s="2">
        <f>SUMIFS('Batch output'!$U$6:$U$13751,'Batch output'!$C$6:$C$13751,$D199,'Batch output'!$D$6:$D$13751,$E199,'Batch output'!$E$6:$E$13751,$F199,'Batch output'!$G$6:$G$13751,H$4)</f>
        <v>890.42899999999997</v>
      </c>
      <c r="I199" s="1">
        <f t="shared" si="109"/>
        <v>20223.000000000069</v>
      </c>
      <c r="J199" s="2">
        <f>SUMIFS('Peak Demand output'!$J:$J,'Peak Demand output'!$D:$D,$D199,'Peak Demand output'!$E:$E,$E199,'Peak Demand output'!$F:$F,$F199,'Peak Demand output'!$G:$G,J$4)</f>
        <v>199.14412999999999</v>
      </c>
      <c r="K199" s="2">
        <f>SUMIFS('Peak Demand output'!$J:$J,'Peak Demand output'!$D:$D,$D199,'Peak Demand output'!$E:$E,$E199,'Peak Demand output'!$F:$F,$F199,'Peak Demand output'!$G:$G,K$4)</f>
        <v>160.7088</v>
      </c>
      <c r="L199" s="1">
        <f t="shared" si="110"/>
        <v>38.435329999999993</v>
      </c>
      <c r="M199" s="2">
        <f>SUMIFS('Batch output'!$AH$6:$AH$13751,'Batch output'!$C$6:$C$13751,$D199,'Batch output'!$D$6:$D$13751,$E199,'Batch output'!$E$6:$E$13751,$F199,'Batch output'!$G$6:$G$13751,M$4)</f>
        <v>1822.14</v>
      </c>
      <c r="N199" s="2">
        <f>SUMIFS('Batch output'!$AH$6:$AH$13751,'Batch output'!$C$6:$C$13751,$D199,'Batch output'!$D$6:$D$13751,$E199,'Batch output'!$E$6:$E$13751,$F199,'Batch output'!$G$6:$G$13751,N$4)</f>
        <v>1822.16</v>
      </c>
      <c r="O199" s="1">
        <f t="shared" si="111"/>
        <v>-0.1999999999998181</v>
      </c>
      <c r="P199" s="1" t="str">
        <f>IFERROR(INDEX('Vintage Weighting'!$S$3:$S$9,MATCH($F199,'Vintage Weighting'!$R$3:$R$9,0)),0)</f>
        <v>ex</v>
      </c>
      <c r="Q199" s="1" t="str">
        <f t="shared" si="112"/>
        <v>SCn-CZ12-ex</v>
      </c>
      <c r="R199" s="14">
        <f>INDEX('Vintage Weighting'!$G$4:$M$1000,MATCH($Q199,'Vintage Weighting'!$F$4:$F$1000,0),MATCH($F199,'Vintage Weighting'!$G$3:$M$3,0))</f>
        <v>0.21178878428162098</v>
      </c>
      <c r="S199" s="1">
        <f t="shared" si="113"/>
        <v>4283.0045845272361</v>
      </c>
      <c r="T199" s="1">
        <f t="shared" si="114"/>
        <v>8.1401718141629136</v>
      </c>
      <c r="U199" s="1">
        <f t="shared" si="115"/>
        <v>-4.2357756856285671E-2</v>
      </c>
      <c r="V199" s="24">
        <f>INDEX('Building HVAC Tonnage'!F:F,MATCH(C199,'Building HVAC Tonnage'!E:E,0))</f>
        <v>294.41779000000002</v>
      </c>
      <c r="W199" s="1">
        <f t="shared" si="116"/>
        <v>14.547370199766922</v>
      </c>
      <c r="X199" s="1">
        <f t="shared" si="117"/>
        <v>2.7648369394264228E-2</v>
      </c>
      <c r="Y199" s="1">
        <f t="shared" si="118"/>
        <v>-1.4386955644319477E-4</v>
      </c>
      <c r="Z199" s="1" t="str">
        <f t="shared" si="119"/>
        <v>SCn-CZ12</v>
      </c>
    </row>
    <row r="200" spans="2:26" x14ac:dyDescent="0.25">
      <c r="B200" s="17" t="s">
        <v>2644</v>
      </c>
      <c r="C200" s="1" t="str">
        <f t="shared" si="105"/>
        <v>SCn-CZ12-v15</v>
      </c>
      <c r="D200" s="1" t="str">
        <f t="shared" si="106"/>
        <v>SCn</v>
      </c>
      <c r="E200" s="1" t="str">
        <f t="shared" si="107"/>
        <v>CZ12</v>
      </c>
      <c r="F200" s="1" t="str">
        <f t="shared" si="108"/>
        <v>v15</v>
      </c>
      <c r="G200" s="2">
        <f>SUMIFS('Batch output'!$U$6:$U$13751,'Batch output'!$C$6:$C$13751,$D200,'Batch output'!$D$6:$D$13751,$E200,'Batch output'!$E$6:$E$13751,$F200,'Batch output'!$G$6:$G$13751,G$4)</f>
        <v>899.45</v>
      </c>
      <c r="H200" s="2">
        <f>SUMIFS('Batch output'!$U$6:$U$13751,'Batch output'!$C$6:$C$13751,$D200,'Batch output'!$D$6:$D$13751,$E200,'Batch output'!$E$6:$E$13751,$F200,'Batch output'!$G$6:$G$13751,H$4)</f>
        <v>879.55700000000002</v>
      </c>
      <c r="I200" s="1">
        <f t="shared" si="109"/>
        <v>19893.000000000029</v>
      </c>
      <c r="J200" s="2">
        <f>SUMIFS('Peak Demand output'!$J:$J,'Peak Demand output'!$D:$D,$D200,'Peak Demand output'!$E:$E,$E200,'Peak Demand output'!$F:$F,$F200,'Peak Demand output'!$G:$G,J$4)</f>
        <v>198.20247000000001</v>
      </c>
      <c r="K200" s="2">
        <f>SUMIFS('Peak Demand output'!$J:$J,'Peak Demand output'!$D:$D,$D200,'Peak Demand output'!$E:$E,$E200,'Peak Demand output'!$F:$F,$F200,'Peak Demand output'!$G:$G,K$4)</f>
        <v>159.98339999999999</v>
      </c>
      <c r="L200" s="1">
        <f t="shared" si="110"/>
        <v>38.219070000000016</v>
      </c>
      <c r="M200" s="2">
        <f>SUMIFS('Batch output'!$AH$6:$AH$13751,'Batch output'!$C$6:$C$13751,$D200,'Batch output'!$D$6:$D$13751,$E200,'Batch output'!$E$6:$E$13751,$F200,'Batch output'!$G$6:$G$13751,M$4)</f>
        <v>1821.74</v>
      </c>
      <c r="N200" s="2">
        <f>SUMIFS('Batch output'!$AH$6:$AH$13751,'Batch output'!$C$6:$C$13751,$D200,'Batch output'!$D$6:$D$13751,$E200,'Batch output'!$E$6:$E$13751,$F200,'Batch output'!$G$6:$G$13751,N$4)</f>
        <v>1821.75</v>
      </c>
      <c r="O200" s="1">
        <f t="shared" si="111"/>
        <v>-9.9999999999909051E-2</v>
      </c>
      <c r="P200" s="1" t="str">
        <f>IFERROR(INDEX('Vintage Weighting'!$S$3:$S$9,MATCH($F200,'Vintage Weighting'!$R$3:$R$9,0)),0)</f>
        <v>ex</v>
      </c>
      <c r="Q200" s="1" t="str">
        <f t="shared" si="112"/>
        <v>SCn-CZ12-ex</v>
      </c>
      <c r="R200" s="14">
        <f>INDEX('Vintage Weighting'!$G$4:$M$1000,MATCH($Q200,'Vintage Weighting'!$F$4:$F$1000,0),MATCH($F200,'Vintage Weighting'!$G$3:$M$3,0))</f>
        <v>0.15890298812934917</v>
      </c>
      <c r="S200" s="1">
        <f t="shared" si="113"/>
        <v>3161.0571428571475</v>
      </c>
      <c r="T200" s="1">
        <f t="shared" si="114"/>
        <v>6.0731244265247675</v>
      </c>
      <c r="U200" s="1">
        <f t="shared" si="115"/>
        <v>-1.5890298812920464E-2</v>
      </c>
      <c r="V200" s="24">
        <f>INDEX('Building HVAC Tonnage'!F:F,MATCH(C200,'Building HVAC Tonnage'!E:E,0))</f>
        <v>292.8728625</v>
      </c>
      <c r="W200" s="1">
        <f t="shared" si="116"/>
        <v>10.793274309794228</v>
      </c>
      <c r="X200" s="1">
        <f t="shared" si="117"/>
        <v>2.0736384978395764E-2</v>
      </c>
      <c r="Y200" s="1">
        <f t="shared" si="118"/>
        <v>-5.425664459751871E-5</v>
      </c>
      <c r="Z200" s="1" t="str">
        <f t="shared" si="119"/>
        <v>SCn-CZ12</v>
      </c>
    </row>
    <row r="201" spans="2:26" x14ac:dyDescent="0.25">
      <c r="B201" s="17" t="s">
        <v>2645</v>
      </c>
      <c r="C201" s="1" t="str">
        <f t="shared" si="105"/>
        <v>SCn-CZ13-v03</v>
      </c>
      <c r="D201" s="1" t="str">
        <f t="shared" si="106"/>
        <v>SCn</v>
      </c>
      <c r="E201" s="1" t="str">
        <f t="shared" si="107"/>
        <v>CZ13</v>
      </c>
      <c r="F201" s="1" t="str">
        <f t="shared" si="108"/>
        <v>v03</v>
      </c>
      <c r="G201" s="2">
        <f>SUMIFS('Batch output'!$U$6:$U$13751,'Batch output'!$C$6:$C$13751,$D201,'Batch output'!$D$6:$D$13751,$E201,'Batch output'!$E$6:$E$13751,$F201,'Batch output'!$G$6:$G$13751,G$4)</f>
        <v>1085.68</v>
      </c>
      <c r="H201" s="2">
        <f>SUMIFS('Batch output'!$U$6:$U$13751,'Batch output'!$C$6:$C$13751,$D201,'Batch output'!$D$6:$D$13751,$E201,'Batch output'!$E$6:$E$13751,$F201,'Batch output'!$G$6:$G$13751,H$4)</f>
        <v>1036.3599999999999</v>
      </c>
      <c r="I201" s="1">
        <f t="shared" si="109"/>
        <v>49320.00000000016</v>
      </c>
      <c r="J201" s="2">
        <f>SUMIFS('Peak Demand output'!$J:$J,'Peak Demand output'!$D:$D,$D201,'Peak Demand output'!$E:$E,$E201,'Peak Demand output'!$F:$F,$F201,'Peak Demand output'!$G:$G,J$4)</f>
        <v>241.11213000000001</v>
      </c>
      <c r="K201" s="2">
        <f>SUMIFS('Peak Demand output'!$J:$J,'Peak Demand output'!$D:$D,$D201,'Peak Demand output'!$E:$E,$E201,'Peak Demand output'!$F:$F,$F201,'Peak Demand output'!$G:$G,K$4)</f>
        <v>189.99993000000001</v>
      </c>
      <c r="L201" s="1">
        <f t="shared" si="110"/>
        <v>51.112200000000001</v>
      </c>
      <c r="M201" s="2">
        <f>SUMIFS('Batch output'!$AH$6:$AH$13751,'Batch output'!$C$6:$C$13751,$D201,'Batch output'!$D$6:$D$13751,$E201,'Batch output'!$E$6:$E$13751,$F201,'Batch output'!$G$6:$G$13751,M$4)</f>
        <v>1996.47</v>
      </c>
      <c r="N201" s="2">
        <f>SUMIFS('Batch output'!$AH$6:$AH$13751,'Batch output'!$C$6:$C$13751,$D201,'Batch output'!$D$6:$D$13751,$E201,'Batch output'!$E$6:$E$13751,$F201,'Batch output'!$G$6:$G$13751,N$4)</f>
        <v>1996.49</v>
      </c>
      <c r="O201" s="1">
        <f t="shared" si="111"/>
        <v>-0.1999999999998181</v>
      </c>
      <c r="P201" s="1" t="str">
        <f>IFERROR(INDEX('Vintage Weighting'!$S$3:$S$9,MATCH($F201,'Vintage Weighting'!$R$3:$R$9,0)),0)</f>
        <v>ex</v>
      </c>
      <c r="Q201" s="1" t="str">
        <f t="shared" si="112"/>
        <v>SCn-CZ13-ex</v>
      </c>
      <c r="R201" s="14">
        <f>INDEX('Vintage Weighting'!$G$4:$M$1000,MATCH($Q201,'Vintage Weighting'!$F$4:$F$1000,0),MATCH($F201,'Vintage Weighting'!$G$3:$M$3,0))</f>
        <v>0.43179206082574495</v>
      </c>
      <c r="S201" s="1">
        <f t="shared" si="113"/>
        <v>21295.984439925811</v>
      </c>
      <c r="T201" s="1">
        <f t="shared" si="114"/>
        <v>22.06984217133764</v>
      </c>
      <c r="U201" s="1">
        <f t="shared" si="115"/>
        <v>-8.6358412165070453E-2</v>
      </c>
      <c r="V201" s="24">
        <f>INDEX('Building HVAC Tonnage'!F:F,MATCH(C201,'Building HVAC Tonnage'!E:E,0))</f>
        <v>398.17124999999999</v>
      </c>
      <c r="W201" s="1">
        <f t="shared" si="116"/>
        <v>53.484485481876987</v>
      </c>
      <c r="X201" s="1">
        <f t="shared" si="117"/>
        <v>5.5428015386187829E-2</v>
      </c>
      <c r="Y201" s="1">
        <f t="shared" si="118"/>
        <v>-2.1688761347051164E-4</v>
      </c>
      <c r="Z201" s="1" t="str">
        <f t="shared" si="119"/>
        <v>SCn-CZ13</v>
      </c>
    </row>
    <row r="202" spans="2:26" x14ac:dyDescent="0.25">
      <c r="B202" s="17" t="s">
        <v>2646</v>
      </c>
      <c r="C202" s="1" t="str">
        <f t="shared" si="105"/>
        <v>SCn-CZ13-v07</v>
      </c>
      <c r="D202" s="1" t="str">
        <f t="shared" si="106"/>
        <v>SCn</v>
      </c>
      <c r="E202" s="1" t="str">
        <f t="shared" si="107"/>
        <v>CZ13</v>
      </c>
      <c r="F202" s="1" t="str">
        <f t="shared" si="108"/>
        <v>v07</v>
      </c>
      <c r="G202" s="2">
        <f>SUMIFS('Batch output'!$U$6:$U$13751,'Batch output'!$C$6:$C$13751,$D202,'Batch output'!$D$6:$D$13751,$E202,'Batch output'!$E$6:$E$13751,$F202,'Batch output'!$G$6:$G$13751,G$4)</f>
        <v>1065.6600000000001</v>
      </c>
      <c r="H202" s="2">
        <f>SUMIFS('Batch output'!$U$6:$U$13751,'Batch output'!$C$6:$C$13751,$D202,'Batch output'!$D$6:$D$13751,$E202,'Batch output'!$E$6:$E$13751,$F202,'Batch output'!$G$6:$G$13751,H$4)</f>
        <v>1018.25</v>
      </c>
      <c r="I202" s="1">
        <f t="shared" si="109"/>
        <v>47410.00000000008</v>
      </c>
      <c r="J202" s="2">
        <f>SUMIFS('Peak Demand output'!$J:$J,'Peak Demand output'!$D:$D,$D202,'Peak Demand output'!$E:$E,$E202,'Peak Demand output'!$F:$F,$F202,'Peak Demand output'!$G:$G,J$4)</f>
        <v>235.18373</v>
      </c>
      <c r="K202" s="2">
        <f>SUMIFS('Peak Demand output'!$J:$J,'Peak Demand output'!$D:$D,$D202,'Peak Demand output'!$E:$E,$E202,'Peak Demand output'!$F:$F,$F202,'Peak Demand output'!$G:$G,K$4)</f>
        <v>185.52807000000001</v>
      </c>
      <c r="L202" s="1">
        <f t="shared" si="110"/>
        <v>49.655659999999983</v>
      </c>
      <c r="M202" s="2">
        <f>SUMIFS('Batch output'!$AH$6:$AH$13751,'Batch output'!$C$6:$C$13751,$D202,'Batch output'!$D$6:$D$13751,$E202,'Batch output'!$E$6:$E$13751,$F202,'Batch output'!$G$6:$G$13751,M$4)</f>
        <v>1860.27</v>
      </c>
      <c r="N202" s="2">
        <f>SUMIFS('Batch output'!$AH$6:$AH$13751,'Batch output'!$C$6:$C$13751,$D202,'Batch output'!$D$6:$D$13751,$E202,'Batch output'!$E$6:$E$13751,$F202,'Batch output'!$G$6:$G$13751,N$4)</f>
        <v>1860.28</v>
      </c>
      <c r="O202" s="1">
        <f t="shared" si="111"/>
        <v>-9.9999999999909051E-2</v>
      </c>
      <c r="P202" s="1" t="str">
        <f>IFERROR(INDEX('Vintage Weighting'!$S$3:$S$9,MATCH($F202,'Vintage Weighting'!$R$3:$R$9,0)),0)</f>
        <v>ex</v>
      </c>
      <c r="Q202" s="1" t="str">
        <f t="shared" si="112"/>
        <v>SCn-CZ13-ex</v>
      </c>
      <c r="R202" s="14">
        <f>INDEX('Vintage Weighting'!$G$4:$M$1000,MATCH($Q202,'Vintage Weighting'!$F$4:$F$1000,0),MATCH($F202,'Vintage Weighting'!$G$3:$M$3,0))</f>
        <v>0.2066130315621961</v>
      </c>
      <c r="S202" s="1">
        <f t="shared" si="113"/>
        <v>9795.523826363733</v>
      </c>
      <c r="T202" s="1">
        <f t="shared" si="114"/>
        <v>10.259506446821675</v>
      </c>
      <c r="U202" s="1">
        <f t="shared" si="115"/>
        <v>-2.0661303156200819E-2</v>
      </c>
      <c r="V202" s="24">
        <f>INDEX('Building HVAC Tonnage'!F:F,MATCH(C202,'Building HVAC Tonnage'!E:E,0))</f>
        <v>375.36316166666671</v>
      </c>
      <c r="W202" s="1">
        <f t="shared" si="116"/>
        <v>26.09612457138892</v>
      </c>
      <c r="X202" s="1">
        <f t="shared" si="117"/>
        <v>2.7332214491342152E-2</v>
      </c>
      <c r="Y202" s="1">
        <f t="shared" si="118"/>
        <v>-5.5043502576176213E-5</v>
      </c>
      <c r="Z202" s="1" t="str">
        <f t="shared" si="119"/>
        <v>SCn-CZ13</v>
      </c>
    </row>
    <row r="203" spans="2:26" x14ac:dyDescent="0.25">
      <c r="B203" s="17" t="s">
        <v>2647</v>
      </c>
      <c r="C203" s="1" t="str">
        <f t="shared" si="105"/>
        <v>SCn-CZ13-v11</v>
      </c>
      <c r="D203" s="1" t="str">
        <f t="shared" si="106"/>
        <v>SCn</v>
      </c>
      <c r="E203" s="1" t="str">
        <f t="shared" si="107"/>
        <v>CZ13</v>
      </c>
      <c r="F203" s="1" t="str">
        <f t="shared" si="108"/>
        <v>v11</v>
      </c>
      <c r="G203" s="2">
        <f>SUMIFS('Batch output'!$U$6:$U$13751,'Batch output'!$C$6:$C$13751,$D203,'Batch output'!$D$6:$D$13751,$E203,'Batch output'!$E$6:$E$13751,$F203,'Batch output'!$G$6:$G$13751,G$4)</f>
        <v>1025.68</v>
      </c>
      <c r="H203" s="2">
        <f>SUMIFS('Batch output'!$U$6:$U$13751,'Batch output'!$C$6:$C$13751,$D203,'Batch output'!$D$6:$D$13751,$E203,'Batch output'!$E$6:$E$13751,$F203,'Batch output'!$G$6:$G$13751,H$4)</f>
        <v>982.851</v>
      </c>
      <c r="I203" s="1">
        <f t="shared" si="109"/>
        <v>42829.000000000065</v>
      </c>
      <c r="J203" s="2">
        <f>SUMIFS('Peak Demand output'!$J:$J,'Peak Demand output'!$D:$D,$D203,'Peak Demand output'!$E:$E,$E203,'Peak Demand output'!$F:$F,$F203,'Peak Demand output'!$G:$G,J$4)</f>
        <v>214.55947</v>
      </c>
      <c r="K203" s="2">
        <f>SUMIFS('Peak Demand output'!$J:$J,'Peak Demand output'!$D:$D,$D203,'Peak Demand output'!$E:$E,$E203,'Peak Demand output'!$F:$F,$F203,'Peak Demand output'!$G:$G,K$4)</f>
        <v>170.1114</v>
      </c>
      <c r="L203" s="1">
        <f t="shared" si="110"/>
        <v>44.448070000000001</v>
      </c>
      <c r="M203" s="2">
        <f>SUMIFS('Batch output'!$AH$6:$AH$13751,'Batch output'!$C$6:$C$13751,$D203,'Batch output'!$D$6:$D$13751,$E203,'Batch output'!$E$6:$E$13751,$F203,'Batch output'!$G$6:$G$13751,M$4)</f>
        <v>1511.27</v>
      </c>
      <c r="N203" s="2">
        <f>SUMIFS('Batch output'!$AH$6:$AH$13751,'Batch output'!$C$6:$C$13751,$D203,'Batch output'!$D$6:$D$13751,$E203,'Batch output'!$E$6:$E$13751,$F203,'Batch output'!$G$6:$G$13751,N$4)</f>
        <v>1511.29</v>
      </c>
      <c r="O203" s="1">
        <f t="shared" si="111"/>
        <v>-0.1999999999998181</v>
      </c>
      <c r="P203" s="1" t="str">
        <f>IFERROR(INDEX('Vintage Weighting'!$S$3:$S$9,MATCH($F203,'Vintage Weighting'!$R$3:$R$9,0)),0)</f>
        <v>ex</v>
      </c>
      <c r="Q203" s="1" t="str">
        <f t="shared" si="112"/>
        <v>SCn-CZ13-ex</v>
      </c>
      <c r="R203" s="14">
        <f>INDEX('Vintage Weighting'!$G$4:$M$1000,MATCH($Q203,'Vintage Weighting'!$F$4:$F$1000,0),MATCH($F203,'Vintage Weighting'!$G$3:$M$3,0))</f>
        <v>0.2066130315621961</v>
      </c>
      <c r="S203" s="1">
        <f t="shared" si="113"/>
        <v>8849.0295287773097</v>
      </c>
      <c r="T203" s="1">
        <f t="shared" si="114"/>
        <v>9.1835504897887024</v>
      </c>
      <c r="U203" s="1">
        <f t="shared" si="115"/>
        <v>-4.1322606312401637E-2</v>
      </c>
      <c r="V203" s="24">
        <f>INDEX('Building HVAC Tonnage'!F:F,MATCH(C203,'Building HVAC Tonnage'!E:E,0))</f>
        <v>329.44633416666665</v>
      </c>
      <c r="W203" s="1">
        <f t="shared" si="116"/>
        <v>26.860306553906266</v>
      </c>
      <c r="X203" s="1">
        <f t="shared" si="117"/>
        <v>2.7875710054623803E-2</v>
      </c>
      <c r="Y203" s="1">
        <f t="shared" si="118"/>
        <v>-1.2543046325565294E-4</v>
      </c>
      <c r="Z203" s="1" t="str">
        <f t="shared" si="119"/>
        <v>SCn-CZ13</v>
      </c>
    </row>
    <row r="204" spans="2:26" x14ac:dyDescent="0.25">
      <c r="B204" s="17" t="s">
        <v>2648</v>
      </c>
      <c r="C204" s="1" t="str">
        <f t="shared" si="105"/>
        <v>SCn-CZ13-v15</v>
      </c>
      <c r="D204" s="1" t="str">
        <f t="shared" si="106"/>
        <v>SCn</v>
      </c>
      <c r="E204" s="1" t="str">
        <f t="shared" si="107"/>
        <v>CZ13</v>
      </c>
      <c r="F204" s="1" t="str">
        <f t="shared" si="108"/>
        <v>v15</v>
      </c>
      <c r="G204" s="2">
        <f>SUMIFS('Batch output'!$U$6:$U$13751,'Batch output'!$C$6:$C$13751,$D204,'Batch output'!$D$6:$D$13751,$E204,'Batch output'!$E$6:$E$13751,$F204,'Batch output'!$G$6:$G$13751,G$4)</f>
        <v>1013.43</v>
      </c>
      <c r="H204" s="2">
        <f>SUMIFS('Batch output'!$U$6:$U$13751,'Batch output'!$C$6:$C$13751,$D204,'Batch output'!$D$6:$D$13751,$E204,'Batch output'!$E$6:$E$13751,$F204,'Batch output'!$G$6:$G$13751,H$4)</f>
        <v>971.52700000000004</v>
      </c>
      <c r="I204" s="1">
        <f t="shared" si="109"/>
        <v>41902.999999999905</v>
      </c>
      <c r="J204" s="2">
        <f>SUMIFS('Peak Demand output'!$J:$J,'Peak Demand output'!$D:$D,$D204,'Peak Demand output'!$E:$E,$E204,'Peak Demand output'!$F:$F,$F204,'Peak Demand output'!$G:$G,J$4)</f>
        <v>213.95160000000001</v>
      </c>
      <c r="K204" s="2">
        <f>SUMIFS('Peak Demand output'!$J:$J,'Peak Demand output'!$D:$D,$D204,'Peak Demand output'!$E:$E,$E204,'Peak Demand output'!$F:$F,$F204,'Peak Demand output'!$G:$G,K$4)</f>
        <v>170.44880000000001</v>
      </c>
      <c r="L204" s="1">
        <f t="shared" si="110"/>
        <v>43.502800000000008</v>
      </c>
      <c r="M204" s="2">
        <f>SUMIFS('Batch output'!$AH$6:$AH$13751,'Batch output'!$C$6:$C$13751,$D204,'Batch output'!$D$6:$D$13751,$E204,'Batch output'!$E$6:$E$13751,$F204,'Batch output'!$G$6:$G$13751,M$4)</f>
        <v>1504.34</v>
      </c>
      <c r="N204" s="2">
        <f>SUMIFS('Batch output'!$AH$6:$AH$13751,'Batch output'!$C$6:$C$13751,$D204,'Batch output'!$D$6:$D$13751,$E204,'Batch output'!$E$6:$E$13751,$F204,'Batch output'!$G$6:$G$13751,N$4)</f>
        <v>1504.35</v>
      </c>
      <c r="O204" s="1">
        <f t="shared" si="111"/>
        <v>-9.9999999999909051E-2</v>
      </c>
      <c r="P204" s="1" t="str">
        <f>IFERROR(INDEX('Vintage Weighting'!$S$3:$S$9,MATCH($F204,'Vintage Weighting'!$R$3:$R$9,0)),0)</f>
        <v>ex</v>
      </c>
      <c r="Q204" s="1" t="str">
        <f t="shared" si="112"/>
        <v>SCn-CZ13-ex</v>
      </c>
      <c r="R204" s="14">
        <f>INDEX('Vintage Weighting'!$G$4:$M$1000,MATCH($Q204,'Vintage Weighting'!$F$4:$F$1000,0),MATCH($F204,'Vintage Weighting'!$G$3:$M$3,0))</f>
        <v>0.15498187604986299</v>
      </c>
      <c r="S204" s="1">
        <f t="shared" si="113"/>
        <v>6494.2055521173943</v>
      </c>
      <c r="T204" s="1">
        <f t="shared" si="114"/>
        <v>6.7421455574219813</v>
      </c>
      <c r="U204" s="1">
        <f t="shared" si="115"/>
        <v>-1.5498187604972204E-2</v>
      </c>
      <c r="V204" s="24">
        <f>INDEX('Building HVAC Tonnage'!F:F,MATCH(C204,'Building HVAC Tonnage'!E:E,0))</f>
        <v>333.87705250000005</v>
      </c>
      <c r="W204" s="1">
        <f t="shared" si="116"/>
        <v>19.450889192564059</v>
      </c>
      <c r="X204" s="1">
        <f t="shared" si="117"/>
        <v>2.019349789672047E-2</v>
      </c>
      <c r="Y204" s="1">
        <f t="shared" si="118"/>
        <v>-4.6418846365526127E-5</v>
      </c>
      <c r="Z204" s="1" t="str">
        <f t="shared" si="119"/>
        <v>SCn-CZ13</v>
      </c>
    </row>
    <row r="205" spans="2:26" x14ac:dyDescent="0.25">
      <c r="B205" s="17" t="s">
        <v>2190</v>
      </c>
      <c r="C205" s="1" t="str">
        <f t="shared" si="105"/>
        <v>SCn-CZ15-v03</v>
      </c>
      <c r="D205" s="1" t="str">
        <f t="shared" si="106"/>
        <v>SCn</v>
      </c>
      <c r="E205" s="1" t="str">
        <f t="shared" si="107"/>
        <v>CZ15</v>
      </c>
      <c r="F205" s="1" t="str">
        <f t="shared" si="108"/>
        <v>v03</v>
      </c>
      <c r="G205" s="2">
        <f>SUMIFS('Batch output'!$U$6:$U$13751,'Batch output'!$C$6:$C$13751,$D205,'Batch output'!$D$6:$D$13751,$E205,'Batch output'!$E$6:$E$13751,$F205,'Batch output'!$G$6:$G$13751,G$4)</f>
        <v>1401.58</v>
      </c>
      <c r="H205" s="2">
        <f>SUMIFS('Batch output'!$U$6:$U$13751,'Batch output'!$C$6:$C$13751,$D205,'Batch output'!$D$6:$D$13751,$E205,'Batch output'!$E$6:$E$13751,$F205,'Batch output'!$G$6:$G$13751,H$4)</f>
        <v>1277.6400000000001</v>
      </c>
      <c r="I205" s="1">
        <f t="shared" si="109"/>
        <v>123939.99999999983</v>
      </c>
      <c r="J205" s="2">
        <f>SUMIFS('Peak Demand output'!$J:$J,'Peak Demand output'!$D:$D,$D205,'Peak Demand output'!$E:$E,$E205,'Peak Demand output'!$F:$F,$F205,'Peak Demand output'!$G:$G,J$4)</f>
        <v>344.24279999999999</v>
      </c>
      <c r="K205" s="2">
        <f>SUMIFS('Peak Demand output'!$J:$J,'Peak Demand output'!$D:$D,$D205,'Peak Demand output'!$E:$E,$E205,'Peak Demand output'!$F:$F,$F205,'Peak Demand output'!$G:$G,K$4)</f>
        <v>231.53813</v>
      </c>
      <c r="L205" s="1">
        <f t="shared" si="110"/>
        <v>112.70466999999999</v>
      </c>
      <c r="M205" s="2">
        <f>SUMIFS('Batch output'!$AH$6:$AH$13751,'Batch output'!$C$6:$C$13751,$D205,'Batch output'!$D$6:$D$13751,$E205,'Batch output'!$E$6:$E$13751,$F205,'Batch output'!$G$6:$G$13751,M$4)</f>
        <v>443.803</v>
      </c>
      <c r="N205" s="2">
        <f>SUMIFS('Batch output'!$AH$6:$AH$13751,'Batch output'!$C$6:$C$13751,$D205,'Batch output'!$D$6:$D$13751,$E205,'Batch output'!$E$6:$E$13751,$F205,'Batch output'!$G$6:$G$13751,N$4)</f>
        <v>443.81299999999999</v>
      </c>
      <c r="O205" s="1">
        <f t="shared" si="111"/>
        <v>-9.9999999999909051E-2</v>
      </c>
      <c r="P205" s="1" t="str">
        <f>IFERROR(INDEX('Vintage Weighting'!$S$3:$S$9,MATCH($F205,'Vintage Weighting'!$R$3:$R$9,0)),0)</f>
        <v>ex</v>
      </c>
      <c r="Q205" s="1" t="str">
        <f t="shared" si="112"/>
        <v>SCn-CZ15-ex</v>
      </c>
      <c r="R205" s="14">
        <f>INDEX('Vintage Weighting'!$G$4:$M$1000,MATCH($Q205,'Vintage Weighting'!$F$4:$F$1000,0),MATCH($F205,'Vintage Weighting'!$G$3:$M$3,0))</f>
        <v>0.35579668760708172</v>
      </c>
      <c r="S205" s="1">
        <f t="shared" si="113"/>
        <v>44097.441462021648</v>
      </c>
      <c r="T205" s="1">
        <f t="shared" si="114"/>
        <v>40.099948263849235</v>
      </c>
      <c r="U205" s="1">
        <f t="shared" si="115"/>
        <v>-3.5579668760675816E-2</v>
      </c>
      <c r="V205" s="24">
        <f>INDEX('Building HVAC Tonnage'!F:F,MATCH(C205,'Building HVAC Tonnage'!E:E,0))</f>
        <v>539.3575800000001</v>
      </c>
      <c r="W205" s="1">
        <f t="shared" si="116"/>
        <v>81.759194822146824</v>
      </c>
      <c r="X205" s="1">
        <f t="shared" si="117"/>
        <v>7.4347612327705176E-2</v>
      </c>
      <c r="Y205" s="1">
        <f t="shared" si="118"/>
        <v>-6.5966753930992884E-5</v>
      </c>
      <c r="Z205" s="1" t="str">
        <f t="shared" si="119"/>
        <v>SCn-CZ15</v>
      </c>
    </row>
    <row r="206" spans="2:26" x14ac:dyDescent="0.25">
      <c r="B206" s="17" t="s">
        <v>2191</v>
      </c>
      <c r="C206" s="1" t="str">
        <f t="shared" si="105"/>
        <v>SCn-CZ15-v07</v>
      </c>
      <c r="D206" s="1" t="str">
        <f t="shared" si="106"/>
        <v>SCn</v>
      </c>
      <c r="E206" s="1" t="str">
        <f t="shared" si="107"/>
        <v>CZ15</v>
      </c>
      <c r="F206" s="1" t="str">
        <f t="shared" si="108"/>
        <v>v07</v>
      </c>
      <c r="G206" s="2">
        <f>SUMIFS('Batch output'!$U$6:$U$13751,'Batch output'!$C$6:$C$13751,$D206,'Batch output'!$D$6:$D$13751,$E206,'Batch output'!$E$6:$E$13751,$F206,'Batch output'!$G$6:$G$13751,G$4)</f>
        <v>1373.44</v>
      </c>
      <c r="H206" s="2">
        <f>SUMIFS('Batch output'!$U$6:$U$13751,'Batch output'!$C$6:$C$13751,$D206,'Batch output'!$D$6:$D$13751,$E206,'Batch output'!$E$6:$E$13751,$F206,'Batch output'!$G$6:$G$13751,H$4)</f>
        <v>1254.29</v>
      </c>
      <c r="I206" s="1">
        <f t="shared" si="109"/>
        <v>119150.00000000009</v>
      </c>
      <c r="J206" s="2">
        <f>SUMIFS('Peak Demand output'!$J:$J,'Peak Demand output'!$D:$D,$D206,'Peak Demand output'!$E:$E,$E206,'Peak Demand output'!$F:$F,$F206,'Peak Demand output'!$G:$G,J$4)</f>
        <v>335.30232999999998</v>
      </c>
      <c r="K206" s="2">
        <f>SUMIFS('Peak Demand output'!$J:$J,'Peak Demand output'!$D:$D,$D206,'Peak Demand output'!$E:$E,$E206,'Peak Demand output'!$F:$F,$F206,'Peak Demand output'!$G:$G,K$4)</f>
        <v>225.77207000000001</v>
      </c>
      <c r="L206" s="1">
        <f t="shared" si="110"/>
        <v>109.53025999999997</v>
      </c>
      <c r="M206" s="2">
        <f>SUMIFS('Batch output'!$AH$6:$AH$13751,'Batch output'!$C$6:$C$13751,$D206,'Batch output'!$D$6:$D$13751,$E206,'Batch output'!$E$6:$E$13751,$F206,'Batch output'!$G$6:$G$13751,M$4)</f>
        <v>396.12799999999999</v>
      </c>
      <c r="N206" s="2">
        <f>SUMIFS('Batch output'!$AH$6:$AH$13751,'Batch output'!$C$6:$C$13751,$D206,'Batch output'!$D$6:$D$13751,$E206,'Batch output'!$E$6:$E$13751,$F206,'Batch output'!$G$6:$G$13751,N$4)</f>
        <v>396.137</v>
      </c>
      <c r="O206" s="1">
        <f t="shared" si="111"/>
        <v>-9.0000000000145519E-2</v>
      </c>
      <c r="P206" s="1" t="str">
        <f>IFERROR(INDEX('Vintage Weighting'!$S$3:$S$9,MATCH($F206,'Vintage Weighting'!$R$3:$R$9,0)),0)</f>
        <v>ex</v>
      </c>
      <c r="Q206" s="1" t="str">
        <f t="shared" si="112"/>
        <v>SCn-CZ15-ex</v>
      </c>
      <c r="R206" s="14">
        <f>INDEX('Vintage Weighting'!$G$4:$M$1000,MATCH($Q206,'Vintage Weighting'!$F$4:$F$1000,0),MATCH($F206,'Vintage Weighting'!$G$3:$M$3,0))</f>
        <v>0.23415191319246145</v>
      </c>
      <c r="S206" s="1">
        <f t="shared" si="113"/>
        <v>27899.200456881801</v>
      </c>
      <c r="T206" s="1">
        <f t="shared" si="114"/>
        <v>25.646719931467725</v>
      </c>
      <c r="U206" s="1">
        <f t="shared" si="115"/>
        <v>-2.1073672187355605E-2</v>
      </c>
      <c r="V206" s="24">
        <f>INDEX('Building HVAC Tonnage'!F:F,MATCH(C206,'Building HVAC Tonnage'!E:E,0))</f>
        <v>515.03960749999999</v>
      </c>
      <c r="W206" s="1">
        <f t="shared" si="116"/>
        <v>54.169038750833941</v>
      </c>
      <c r="X206" s="1">
        <f t="shared" si="117"/>
        <v>4.9795626507166686E-2</v>
      </c>
      <c r="Y206" s="1">
        <f t="shared" si="118"/>
        <v>-4.0916605015383413E-5</v>
      </c>
      <c r="Z206" s="1" t="str">
        <f t="shared" si="119"/>
        <v>SCn-CZ15</v>
      </c>
    </row>
    <row r="207" spans="2:26" x14ac:dyDescent="0.25">
      <c r="B207" s="17" t="s">
        <v>2192</v>
      </c>
      <c r="C207" s="1" t="str">
        <f t="shared" si="105"/>
        <v>SCn-CZ15-v11</v>
      </c>
      <c r="D207" s="1" t="str">
        <f t="shared" si="106"/>
        <v>SCn</v>
      </c>
      <c r="E207" s="1" t="str">
        <f t="shared" si="107"/>
        <v>CZ15</v>
      </c>
      <c r="F207" s="1" t="str">
        <f t="shared" si="108"/>
        <v>v11</v>
      </c>
      <c r="G207" s="2">
        <f>SUMIFS('Batch output'!$U$6:$U$13751,'Batch output'!$C$6:$C$13751,$D207,'Batch output'!$D$6:$D$13751,$E207,'Batch output'!$E$6:$E$13751,$F207,'Batch output'!$G$6:$G$13751,G$4)</f>
        <v>1291.4100000000001</v>
      </c>
      <c r="H207" s="2">
        <f>SUMIFS('Batch output'!$U$6:$U$13751,'Batch output'!$C$6:$C$13751,$D207,'Batch output'!$D$6:$D$13751,$E207,'Batch output'!$E$6:$E$13751,$F207,'Batch output'!$G$6:$G$13751,H$4)</f>
        <v>1187.1099999999999</v>
      </c>
      <c r="I207" s="1">
        <f t="shared" si="109"/>
        <v>104300.00000000017</v>
      </c>
      <c r="J207" s="2">
        <f>SUMIFS('Peak Demand output'!$J:$J,'Peak Demand output'!$D:$D,$D207,'Peak Demand output'!$E:$E,$E207,'Peak Demand output'!$F:$F,$F207,'Peak Demand output'!$G:$G,J$4)</f>
        <v>291.31373000000002</v>
      </c>
      <c r="K207" s="2">
        <f>SUMIFS('Peak Demand output'!$J:$J,'Peak Demand output'!$D:$D,$D207,'Peak Demand output'!$E:$E,$E207,'Peak Demand output'!$F:$F,$F207,'Peak Demand output'!$G:$G,K$4)</f>
        <v>199.35026999999999</v>
      </c>
      <c r="L207" s="1">
        <f t="shared" si="110"/>
        <v>91.963460000000026</v>
      </c>
      <c r="M207" s="2">
        <f>SUMIFS('Batch output'!$AH$6:$AH$13751,'Batch output'!$C$6:$C$13751,$D207,'Batch output'!$D$6:$D$13751,$E207,'Batch output'!$E$6:$E$13751,$F207,'Batch output'!$G$6:$G$13751,M$4)</f>
        <v>250.27799999999999</v>
      </c>
      <c r="N207" s="2">
        <f>SUMIFS('Batch output'!$AH$6:$AH$13751,'Batch output'!$C$6:$C$13751,$D207,'Batch output'!$D$6:$D$13751,$E207,'Batch output'!$E$6:$E$13751,$F207,'Batch output'!$G$6:$G$13751,N$4)</f>
        <v>250.28399999999999</v>
      </c>
      <c r="O207" s="1">
        <f t="shared" si="111"/>
        <v>-6.0000000000002274E-2</v>
      </c>
      <c r="P207" s="1" t="str">
        <f>IFERROR(INDEX('Vintage Weighting'!$S$3:$S$9,MATCH($F207,'Vintage Weighting'!$R$3:$R$9,0)),0)</f>
        <v>ex</v>
      </c>
      <c r="Q207" s="1" t="str">
        <f t="shared" si="112"/>
        <v>SCn-CZ15-ex</v>
      </c>
      <c r="R207" s="14">
        <f>INDEX('Vintage Weighting'!$G$4:$M$1000,MATCH($Q207,'Vintage Weighting'!$F$4:$F$1000,0),MATCH($F207,'Vintage Weighting'!$G$3:$M$3,0))</f>
        <v>0.23415191319246145</v>
      </c>
      <c r="S207" s="1">
        <f t="shared" si="113"/>
        <v>24422.044545973771</v>
      </c>
      <c r="T207" s="1">
        <f t="shared" si="114"/>
        <v>21.533420102798406</v>
      </c>
      <c r="U207" s="1">
        <f t="shared" si="115"/>
        <v>-1.4049114791548219E-2</v>
      </c>
      <c r="V207" s="24">
        <f>INDEX('Building HVAC Tonnage'!F:F,MATCH(C207,'Building HVAC Tonnage'!E:E,0))</f>
        <v>451.54370166666672</v>
      </c>
      <c r="W207" s="1">
        <f t="shared" si="116"/>
        <v>54.085672008780058</v>
      </c>
      <c r="X207" s="1">
        <f t="shared" si="117"/>
        <v>4.768845191133804E-2</v>
      </c>
      <c r="Y207" s="1">
        <f t="shared" si="118"/>
        <v>-3.1113521769193876E-5</v>
      </c>
      <c r="Z207" s="1" t="str">
        <f t="shared" si="119"/>
        <v>SCn-CZ15</v>
      </c>
    </row>
    <row r="208" spans="2:26" x14ac:dyDescent="0.25">
      <c r="B208" s="17" t="s">
        <v>2193</v>
      </c>
      <c r="C208" s="1" t="str">
        <f t="shared" si="105"/>
        <v>SCn-CZ15-v15</v>
      </c>
      <c r="D208" s="1" t="str">
        <f t="shared" si="106"/>
        <v>SCn</v>
      </c>
      <c r="E208" s="1" t="str">
        <f t="shared" si="107"/>
        <v>CZ15</v>
      </c>
      <c r="F208" s="1" t="str">
        <f t="shared" si="108"/>
        <v>v15</v>
      </c>
      <c r="G208" s="2">
        <f>SUMIFS('Batch output'!$U$6:$U$13751,'Batch output'!$C$6:$C$13751,$D208,'Batch output'!$D$6:$D$13751,$E208,'Batch output'!$E$6:$E$13751,$F208,'Batch output'!$G$6:$G$13751,G$4)</f>
        <v>1278.3800000000001</v>
      </c>
      <c r="H208" s="2">
        <f>SUMIFS('Batch output'!$U$6:$U$13751,'Batch output'!$C$6:$C$13751,$D208,'Batch output'!$D$6:$D$13751,$E208,'Batch output'!$E$6:$E$13751,$F208,'Batch output'!$G$6:$G$13751,H$4)</f>
        <v>1175.46</v>
      </c>
      <c r="I208" s="1">
        <f t="shared" si="109"/>
        <v>102920.00000000007</v>
      </c>
      <c r="J208" s="2">
        <f>SUMIFS('Peak Demand output'!$J:$J,'Peak Demand output'!$D:$D,$D208,'Peak Demand output'!$E:$E,$E208,'Peak Demand output'!$F:$F,$F208,'Peak Demand output'!$G:$G,J$4)</f>
        <v>290.36086999999998</v>
      </c>
      <c r="K208" s="2">
        <f>SUMIFS('Peak Demand output'!$J:$J,'Peak Demand output'!$D:$D,$D208,'Peak Demand output'!$E:$E,$E208,'Peak Demand output'!$F:$F,$F208,'Peak Demand output'!$G:$G,K$4)</f>
        <v>198.93192999999999</v>
      </c>
      <c r="L208" s="1">
        <f t="shared" si="110"/>
        <v>91.428939999999983</v>
      </c>
      <c r="M208" s="2">
        <f>SUMIFS('Batch output'!$AH$6:$AH$13751,'Batch output'!$C$6:$C$13751,$D208,'Batch output'!$D$6:$D$13751,$E208,'Batch output'!$E$6:$E$13751,$F208,'Batch output'!$G$6:$G$13751,M$4)</f>
        <v>240.83199999999999</v>
      </c>
      <c r="N208" s="2">
        <f>SUMIFS('Batch output'!$AH$6:$AH$13751,'Batch output'!$C$6:$C$13751,$D208,'Batch output'!$D$6:$D$13751,$E208,'Batch output'!$E$6:$E$13751,$F208,'Batch output'!$G$6:$G$13751,N$4)</f>
        <v>240.83699999999999</v>
      </c>
      <c r="O208" s="1">
        <f t="shared" si="111"/>
        <v>-4.9999999999954525E-2</v>
      </c>
      <c r="P208" s="1" t="str">
        <f>IFERROR(INDEX('Vintage Weighting'!$S$3:$S$9,MATCH($F208,'Vintage Weighting'!$R$3:$R$9,0)),0)</f>
        <v>ex</v>
      </c>
      <c r="Q208" s="1" t="str">
        <f t="shared" si="112"/>
        <v>SCn-CZ15-ex</v>
      </c>
      <c r="R208" s="14">
        <f>INDEX('Vintage Weighting'!$G$4:$M$1000,MATCH($Q208,'Vintage Weighting'!$F$4:$F$1000,0),MATCH($F208,'Vintage Weighting'!$G$3:$M$3,0))</f>
        <v>0.17589948600799543</v>
      </c>
      <c r="S208" s="1">
        <f t="shared" si="113"/>
        <v>18103.575099942904</v>
      </c>
      <c r="T208" s="1">
        <f t="shared" si="114"/>
        <v>16.082303552255851</v>
      </c>
      <c r="U208" s="1">
        <f t="shared" si="115"/>
        <v>-8.7949743003917728E-3</v>
      </c>
      <c r="V208" s="24">
        <f>INDEX('Building HVAC Tonnage'!F:F,MATCH(C208,'Building HVAC Tonnage'!E:E,0))</f>
        <v>453.61490916666651</v>
      </c>
      <c r="W208" s="1">
        <f t="shared" si="116"/>
        <v>39.909568080998227</v>
      </c>
      <c r="X208" s="1">
        <f t="shared" si="117"/>
        <v>3.5453648518300608E-2</v>
      </c>
      <c r="Y208" s="1">
        <f t="shared" si="118"/>
        <v>-1.9388635872989654E-5</v>
      </c>
      <c r="Z208" s="1" t="str">
        <f t="shared" si="119"/>
        <v>SCn-CZ15</v>
      </c>
    </row>
    <row r="209" spans="2:26" x14ac:dyDescent="0.25">
      <c r="B209" s="17" t="s">
        <v>2649</v>
      </c>
      <c r="C209" s="1" t="str">
        <f t="shared" si="105"/>
        <v>Gro-CZ12-v03</v>
      </c>
      <c r="D209" s="1" t="str">
        <f t="shared" si="106"/>
        <v>Gro</v>
      </c>
      <c r="E209" s="1" t="str">
        <f t="shared" si="107"/>
        <v>CZ12</v>
      </c>
      <c r="F209" s="1" t="str">
        <f t="shared" si="108"/>
        <v>v03</v>
      </c>
      <c r="G209" s="2">
        <f>SUMIFS('Batch output'!$U$6:$U$13751,'Batch output'!$C$6:$C$13751,$D209,'Batch output'!$D$6:$D$13751,$E209,'Batch output'!$E$6:$E$13751,$F209,'Batch output'!$G$6:$G$13751,G$4)</f>
        <v>1758.65</v>
      </c>
      <c r="H209" s="2">
        <f>SUMIFS('Batch output'!$U$6:$U$13751,'Batch output'!$C$6:$C$13751,$D209,'Batch output'!$D$6:$D$13751,$E209,'Batch output'!$E$6:$E$13751,$F209,'Batch output'!$G$6:$G$13751,H$4)</f>
        <v>1753.42</v>
      </c>
      <c r="I209" s="1">
        <f t="shared" si="109"/>
        <v>5230.0000000000182</v>
      </c>
      <c r="J209" s="2">
        <f>SUMIFS('Peak Demand output'!$J:$J,'Peak Demand output'!$D:$D,$D209,'Peak Demand output'!$E:$E,$E209,'Peak Demand output'!$F:$F,$F209,'Peak Demand output'!$G:$G,J$4)</f>
        <v>306.8956</v>
      </c>
      <c r="K209" s="2">
        <f>SUMIFS('Peak Demand output'!$J:$J,'Peak Demand output'!$D:$D,$D209,'Peak Demand output'!$E:$E,$E209,'Peak Demand output'!$F:$F,$F209,'Peak Demand output'!$G:$G,K$4)</f>
        <v>295.22192999999999</v>
      </c>
      <c r="L209" s="1">
        <f t="shared" si="110"/>
        <v>11.673670000000016</v>
      </c>
      <c r="M209" s="2">
        <f>SUMIFS('Batch output'!$AH$6:$AH$13751,'Batch output'!$C$6:$C$13751,$D209,'Batch output'!$D$6:$D$13751,$E209,'Batch output'!$E$6:$E$13751,$F209,'Batch output'!$G$6:$G$13751,M$4)</f>
        <v>2369.0500000000002</v>
      </c>
      <c r="N209" s="2">
        <f>SUMIFS('Batch output'!$AH$6:$AH$13751,'Batch output'!$C$6:$C$13751,$D209,'Batch output'!$D$6:$D$13751,$E209,'Batch output'!$E$6:$E$13751,$F209,'Batch output'!$G$6:$G$13751,N$4)</f>
        <v>2369.04</v>
      </c>
      <c r="O209" s="1">
        <f t="shared" si="111"/>
        <v>0.10000000000218279</v>
      </c>
      <c r="P209" s="1" t="str">
        <f>IFERROR(INDEX('Vintage Weighting'!$S$3:$S$9,MATCH($F209,'Vintage Weighting'!$R$3:$R$9,0)),0)</f>
        <v>ex</v>
      </c>
      <c r="Q209" s="1" t="str">
        <f t="shared" si="112"/>
        <v>Gro-CZ12-ex</v>
      </c>
      <c r="R209" s="14">
        <f>INDEX('Vintage Weighting'!$G$4:$M$1000,MATCH($Q209,'Vintage Weighting'!$F$4:$F$1000,0),MATCH($F209,'Vintage Weighting'!$G$3:$M$3,0))</f>
        <v>0.4421781437125748</v>
      </c>
      <c r="S209" s="1">
        <f t="shared" si="113"/>
        <v>2312.5916916167744</v>
      </c>
      <c r="T209" s="1">
        <f t="shared" si="114"/>
        <v>5.1618417309131797</v>
      </c>
      <c r="U209" s="1">
        <f t="shared" si="115"/>
        <v>4.4217814372222664E-2</v>
      </c>
      <c r="V209" s="24">
        <f>INDEX('Building HVAC Tonnage'!F:F,MATCH(C209,'Building HVAC Tonnage'!E:E,0))</f>
        <v>135.34435625</v>
      </c>
      <c r="W209" s="1">
        <f t="shared" si="116"/>
        <v>17.086724232114218</v>
      </c>
      <c r="X209" s="1">
        <f t="shared" si="117"/>
        <v>3.8138581274704458E-2</v>
      </c>
      <c r="Y209" s="1">
        <f t="shared" si="118"/>
        <v>3.2670600826935228E-4</v>
      </c>
      <c r="Z209" s="1" t="str">
        <f t="shared" si="119"/>
        <v>Gro-CZ12</v>
      </c>
    </row>
    <row r="210" spans="2:26" x14ac:dyDescent="0.25">
      <c r="B210" s="17" t="s">
        <v>2650</v>
      </c>
      <c r="C210" s="1" t="str">
        <f t="shared" si="105"/>
        <v>Gro-CZ12-v07</v>
      </c>
      <c r="D210" s="1" t="str">
        <f t="shared" si="106"/>
        <v>Gro</v>
      </c>
      <c r="E210" s="1" t="str">
        <f t="shared" si="107"/>
        <v>CZ12</v>
      </c>
      <c r="F210" s="1" t="str">
        <f t="shared" si="108"/>
        <v>v07</v>
      </c>
      <c r="G210" s="2">
        <f>SUMIFS('Batch output'!$U$6:$U$13751,'Batch output'!$C$6:$C$13751,$D210,'Batch output'!$D$6:$D$13751,$E210,'Batch output'!$E$6:$E$13751,$F210,'Batch output'!$G$6:$G$13751,G$4)</f>
        <v>1599.02</v>
      </c>
      <c r="H210" s="2">
        <f>SUMIFS('Batch output'!$U$6:$U$13751,'Batch output'!$C$6:$C$13751,$D210,'Batch output'!$D$6:$D$13751,$E210,'Batch output'!$E$6:$E$13751,$F210,'Batch output'!$G$6:$G$13751,H$4)</f>
        <v>1592.47</v>
      </c>
      <c r="I210" s="1">
        <f t="shared" si="109"/>
        <v>6549.9999999999545</v>
      </c>
      <c r="J210" s="2">
        <f>SUMIFS('Peak Demand output'!$J:$J,'Peak Demand output'!$D:$D,$D210,'Peak Demand output'!$E:$E,$E210,'Peak Demand output'!$F:$F,$F210,'Peak Demand output'!$G:$G,J$4)</f>
        <v>287.92239999999998</v>
      </c>
      <c r="K210" s="2">
        <f>SUMIFS('Peak Demand output'!$J:$J,'Peak Demand output'!$D:$D,$D210,'Peak Demand output'!$E:$E,$E210,'Peak Demand output'!$F:$F,$F210,'Peak Demand output'!$G:$G,K$4)</f>
        <v>274.8904</v>
      </c>
      <c r="L210" s="1">
        <f t="shared" si="110"/>
        <v>13.031999999999982</v>
      </c>
      <c r="M210" s="2">
        <f>SUMIFS('Batch output'!$AH$6:$AH$13751,'Batch output'!$C$6:$C$13751,$D210,'Batch output'!$D$6:$D$13751,$E210,'Batch output'!$E$6:$E$13751,$F210,'Batch output'!$G$6:$G$13751,M$4)</f>
        <v>1515.55</v>
      </c>
      <c r="N210" s="2">
        <f>SUMIFS('Batch output'!$AH$6:$AH$13751,'Batch output'!$C$6:$C$13751,$D210,'Batch output'!$D$6:$D$13751,$E210,'Batch output'!$E$6:$E$13751,$F210,'Batch output'!$G$6:$G$13751,N$4)</f>
        <v>1515.5</v>
      </c>
      <c r="O210" s="1">
        <f t="shared" si="111"/>
        <v>0.49999999999954525</v>
      </c>
      <c r="P210" s="1" t="str">
        <f>IFERROR(INDEX('Vintage Weighting'!$S$3:$S$9,MATCH($F210,'Vintage Weighting'!$R$3:$R$9,0)),0)</f>
        <v>ex</v>
      </c>
      <c r="Q210" s="1" t="str">
        <f t="shared" si="112"/>
        <v>Gro-CZ12-ex</v>
      </c>
      <c r="R210" s="14">
        <f>INDEX('Vintage Weighting'!$G$4:$M$1000,MATCH($Q210,'Vintage Weighting'!$F$4:$F$1000,0),MATCH($F210,'Vintage Weighting'!$G$3:$M$3,0))</f>
        <v>0.20284431137724551</v>
      </c>
      <c r="S210" s="1">
        <f t="shared" si="113"/>
        <v>1328.6302395209489</v>
      </c>
      <c r="T210" s="1">
        <f t="shared" si="114"/>
        <v>2.64346706586826</v>
      </c>
      <c r="U210" s="1">
        <f t="shared" si="115"/>
        <v>0.10142215568853051</v>
      </c>
      <c r="V210" s="24">
        <f>INDEX('Building HVAC Tonnage'!F:F,MATCH(C210,'Building HVAC Tonnage'!E:E,0))</f>
        <v>132.65478391666664</v>
      </c>
      <c r="W210" s="1">
        <f t="shared" si="116"/>
        <v>10.015697891118579</v>
      </c>
      <c r="X210" s="1">
        <f t="shared" si="117"/>
        <v>1.9927416017871458E-2</v>
      </c>
      <c r="Y210" s="1">
        <f t="shared" si="118"/>
        <v>7.6455709092439227E-4</v>
      </c>
      <c r="Z210" s="1" t="str">
        <f t="shared" si="119"/>
        <v>Gro-CZ12</v>
      </c>
    </row>
    <row r="211" spans="2:26" x14ac:dyDescent="0.25">
      <c r="B211" s="17" t="s">
        <v>2651</v>
      </c>
      <c r="C211" s="1" t="str">
        <f t="shared" si="105"/>
        <v>Gro-CZ12-v11</v>
      </c>
      <c r="D211" s="1" t="str">
        <f t="shared" si="106"/>
        <v>Gro</v>
      </c>
      <c r="E211" s="1" t="str">
        <f t="shared" si="107"/>
        <v>CZ12</v>
      </c>
      <c r="F211" s="1" t="str">
        <f t="shared" si="108"/>
        <v>v11</v>
      </c>
      <c r="G211" s="2">
        <f>SUMIFS('Batch output'!$U$6:$U$13751,'Batch output'!$C$6:$C$13751,$D211,'Batch output'!$D$6:$D$13751,$E211,'Batch output'!$E$6:$E$13751,$F211,'Batch output'!$G$6:$G$13751,G$4)</f>
        <v>1593.17</v>
      </c>
      <c r="H211" s="2">
        <f>SUMIFS('Batch output'!$U$6:$U$13751,'Batch output'!$C$6:$C$13751,$D211,'Batch output'!$D$6:$D$13751,$E211,'Batch output'!$E$6:$E$13751,$F211,'Batch output'!$G$6:$G$13751,H$4)</f>
        <v>1586.99</v>
      </c>
      <c r="I211" s="1">
        <f t="shared" si="109"/>
        <v>6180.0000000000637</v>
      </c>
      <c r="J211" s="2">
        <f>SUMIFS('Peak Demand output'!$J:$J,'Peak Demand output'!$D:$D,$D211,'Peak Demand output'!$E:$E,$E211,'Peak Demand output'!$F:$F,$F211,'Peak Demand output'!$G:$G,J$4)</f>
        <v>284.32252999999997</v>
      </c>
      <c r="K211" s="2">
        <f>SUMIFS('Peak Demand output'!$J:$J,'Peak Demand output'!$D:$D,$D211,'Peak Demand output'!$E:$E,$E211,'Peak Demand output'!$F:$F,$F211,'Peak Demand output'!$G:$G,K$4)</f>
        <v>271.91153000000003</v>
      </c>
      <c r="L211" s="1">
        <f t="shared" si="110"/>
        <v>12.410999999999945</v>
      </c>
      <c r="M211" s="2">
        <f>SUMIFS('Batch output'!$AH$6:$AH$13751,'Batch output'!$C$6:$C$13751,$D211,'Batch output'!$D$6:$D$13751,$E211,'Batch output'!$E$6:$E$13751,$F211,'Batch output'!$G$6:$G$13751,M$4)</f>
        <v>1423.93</v>
      </c>
      <c r="N211" s="2">
        <f>SUMIFS('Batch output'!$AH$6:$AH$13751,'Batch output'!$C$6:$C$13751,$D211,'Batch output'!$D$6:$D$13751,$E211,'Batch output'!$E$6:$E$13751,$F211,'Batch output'!$G$6:$G$13751,N$4)</f>
        <v>1423.85</v>
      </c>
      <c r="O211" s="1">
        <f t="shared" si="111"/>
        <v>0.80000000000154614</v>
      </c>
      <c r="P211" s="1" t="str">
        <f>IFERROR(INDEX('Vintage Weighting'!$S$3:$S$9,MATCH($F211,'Vintage Weighting'!$R$3:$R$9,0)),0)</f>
        <v>ex</v>
      </c>
      <c r="Q211" s="1" t="str">
        <f t="shared" si="112"/>
        <v>Gro-CZ12-ex</v>
      </c>
      <c r="R211" s="14">
        <f>INDEX('Vintage Weighting'!$G$4:$M$1000,MATCH($Q211,'Vintage Weighting'!$F$4:$F$1000,0),MATCH($F211,'Vintage Weighting'!$G$3:$M$3,0))</f>
        <v>0.20284431137724551</v>
      </c>
      <c r="S211" s="1">
        <f t="shared" si="113"/>
        <v>1253.5778443113902</v>
      </c>
      <c r="T211" s="1">
        <f t="shared" si="114"/>
        <v>2.5175007485029828</v>
      </c>
      <c r="U211" s="1">
        <f t="shared" si="115"/>
        <v>0.16227544910211003</v>
      </c>
      <c r="V211" s="24">
        <f>INDEX('Building HVAC Tonnage'!F:F,MATCH(C211,'Building HVAC Tonnage'!E:E,0))</f>
        <v>127.08415416666665</v>
      </c>
      <c r="W211" s="1">
        <f t="shared" si="116"/>
        <v>9.8641553900367818</v>
      </c>
      <c r="X211" s="1">
        <f t="shared" si="117"/>
        <v>1.9809714004165806E-2</v>
      </c>
      <c r="Y211" s="1">
        <f t="shared" si="118"/>
        <v>1.2769133191010671E-3</v>
      </c>
      <c r="Z211" s="1" t="str">
        <f t="shared" si="119"/>
        <v>Gro-CZ12</v>
      </c>
    </row>
    <row r="212" spans="2:26" x14ac:dyDescent="0.25">
      <c r="B212" s="17" t="s">
        <v>2652</v>
      </c>
      <c r="C212" s="1" t="str">
        <f t="shared" si="105"/>
        <v>Gro-CZ12-v15</v>
      </c>
      <c r="D212" s="1" t="str">
        <f t="shared" si="106"/>
        <v>Gro</v>
      </c>
      <c r="E212" s="1" t="str">
        <f t="shared" si="107"/>
        <v>CZ12</v>
      </c>
      <c r="F212" s="1" t="str">
        <f t="shared" si="108"/>
        <v>v15</v>
      </c>
      <c r="G212" s="2">
        <f>SUMIFS('Batch output'!$U$6:$U$13751,'Batch output'!$C$6:$C$13751,$D212,'Batch output'!$D$6:$D$13751,$E212,'Batch output'!$E$6:$E$13751,$F212,'Batch output'!$G$6:$G$13751,G$4)</f>
        <v>1524.54</v>
      </c>
      <c r="H212" s="2">
        <f>SUMIFS('Batch output'!$U$6:$U$13751,'Batch output'!$C$6:$C$13751,$D212,'Batch output'!$D$6:$D$13751,$E212,'Batch output'!$E$6:$E$13751,$F212,'Batch output'!$G$6:$G$13751,H$4)</f>
        <v>1518.89</v>
      </c>
      <c r="I212" s="1">
        <f t="shared" si="109"/>
        <v>5649.9999999998636</v>
      </c>
      <c r="J212" s="2">
        <f>SUMIFS('Peak Demand output'!$J:$J,'Peak Demand output'!$D:$D,$D212,'Peak Demand output'!$E:$E,$E212,'Peak Demand output'!$F:$F,$F212,'Peak Demand output'!$G:$G,J$4)</f>
        <v>271.63092999999998</v>
      </c>
      <c r="K212" s="2">
        <f>SUMIFS('Peak Demand output'!$J:$J,'Peak Demand output'!$D:$D,$D212,'Peak Demand output'!$E:$E,$E212,'Peak Demand output'!$F:$F,$F212,'Peak Demand output'!$G:$G,K$4)</f>
        <v>259.94986999999998</v>
      </c>
      <c r="L212" s="1">
        <f t="shared" si="110"/>
        <v>11.681060000000002</v>
      </c>
      <c r="M212" s="2">
        <f>SUMIFS('Batch output'!$AH$6:$AH$13751,'Batch output'!$C$6:$C$13751,$D212,'Batch output'!$D$6:$D$13751,$E212,'Batch output'!$E$6:$E$13751,$F212,'Batch output'!$G$6:$G$13751,M$4)</f>
        <v>1576.09</v>
      </c>
      <c r="N212" s="2">
        <f>SUMIFS('Batch output'!$AH$6:$AH$13751,'Batch output'!$C$6:$C$13751,$D212,'Batch output'!$D$6:$D$13751,$E212,'Batch output'!$E$6:$E$13751,$F212,'Batch output'!$G$6:$G$13751,N$4)</f>
        <v>1576.11</v>
      </c>
      <c r="O212" s="1">
        <f t="shared" si="111"/>
        <v>-0.1999999999998181</v>
      </c>
      <c r="P212" s="1" t="str">
        <f>IFERROR(INDEX('Vintage Weighting'!$S$3:$S$9,MATCH($F212,'Vintage Weighting'!$R$3:$R$9,0)),0)</f>
        <v>ex</v>
      </c>
      <c r="Q212" s="1" t="str">
        <f t="shared" si="112"/>
        <v>Gro-CZ12-ex</v>
      </c>
      <c r="R212" s="14">
        <f>INDEX('Vintage Weighting'!$G$4:$M$1000,MATCH($Q212,'Vintage Weighting'!$F$4:$F$1000,0),MATCH($F212,'Vintage Weighting'!$G$3:$M$3,0))</f>
        <v>0.15213323353293412</v>
      </c>
      <c r="S212" s="1">
        <f t="shared" si="113"/>
        <v>859.55276946105698</v>
      </c>
      <c r="T212" s="1">
        <f t="shared" si="114"/>
        <v>1.7770774288922158</v>
      </c>
      <c r="U212" s="1">
        <f t="shared" si="115"/>
        <v>-3.042664670655915E-2</v>
      </c>
      <c r="V212" s="24">
        <f>INDEX('Building HVAC Tonnage'!F:F,MATCH(C212,'Building HVAC Tonnage'!E:E,0))</f>
        <v>122.30352233333333</v>
      </c>
      <c r="W212" s="1">
        <f t="shared" si="116"/>
        <v>7.0280295535428694</v>
      </c>
      <c r="X212" s="1">
        <f t="shared" si="117"/>
        <v>1.4530059273753887E-2</v>
      </c>
      <c r="Y212" s="1">
        <f t="shared" si="118"/>
        <v>-2.4877980720483707E-4</v>
      </c>
      <c r="Z212" s="1" t="str">
        <f t="shared" si="119"/>
        <v>Gro-CZ12</v>
      </c>
    </row>
    <row r="213" spans="2:26" x14ac:dyDescent="0.25">
      <c r="B213" s="17" t="s">
        <v>2653</v>
      </c>
      <c r="C213" s="1" t="str">
        <f t="shared" si="105"/>
        <v>Gro-CZ13-v03</v>
      </c>
      <c r="D213" s="1" t="str">
        <f t="shared" si="106"/>
        <v>Gro</v>
      </c>
      <c r="E213" s="1" t="str">
        <f t="shared" si="107"/>
        <v>CZ13</v>
      </c>
      <c r="F213" s="1" t="str">
        <f t="shared" si="108"/>
        <v>v03</v>
      </c>
      <c r="G213" s="2">
        <f>SUMIFS('Batch output'!$U$6:$U$13751,'Batch output'!$C$6:$C$13751,$D213,'Batch output'!$D$6:$D$13751,$E213,'Batch output'!$E$6:$E$13751,$F213,'Batch output'!$G$6:$G$13751,G$4)</f>
        <v>1818.91</v>
      </c>
      <c r="H213" s="2">
        <f>SUMIFS('Batch output'!$U$6:$U$13751,'Batch output'!$C$6:$C$13751,$D213,'Batch output'!$D$6:$D$13751,$E213,'Batch output'!$E$6:$E$13751,$F213,'Batch output'!$G$6:$G$13751,H$4)</f>
        <v>1807.46</v>
      </c>
      <c r="I213" s="1">
        <f t="shared" si="109"/>
        <v>11450.000000000045</v>
      </c>
      <c r="J213" s="2">
        <f>SUMIFS('Peak Demand output'!$J:$J,'Peak Demand output'!$D:$D,$D213,'Peak Demand output'!$E:$E,$E213,'Peak Demand output'!$F:$F,$F213,'Peak Demand output'!$G:$G,J$4)</f>
        <v>324.24212999999997</v>
      </c>
      <c r="K213" s="2">
        <f>SUMIFS('Peak Demand output'!$J:$J,'Peak Demand output'!$D:$D,$D213,'Peak Demand output'!$E:$E,$E213,'Peak Demand output'!$F:$F,$F213,'Peak Demand output'!$G:$G,K$4)</f>
        <v>310.54392999999999</v>
      </c>
      <c r="L213" s="1">
        <f t="shared" si="110"/>
        <v>13.698199999999986</v>
      </c>
      <c r="M213" s="2">
        <f>SUMIFS('Batch output'!$AH$6:$AH$13751,'Batch output'!$C$6:$C$13751,$D213,'Batch output'!$D$6:$D$13751,$E213,'Batch output'!$E$6:$E$13751,$F213,'Batch output'!$G$6:$G$13751,M$4)</f>
        <v>2044.03</v>
      </c>
      <c r="N213" s="2">
        <f>SUMIFS('Batch output'!$AH$6:$AH$13751,'Batch output'!$C$6:$C$13751,$D213,'Batch output'!$D$6:$D$13751,$E213,'Batch output'!$E$6:$E$13751,$F213,'Batch output'!$G$6:$G$13751,N$4)</f>
        <v>2044</v>
      </c>
      <c r="O213" s="1">
        <f t="shared" si="111"/>
        <v>0.29999999999972715</v>
      </c>
      <c r="P213" s="1" t="str">
        <f>IFERROR(INDEX('Vintage Weighting'!$S$3:$S$9,MATCH($F213,'Vintage Weighting'!$R$3:$R$9,0)),0)</f>
        <v>ex</v>
      </c>
      <c r="Q213" s="1" t="str">
        <f t="shared" si="112"/>
        <v>Gro-CZ13-ex</v>
      </c>
      <c r="R213" s="14">
        <f>INDEX('Vintage Weighting'!$G$4:$M$1000,MATCH($Q213,'Vintage Weighting'!$F$4:$F$1000,0),MATCH($F213,'Vintage Weighting'!$G$3:$M$3,0))</f>
        <v>0.35189309576837419</v>
      </c>
      <c r="S213" s="1">
        <f t="shared" si="113"/>
        <v>4029.1759465479004</v>
      </c>
      <c r="T213" s="1">
        <f t="shared" si="114"/>
        <v>4.8203020044543381</v>
      </c>
      <c r="U213" s="1">
        <f t="shared" si="115"/>
        <v>0.10556792873041625</v>
      </c>
      <c r="V213" s="24">
        <f>INDEX('Building HVAC Tonnage'!F:F,MATCH(C213,'Building HVAC Tonnage'!E:E,0))</f>
        <v>135.58994658333333</v>
      </c>
      <c r="W213" s="1">
        <f t="shared" si="116"/>
        <v>29.715890064692786</v>
      </c>
      <c r="X213" s="1">
        <f t="shared" si="117"/>
        <v>3.5550585614338222E-2</v>
      </c>
      <c r="Y213" s="1">
        <f t="shared" si="118"/>
        <v>7.7858227243665439E-4</v>
      </c>
      <c r="Z213" s="1" t="str">
        <f t="shared" si="119"/>
        <v>Gro-CZ13</v>
      </c>
    </row>
    <row r="214" spans="2:26" x14ac:dyDescent="0.25">
      <c r="B214" s="17" t="s">
        <v>2654</v>
      </c>
      <c r="C214" s="1" t="str">
        <f t="shared" si="105"/>
        <v>Gro-CZ13-v07</v>
      </c>
      <c r="D214" s="1" t="str">
        <f t="shared" si="106"/>
        <v>Gro</v>
      </c>
      <c r="E214" s="1" t="str">
        <f t="shared" si="107"/>
        <v>CZ13</v>
      </c>
      <c r="F214" s="1" t="str">
        <f t="shared" si="108"/>
        <v>v07</v>
      </c>
      <c r="G214" s="2">
        <f>SUMIFS('Batch output'!$U$6:$U$13751,'Batch output'!$C$6:$C$13751,$D214,'Batch output'!$D$6:$D$13751,$E214,'Batch output'!$E$6:$E$13751,$F214,'Batch output'!$G$6:$G$13751,G$4)</f>
        <v>1662.08</v>
      </c>
      <c r="H214" s="2">
        <f>SUMIFS('Batch output'!$U$6:$U$13751,'Batch output'!$C$6:$C$13751,$D214,'Batch output'!$D$6:$D$13751,$E214,'Batch output'!$E$6:$E$13751,$F214,'Batch output'!$G$6:$G$13751,H$4)</f>
        <v>1647.97</v>
      </c>
      <c r="I214" s="1">
        <f t="shared" si="109"/>
        <v>14109.9999999999</v>
      </c>
      <c r="J214" s="2">
        <f>SUMIFS('Peak Demand output'!$J:$J,'Peak Demand output'!$D:$D,$D214,'Peak Demand output'!$E:$E,$E214,'Peak Demand output'!$F:$F,$F214,'Peak Demand output'!$G:$G,J$4)</f>
        <v>307.85813000000002</v>
      </c>
      <c r="K214" s="2">
        <f>SUMIFS('Peak Demand output'!$J:$J,'Peak Demand output'!$D:$D,$D214,'Peak Demand output'!$E:$E,$E214,'Peak Demand output'!$F:$F,$F214,'Peak Demand output'!$G:$G,K$4)</f>
        <v>285.87599999999998</v>
      </c>
      <c r="L214" s="1">
        <f t="shared" si="110"/>
        <v>21.982130000000041</v>
      </c>
      <c r="M214" s="2">
        <f>SUMIFS('Batch output'!$AH$6:$AH$13751,'Batch output'!$C$6:$C$13751,$D214,'Batch output'!$D$6:$D$13751,$E214,'Batch output'!$E$6:$E$13751,$F214,'Batch output'!$G$6:$G$13751,M$4)</f>
        <v>1332.41</v>
      </c>
      <c r="N214" s="2">
        <f>SUMIFS('Batch output'!$AH$6:$AH$13751,'Batch output'!$C$6:$C$13751,$D214,'Batch output'!$D$6:$D$13751,$E214,'Batch output'!$E$6:$E$13751,$F214,'Batch output'!$G$6:$G$13751,N$4)</f>
        <v>1332.4</v>
      </c>
      <c r="O214" s="1">
        <f t="shared" si="111"/>
        <v>9.9999999999909051E-2</v>
      </c>
      <c r="P214" s="1" t="str">
        <f>IFERROR(INDEX('Vintage Weighting'!$S$3:$S$9,MATCH($F214,'Vintage Weighting'!$R$3:$R$9,0)),0)</f>
        <v>ex</v>
      </c>
      <c r="Q214" s="1" t="str">
        <f t="shared" si="112"/>
        <v>Gro-CZ13-ex</v>
      </c>
      <c r="R214" s="14">
        <f>INDEX('Vintage Weighting'!$G$4:$M$1000,MATCH($Q214,'Vintage Weighting'!$F$4:$F$1000,0),MATCH($F214,'Vintage Weighting'!$G$3:$M$3,0))</f>
        <v>0.23573753640568784</v>
      </c>
      <c r="S214" s="1">
        <f t="shared" si="113"/>
        <v>3326.2566386842318</v>
      </c>
      <c r="T214" s="1">
        <f t="shared" si="114"/>
        <v>5.1820131711495723</v>
      </c>
      <c r="U214" s="1">
        <f t="shared" si="115"/>
        <v>2.3573753640547344E-2</v>
      </c>
      <c r="V214" s="24">
        <f>INDEX('Building HVAC Tonnage'!F:F,MATCH(C214,'Building HVAC Tonnage'!E:E,0))</f>
        <v>132.72954149999998</v>
      </c>
      <c r="W214" s="1">
        <f t="shared" si="116"/>
        <v>25.060409318781776</v>
      </c>
      <c r="X214" s="1">
        <f t="shared" si="117"/>
        <v>3.9041897625703564E-2</v>
      </c>
      <c r="Y214" s="1">
        <f t="shared" si="118"/>
        <v>1.7760743670275803E-4</v>
      </c>
      <c r="Z214" s="1" t="str">
        <f t="shared" si="119"/>
        <v>Gro-CZ13</v>
      </c>
    </row>
    <row r="215" spans="2:26" x14ac:dyDescent="0.25">
      <c r="B215" s="17" t="s">
        <v>2655</v>
      </c>
      <c r="C215" s="1" t="str">
        <f t="shared" si="105"/>
        <v>Gro-CZ13-v11</v>
      </c>
      <c r="D215" s="1" t="str">
        <f t="shared" si="106"/>
        <v>Gro</v>
      </c>
      <c r="E215" s="1" t="str">
        <f t="shared" si="107"/>
        <v>CZ13</v>
      </c>
      <c r="F215" s="1" t="str">
        <f t="shared" si="108"/>
        <v>v11</v>
      </c>
      <c r="G215" s="2">
        <f>SUMIFS('Batch output'!$U$6:$U$13751,'Batch output'!$C$6:$C$13751,$D215,'Batch output'!$D$6:$D$13751,$E215,'Batch output'!$E$6:$E$13751,$F215,'Batch output'!$G$6:$G$13751,G$4)</f>
        <v>1650.27</v>
      </c>
      <c r="H215" s="2">
        <f>SUMIFS('Batch output'!$U$6:$U$13751,'Batch output'!$C$6:$C$13751,$D215,'Batch output'!$D$6:$D$13751,$E215,'Batch output'!$E$6:$E$13751,$F215,'Batch output'!$G$6:$G$13751,H$4)</f>
        <v>1637.4</v>
      </c>
      <c r="I215" s="1">
        <f t="shared" si="109"/>
        <v>12869.999999999891</v>
      </c>
      <c r="J215" s="2">
        <f>SUMIFS('Peak Demand output'!$J:$J,'Peak Demand output'!$D:$D,$D215,'Peak Demand output'!$E:$E,$E215,'Peak Demand output'!$F:$F,$F215,'Peak Demand output'!$G:$G,J$4)</f>
        <v>301.57387</v>
      </c>
      <c r="K215" s="2">
        <f>SUMIFS('Peak Demand output'!$J:$J,'Peak Demand output'!$D:$D,$D215,'Peak Demand output'!$E:$E,$E215,'Peak Demand output'!$F:$F,$F215,'Peak Demand output'!$G:$G,K$4)</f>
        <v>280.91953000000001</v>
      </c>
      <c r="L215" s="1">
        <f t="shared" si="110"/>
        <v>20.654339999999991</v>
      </c>
      <c r="M215" s="2">
        <f>SUMIFS('Batch output'!$AH$6:$AH$13751,'Batch output'!$C$6:$C$13751,$D215,'Batch output'!$D$6:$D$13751,$E215,'Batch output'!$E$6:$E$13751,$F215,'Batch output'!$G$6:$G$13751,M$4)</f>
        <v>1211.73</v>
      </c>
      <c r="N215" s="2">
        <f>SUMIFS('Batch output'!$AH$6:$AH$13751,'Batch output'!$C$6:$C$13751,$D215,'Batch output'!$D$6:$D$13751,$E215,'Batch output'!$E$6:$E$13751,$F215,'Batch output'!$G$6:$G$13751,N$4)</f>
        <v>1211.67</v>
      </c>
      <c r="O215" s="1">
        <f t="shared" si="111"/>
        <v>0.5999999999994543</v>
      </c>
      <c r="P215" s="1" t="str">
        <f>IFERROR(INDEX('Vintage Weighting'!$S$3:$S$9,MATCH($F215,'Vintage Weighting'!$R$3:$R$9,0)),0)</f>
        <v>ex</v>
      </c>
      <c r="Q215" s="1" t="str">
        <f t="shared" si="112"/>
        <v>Gro-CZ13-ex</v>
      </c>
      <c r="R215" s="14">
        <f>INDEX('Vintage Weighting'!$G$4:$M$1000,MATCH($Q215,'Vintage Weighting'!$F$4:$F$1000,0),MATCH($F215,'Vintage Weighting'!$G$3:$M$3,0))</f>
        <v>0.23573753640568784</v>
      </c>
      <c r="S215" s="1">
        <f t="shared" si="113"/>
        <v>3033.9420935411767</v>
      </c>
      <c r="T215" s="1">
        <f t="shared" si="114"/>
        <v>4.869003227685452</v>
      </c>
      <c r="U215" s="1">
        <f t="shared" si="115"/>
        <v>0.14144252184328407</v>
      </c>
      <c r="V215" s="24">
        <f>INDEX('Building HVAC Tonnage'!F:F,MATCH(C215,'Building HVAC Tonnage'!E:E,0))</f>
        <v>124.40825858333335</v>
      </c>
      <c r="W215" s="1">
        <f t="shared" si="116"/>
        <v>24.386983051522481</v>
      </c>
      <c r="X215" s="1">
        <f t="shared" si="117"/>
        <v>3.9137299108033166E-2</v>
      </c>
      <c r="Y215" s="1">
        <f t="shared" si="118"/>
        <v>1.1369222867832407E-3</v>
      </c>
      <c r="Z215" s="1" t="str">
        <f t="shared" si="119"/>
        <v>Gro-CZ13</v>
      </c>
    </row>
    <row r="216" spans="2:26" x14ac:dyDescent="0.25">
      <c r="B216" s="17" t="s">
        <v>2656</v>
      </c>
      <c r="C216" s="1" t="str">
        <f t="shared" si="105"/>
        <v>Gro-CZ13-v15</v>
      </c>
      <c r="D216" s="1" t="str">
        <f t="shared" si="106"/>
        <v>Gro</v>
      </c>
      <c r="E216" s="1" t="str">
        <f t="shared" si="107"/>
        <v>CZ13</v>
      </c>
      <c r="F216" s="1" t="str">
        <f t="shared" si="108"/>
        <v>v15</v>
      </c>
      <c r="G216" s="2">
        <f>SUMIFS('Batch output'!$U$6:$U$13751,'Batch output'!$C$6:$C$13751,$D216,'Batch output'!$D$6:$D$13751,$E216,'Batch output'!$E$6:$E$13751,$F216,'Batch output'!$G$6:$G$13751,G$4)</f>
        <v>1579.1</v>
      </c>
      <c r="H216" s="2">
        <f>SUMIFS('Batch output'!$U$6:$U$13751,'Batch output'!$C$6:$C$13751,$D216,'Batch output'!$D$6:$D$13751,$E216,'Batch output'!$E$6:$E$13751,$F216,'Batch output'!$G$6:$G$13751,H$4)</f>
        <v>1567.23</v>
      </c>
      <c r="I216" s="1">
        <f t="shared" si="109"/>
        <v>11869.999999999891</v>
      </c>
      <c r="J216" s="2">
        <f>SUMIFS('Peak Demand output'!$J:$J,'Peak Demand output'!$D:$D,$D216,'Peak Demand output'!$E:$E,$E216,'Peak Demand output'!$F:$F,$F216,'Peak Demand output'!$G:$G,J$4)</f>
        <v>288.05613</v>
      </c>
      <c r="K216" s="2">
        <f>SUMIFS('Peak Demand output'!$J:$J,'Peak Demand output'!$D:$D,$D216,'Peak Demand output'!$E:$E,$E216,'Peak Demand output'!$F:$F,$F216,'Peak Demand output'!$G:$G,K$4)</f>
        <v>269.024</v>
      </c>
      <c r="L216" s="1">
        <f t="shared" si="110"/>
        <v>19.032129999999995</v>
      </c>
      <c r="M216" s="2">
        <f>SUMIFS('Batch output'!$AH$6:$AH$13751,'Batch output'!$C$6:$C$13751,$D216,'Batch output'!$D$6:$D$13751,$E216,'Batch output'!$E$6:$E$13751,$F216,'Batch output'!$G$6:$G$13751,M$4)</f>
        <v>1336.9</v>
      </c>
      <c r="N216" s="2">
        <f>SUMIFS('Batch output'!$AH$6:$AH$13751,'Batch output'!$C$6:$C$13751,$D216,'Batch output'!$D$6:$D$13751,$E216,'Batch output'!$E$6:$E$13751,$F216,'Batch output'!$G$6:$G$13751,N$4)</f>
        <v>1336.8</v>
      </c>
      <c r="O216" s="1">
        <f t="shared" si="111"/>
        <v>1.0000000000013642</v>
      </c>
      <c r="P216" s="1" t="str">
        <f>IFERROR(INDEX('Vintage Weighting'!$S$3:$S$9,MATCH($F216,'Vintage Weighting'!$R$3:$R$9,0)),0)</f>
        <v>ex</v>
      </c>
      <c r="Q216" s="1" t="str">
        <f t="shared" si="112"/>
        <v>Gro-CZ13-ex</v>
      </c>
      <c r="R216" s="14">
        <f>INDEX('Vintage Weighting'!$G$4:$M$1000,MATCH($Q216,'Vintage Weighting'!$F$4:$F$1000,0),MATCH($F216,'Vintage Weighting'!$G$3:$M$3,0))</f>
        <v>0.17663183142025016</v>
      </c>
      <c r="S216" s="1">
        <f t="shared" si="113"/>
        <v>2096.6198389583501</v>
      </c>
      <c r="T216" s="1">
        <f t="shared" si="114"/>
        <v>3.3616799777282846</v>
      </c>
      <c r="U216" s="1">
        <f t="shared" si="115"/>
        <v>0.17663183142049113</v>
      </c>
      <c r="V216" s="24">
        <f>INDEX('Building HVAC Tonnage'!F:F,MATCH(C216,'Building HVAC Tonnage'!E:E,0))</f>
        <v>119.60423574999999</v>
      </c>
      <c r="W216" s="1">
        <f t="shared" si="116"/>
        <v>17.529645382633117</v>
      </c>
      <c r="X216" s="1">
        <f t="shared" si="117"/>
        <v>2.8106696695549806E-2</v>
      </c>
      <c r="Y216" s="1">
        <f t="shared" si="118"/>
        <v>1.4768024753712885E-3</v>
      </c>
      <c r="Z216" s="1" t="str">
        <f t="shared" si="119"/>
        <v>Gro-CZ13</v>
      </c>
    </row>
    <row r="217" spans="2:26" x14ac:dyDescent="0.25">
      <c r="B217" s="17" t="s">
        <v>2194</v>
      </c>
      <c r="C217" s="1" t="str">
        <f t="shared" si="105"/>
        <v>Gro-CZ15-v03</v>
      </c>
      <c r="D217" s="1" t="str">
        <f t="shared" si="106"/>
        <v>Gro</v>
      </c>
      <c r="E217" s="1" t="str">
        <f t="shared" si="107"/>
        <v>CZ15</v>
      </c>
      <c r="F217" s="1" t="str">
        <f t="shared" si="108"/>
        <v>v03</v>
      </c>
      <c r="G217" s="2">
        <f>SUMIFS('Batch output'!$U$6:$U$13751,'Batch output'!$C$6:$C$13751,$D217,'Batch output'!$D$6:$D$13751,$E217,'Batch output'!$E$6:$E$13751,$F217,'Batch output'!$G$6:$G$13751,G$4)</f>
        <v>1817.44</v>
      </c>
      <c r="H217" s="2">
        <f>SUMIFS('Batch output'!$U$6:$U$13751,'Batch output'!$C$6:$C$13751,$D217,'Batch output'!$D$6:$D$13751,$E217,'Batch output'!$E$6:$E$13751,$F217,'Batch output'!$G$6:$G$13751,H$4)</f>
        <v>1788.85</v>
      </c>
      <c r="I217" s="1">
        <f t="shared" si="109"/>
        <v>28590.000000000146</v>
      </c>
      <c r="J217" s="2">
        <f>SUMIFS('Peak Demand output'!$J:$J,'Peak Demand output'!$D:$D,$D217,'Peak Demand output'!$E:$E,$E217,'Peak Demand output'!$F:$F,$F217,'Peak Demand output'!$G:$G,J$4)</f>
        <v>297.85219999999998</v>
      </c>
      <c r="K217" s="2">
        <f>SUMIFS('Peak Demand output'!$J:$J,'Peak Demand output'!$D:$D,$D217,'Peak Demand output'!$E:$E,$E217,'Peak Demand output'!$F:$F,$F217,'Peak Demand output'!$G:$G,K$4)</f>
        <v>267.15132999999997</v>
      </c>
      <c r="L217" s="1">
        <f t="shared" si="110"/>
        <v>30.700870000000009</v>
      </c>
      <c r="M217" s="2">
        <f>SUMIFS('Batch output'!$AH$6:$AH$13751,'Batch output'!$C$6:$C$13751,$D217,'Batch output'!$D$6:$D$13751,$E217,'Batch output'!$E$6:$E$13751,$F217,'Batch output'!$G$6:$G$13751,M$4)</f>
        <v>1115.75</v>
      </c>
      <c r="N217" s="2">
        <f>SUMIFS('Batch output'!$AH$6:$AH$13751,'Batch output'!$C$6:$C$13751,$D217,'Batch output'!$D$6:$D$13751,$E217,'Batch output'!$E$6:$E$13751,$F217,'Batch output'!$G$6:$G$13751,N$4)</f>
        <v>1115.76</v>
      </c>
      <c r="O217" s="1">
        <f t="shared" si="111"/>
        <v>-9.9999999999909051E-2</v>
      </c>
      <c r="P217" s="1" t="str">
        <f>IFERROR(INDEX('Vintage Weighting'!$S$3:$S$9,MATCH($F217,'Vintage Weighting'!$R$3:$R$9,0)),0)</f>
        <v>ex</v>
      </c>
      <c r="Q217" s="1" t="str">
        <f t="shared" si="112"/>
        <v>Gro-CZ15-ex</v>
      </c>
      <c r="R217" s="14">
        <f>INDEX('Vintage Weighting'!$G$4:$M$1000,MATCH($Q217,'Vintage Weighting'!$F$4:$F$1000,0),MATCH($F217,'Vintage Weighting'!$G$3:$M$3,0))</f>
        <v>0.36987413723101914</v>
      </c>
      <c r="S217" s="1">
        <f t="shared" si="113"/>
        <v>10574.701583434891</v>
      </c>
      <c r="T217" s="1">
        <f t="shared" si="114"/>
        <v>11.355457803491682</v>
      </c>
      <c r="U217" s="1">
        <f t="shared" si="115"/>
        <v>-3.6987413723068276E-2</v>
      </c>
      <c r="V217" s="24">
        <f>INDEX('Building HVAC Tonnage'!F:F,MATCH(C217,'Building HVAC Tonnage'!E:E,0))</f>
        <v>180.66282949999999</v>
      </c>
      <c r="W217" s="1">
        <f t="shared" si="116"/>
        <v>58.532801753970602</v>
      </c>
      <c r="X217" s="1">
        <f t="shared" si="117"/>
        <v>6.28544224338725E-2</v>
      </c>
      <c r="Y217" s="1">
        <f t="shared" si="118"/>
        <v>-2.0473173051387572E-4</v>
      </c>
      <c r="Z217" s="1" t="str">
        <f t="shared" si="119"/>
        <v>Gro-CZ15</v>
      </c>
    </row>
    <row r="218" spans="2:26" x14ac:dyDescent="0.25">
      <c r="B218" s="17" t="s">
        <v>2195</v>
      </c>
      <c r="C218" s="1" t="str">
        <f t="shared" si="105"/>
        <v>Gro-CZ15-v07</v>
      </c>
      <c r="D218" s="1" t="str">
        <f t="shared" si="106"/>
        <v>Gro</v>
      </c>
      <c r="E218" s="1" t="str">
        <f t="shared" si="107"/>
        <v>CZ15</v>
      </c>
      <c r="F218" s="1" t="str">
        <f t="shared" si="108"/>
        <v>v07</v>
      </c>
      <c r="G218" s="2">
        <f>SUMIFS('Batch output'!$U$6:$U$13751,'Batch output'!$C$6:$C$13751,$D218,'Batch output'!$D$6:$D$13751,$E218,'Batch output'!$E$6:$E$13751,$F218,'Batch output'!$G$6:$G$13751,G$4)</f>
        <v>1680.53</v>
      </c>
      <c r="H218" s="2">
        <f>SUMIFS('Batch output'!$U$6:$U$13751,'Batch output'!$C$6:$C$13751,$D218,'Batch output'!$D$6:$D$13751,$E218,'Batch output'!$E$6:$E$13751,$F218,'Batch output'!$G$6:$G$13751,H$4)</f>
        <v>1645.68</v>
      </c>
      <c r="I218" s="1">
        <f t="shared" si="109"/>
        <v>34849.999999999913</v>
      </c>
      <c r="J218" s="2">
        <f>SUMIFS('Peak Demand output'!$J:$J,'Peak Demand output'!$D:$D,$D218,'Peak Demand output'!$E:$E,$E218,'Peak Demand output'!$F:$F,$F218,'Peak Demand output'!$G:$G,J$4)</f>
        <v>292.36966999999999</v>
      </c>
      <c r="K218" s="2">
        <f>SUMIFS('Peak Demand output'!$J:$J,'Peak Demand output'!$D:$D,$D218,'Peak Demand output'!$E:$E,$E218,'Peak Demand output'!$F:$F,$F218,'Peak Demand output'!$G:$G,K$4)</f>
        <v>254.56086999999999</v>
      </c>
      <c r="L218" s="1">
        <f t="shared" si="110"/>
        <v>37.808799999999991</v>
      </c>
      <c r="M218" s="2">
        <f>SUMIFS('Batch output'!$AH$6:$AH$13751,'Batch output'!$C$6:$C$13751,$D218,'Batch output'!$D$6:$D$13751,$E218,'Batch output'!$E$6:$E$13751,$F218,'Batch output'!$G$6:$G$13751,M$4)</f>
        <v>680.69100000000003</v>
      </c>
      <c r="N218" s="2">
        <f>SUMIFS('Batch output'!$AH$6:$AH$13751,'Batch output'!$C$6:$C$13751,$D218,'Batch output'!$D$6:$D$13751,$E218,'Batch output'!$E$6:$E$13751,$F218,'Batch output'!$G$6:$G$13751,N$4)</f>
        <v>680.69399999999996</v>
      </c>
      <c r="O218" s="1">
        <f t="shared" si="111"/>
        <v>-2.9999999999290594E-2</v>
      </c>
      <c r="P218" s="1" t="str">
        <f>IFERROR(INDEX('Vintage Weighting'!$S$3:$S$9,MATCH($F218,'Vintage Weighting'!$R$3:$R$9,0)),0)</f>
        <v>ex</v>
      </c>
      <c r="Q218" s="1" t="str">
        <f t="shared" si="112"/>
        <v>Gro-CZ15-ex</v>
      </c>
      <c r="R218" s="14">
        <f>INDEX('Vintage Weighting'!$G$4:$M$1000,MATCH($Q218,'Vintage Weighting'!$F$4:$F$1000,0),MATCH($F218,'Vintage Weighting'!$G$3:$M$3,0))</f>
        <v>0.22898903775883075</v>
      </c>
      <c r="S218" s="1">
        <f t="shared" si="113"/>
        <v>7980.267965895232</v>
      </c>
      <c r="T218" s="1">
        <f t="shared" si="114"/>
        <v>8.6578007308160778</v>
      </c>
      <c r="U218" s="1">
        <f t="shared" si="115"/>
        <v>-6.8696711326024767E-3</v>
      </c>
      <c r="V218" s="24">
        <f>INDEX('Building HVAC Tonnage'!F:F,MATCH(C218,'Building HVAC Tonnage'!E:E,0))</f>
        <v>177.5143519166667</v>
      </c>
      <c r="W218" s="1">
        <f t="shared" si="116"/>
        <v>44.955621220088908</v>
      </c>
      <c r="X218" s="1">
        <f t="shared" si="117"/>
        <v>4.8772398610792002E-2</v>
      </c>
      <c r="Y218" s="1">
        <f t="shared" si="118"/>
        <v>-3.8699243517095523E-5</v>
      </c>
      <c r="Z218" s="1" t="str">
        <f t="shared" si="119"/>
        <v>Gro-CZ15</v>
      </c>
    </row>
    <row r="219" spans="2:26" x14ac:dyDescent="0.25">
      <c r="B219" s="17" t="s">
        <v>2196</v>
      </c>
      <c r="C219" s="1" t="str">
        <f t="shared" si="105"/>
        <v>Gro-CZ15-v11</v>
      </c>
      <c r="D219" s="1" t="str">
        <f t="shared" si="106"/>
        <v>Gro</v>
      </c>
      <c r="E219" s="1" t="str">
        <f t="shared" si="107"/>
        <v>CZ15</v>
      </c>
      <c r="F219" s="1" t="str">
        <f t="shared" si="108"/>
        <v>v11</v>
      </c>
      <c r="G219" s="2">
        <f>SUMIFS('Batch output'!$U$6:$U$13751,'Batch output'!$C$6:$C$13751,$D219,'Batch output'!$D$6:$D$13751,$E219,'Batch output'!$E$6:$E$13751,$F219,'Batch output'!$G$6:$G$13751,G$4)</f>
        <v>1654.86</v>
      </c>
      <c r="H219" s="2">
        <f>SUMIFS('Batch output'!$U$6:$U$13751,'Batch output'!$C$6:$C$13751,$D219,'Batch output'!$D$6:$D$13751,$E219,'Batch output'!$E$6:$E$13751,$F219,'Batch output'!$G$6:$G$13751,H$4)</f>
        <v>1623.92</v>
      </c>
      <c r="I219" s="1">
        <f t="shared" si="109"/>
        <v>30939.999999999825</v>
      </c>
      <c r="J219" s="2">
        <f>SUMIFS('Peak Demand output'!$J:$J,'Peak Demand output'!$D:$D,$D219,'Peak Demand output'!$E:$E,$E219,'Peak Demand output'!$F:$F,$F219,'Peak Demand output'!$G:$G,J$4)</f>
        <v>276.93187</v>
      </c>
      <c r="K219" s="2">
        <f>SUMIFS('Peak Demand output'!$J:$J,'Peak Demand output'!$D:$D,$D219,'Peak Demand output'!$E:$E,$E219,'Peak Demand output'!$F:$F,$F219,'Peak Demand output'!$G:$G,K$4)</f>
        <v>246.34719999999999</v>
      </c>
      <c r="L219" s="1">
        <f t="shared" si="110"/>
        <v>30.584670000000017</v>
      </c>
      <c r="M219" s="2">
        <f>SUMIFS('Batch output'!$AH$6:$AH$13751,'Batch output'!$C$6:$C$13751,$D219,'Batch output'!$D$6:$D$13751,$E219,'Batch output'!$E$6:$E$13751,$F219,'Batch output'!$G$6:$G$13751,M$4)</f>
        <v>620.84500000000003</v>
      </c>
      <c r="N219" s="2">
        <f>SUMIFS('Batch output'!$AH$6:$AH$13751,'Batch output'!$C$6:$C$13751,$D219,'Batch output'!$D$6:$D$13751,$E219,'Batch output'!$E$6:$E$13751,$F219,'Batch output'!$G$6:$G$13751,N$4)</f>
        <v>620.84699999999998</v>
      </c>
      <c r="O219" s="1">
        <f t="shared" si="111"/>
        <v>-1.9999999999527063E-2</v>
      </c>
      <c r="P219" s="1" t="str">
        <f>IFERROR(INDEX('Vintage Weighting'!$S$3:$S$9,MATCH($F219,'Vintage Weighting'!$R$3:$R$9,0)),0)</f>
        <v>ex</v>
      </c>
      <c r="Q219" s="1" t="str">
        <f t="shared" si="112"/>
        <v>Gro-CZ15-ex</v>
      </c>
      <c r="R219" s="14">
        <f>INDEX('Vintage Weighting'!$G$4:$M$1000,MATCH($Q219,'Vintage Weighting'!$F$4:$F$1000,0),MATCH($F219,'Vintage Weighting'!$G$3:$M$3,0))</f>
        <v>0.22898903775883075</v>
      </c>
      <c r="S219" s="1">
        <f t="shared" si="113"/>
        <v>7084.920828258184</v>
      </c>
      <c r="T219" s="1">
        <f t="shared" si="114"/>
        <v>7.0035541534713817</v>
      </c>
      <c r="U219" s="1">
        <f t="shared" si="115"/>
        <v>-4.5797807550683181E-3</v>
      </c>
      <c r="V219" s="24">
        <f>INDEX('Building HVAC Tonnage'!F:F,MATCH(C219,'Building HVAC Tonnage'!E:E,0))</f>
        <v>164.23162491666665</v>
      </c>
      <c r="W219" s="1">
        <f t="shared" si="116"/>
        <v>43.139808376451057</v>
      </c>
      <c r="X219" s="1">
        <f t="shared" si="117"/>
        <v>4.2644369846703278E-2</v>
      </c>
      <c r="Y219" s="1">
        <f t="shared" si="118"/>
        <v>-2.7886107547143622E-5</v>
      </c>
      <c r="Z219" s="1" t="str">
        <f t="shared" si="119"/>
        <v>Gro-CZ15</v>
      </c>
    </row>
    <row r="220" spans="2:26" x14ac:dyDescent="0.25">
      <c r="B220" s="17" t="s">
        <v>2197</v>
      </c>
      <c r="C220" s="1" t="str">
        <f t="shared" si="105"/>
        <v>Gro-CZ15-v15</v>
      </c>
      <c r="D220" s="1" t="str">
        <f t="shared" si="106"/>
        <v>Gro</v>
      </c>
      <c r="E220" s="1" t="str">
        <f t="shared" si="107"/>
        <v>CZ15</v>
      </c>
      <c r="F220" s="1" t="str">
        <f t="shared" si="108"/>
        <v>v15</v>
      </c>
      <c r="G220" s="2">
        <f>SUMIFS('Batch output'!$U$6:$U$13751,'Batch output'!$C$6:$C$13751,$D220,'Batch output'!$D$6:$D$13751,$E220,'Batch output'!$E$6:$E$13751,$F220,'Batch output'!$G$6:$G$13751,G$4)</f>
        <v>1579.06</v>
      </c>
      <c r="H220" s="2">
        <f>SUMIFS('Batch output'!$U$6:$U$13751,'Batch output'!$C$6:$C$13751,$D220,'Batch output'!$D$6:$D$13751,$E220,'Batch output'!$E$6:$E$13751,$F220,'Batch output'!$G$6:$G$13751,H$4)</f>
        <v>1550.15</v>
      </c>
      <c r="I220" s="1">
        <f t="shared" si="109"/>
        <v>28909.999999999854</v>
      </c>
      <c r="J220" s="2">
        <f>SUMIFS('Peak Demand output'!$J:$J,'Peak Demand output'!$D:$D,$D220,'Peak Demand output'!$E:$E,$E220,'Peak Demand output'!$F:$F,$F220,'Peak Demand output'!$G:$G,J$4)</f>
        <v>263.46080000000001</v>
      </c>
      <c r="K220" s="2">
        <f>SUMIFS('Peak Demand output'!$J:$J,'Peak Demand output'!$D:$D,$D220,'Peak Demand output'!$E:$E,$E220,'Peak Demand output'!$F:$F,$F220,'Peak Demand output'!$G:$G,K$4)</f>
        <v>234.49726999999999</v>
      </c>
      <c r="L220" s="1">
        <f t="shared" si="110"/>
        <v>28.96353000000002</v>
      </c>
      <c r="M220" s="2">
        <f>SUMIFS('Batch output'!$AH$6:$AH$13751,'Batch output'!$C$6:$C$13751,$D220,'Batch output'!$D$6:$D$13751,$E220,'Batch output'!$E$6:$E$13751,$F220,'Batch output'!$G$6:$G$13751,M$4)</f>
        <v>688.66399999999999</v>
      </c>
      <c r="N220" s="2">
        <f>SUMIFS('Batch output'!$AH$6:$AH$13751,'Batch output'!$C$6:$C$13751,$D220,'Batch output'!$D$6:$D$13751,$E220,'Batch output'!$E$6:$E$13751,$F220,'Batch output'!$G$6:$G$13751,N$4)</f>
        <v>688.66800000000001</v>
      </c>
      <c r="O220" s="1">
        <f t="shared" si="111"/>
        <v>-4.0000000000190994E-2</v>
      </c>
      <c r="P220" s="1" t="str">
        <f>IFERROR(INDEX('Vintage Weighting'!$S$3:$S$9,MATCH($F220,'Vintage Weighting'!$R$3:$R$9,0)),0)</f>
        <v>ex</v>
      </c>
      <c r="Q220" s="1" t="str">
        <f t="shared" si="112"/>
        <v>Gro-CZ15-ex</v>
      </c>
      <c r="R220" s="14">
        <f>INDEX('Vintage Weighting'!$G$4:$M$1000,MATCH($Q220,'Vintage Weighting'!$F$4:$F$1000,0),MATCH($F220,'Vintage Weighting'!$G$3:$M$3,0))</f>
        <v>0.17214778725131957</v>
      </c>
      <c r="S220" s="1">
        <f t="shared" si="113"/>
        <v>4976.7925294356237</v>
      </c>
      <c r="T220" s="1">
        <f t="shared" si="114"/>
        <v>4.9860076004872154</v>
      </c>
      <c r="U220" s="1">
        <f t="shared" si="115"/>
        <v>-6.8859114900856619E-3</v>
      </c>
      <c r="V220" s="24">
        <f>INDEX('Building HVAC Tonnage'!F:F,MATCH(C220,'Building HVAC Tonnage'!E:E,0))</f>
        <v>158.78840558333334</v>
      </c>
      <c r="W220" s="1">
        <f t="shared" si="116"/>
        <v>31.34229171930167</v>
      </c>
      <c r="X220" s="1">
        <f t="shared" si="117"/>
        <v>3.1400325371177817E-2</v>
      </c>
      <c r="Y220" s="1">
        <f t="shared" si="118"/>
        <v>-4.3365329255553766E-5</v>
      </c>
      <c r="Z220" s="1" t="str">
        <f t="shared" si="119"/>
        <v>Gro-CZ15</v>
      </c>
    </row>
    <row r="221" spans="2:26" x14ac:dyDescent="0.25">
      <c r="B221" s="17" t="s">
        <v>2657</v>
      </c>
      <c r="C221" s="1" t="str">
        <f t="shared" si="105"/>
        <v>WRf-CZ12-v03</v>
      </c>
      <c r="D221" s="1" t="str">
        <f t="shared" si="106"/>
        <v>WRf</v>
      </c>
      <c r="E221" s="1" t="str">
        <f t="shared" si="107"/>
        <v>CZ12</v>
      </c>
      <c r="F221" s="1" t="str">
        <f t="shared" si="108"/>
        <v>v03</v>
      </c>
      <c r="G221" s="2">
        <f>SUMIFS('Batch output'!$U$6:$U$13751,'Batch output'!$C$6:$C$13751,$D221,'Batch output'!$D$6:$D$13751,$E221,'Batch output'!$E$6:$E$13751,$F221,'Batch output'!$G$6:$G$13751,G$4)</f>
        <v>3821.1</v>
      </c>
      <c r="H221" s="2">
        <f>SUMIFS('Batch output'!$U$6:$U$13751,'Batch output'!$C$6:$C$13751,$D221,'Batch output'!$D$6:$D$13751,$E221,'Batch output'!$E$6:$E$13751,$F221,'Batch output'!$G$6:$G$13751,H$4)</f>
        <v>3820.02</v>
      </c>
      <c r="I221" s="1">
        <f t="shared" si="109"/>
        <v>1079.9999999999272</v>
      </c>
      <c r="J221" s="2">
        <f>SUMIFS('Peak Demand output'!$J:$J,'Peak Demand output'!$D:$D,$D221,'Peak Demand output'!$E:$E,$E221,'Peak Demand output'!$F:$F,$F221,'Peak Demand output'!$G:$G,J$4)</f>
        <v>546.92179999999996</v>
      </c>
      <c r="K221" s="2">
        <f>SUMIFS('Peak Demand output'!$J:$J,'Peak Demand output'!$D:$D,$D221,'Peak Demand output'!$E:$E,$E221,'Peak Demand output'!$F:$F,$F221,'Peak Demand output'!$G:$G,K$4)</f>
        <v>544.93952999999999</v>
      </c>
      <c r="L221" s="1">
        <f t="shared" si="110"/>
        <v>1.9822699999999713</v>
      </c>
      <c r="M221" s="2">
        <f>SUMIFS('Batch output'!$AH$6:$AH$13751,'Batch output'!$C$6:$C$13751,$D221,'Batch output'!$D$6:$D$13751,$E221,'Batch output'!$E$6:$E$13751,$F221,'Batch output'!$G$6:$G$13751,M$4)</f>
        <v>45.181100000000001</v>
      </c>
      <c r="N221" s="2">
        <f>SUMIFS('Batch output'!$AH$6:$AH$13751,'Batch output'!$C$6:$C$13751,$D221,'Batch output'!$D$6:$D$13751,$E221,'Batch output'!$E$6:$E$13751,$F221,'Batch output'!$G$6:$G$13751,N$4)</f>
        <v>45.183199999999999</v>
      </c>
      <c r="O221" s="1">
        <f t="shared" si="111"/>
        <v>-2.0999999999986585E-2</v>
      </c>
      <c r="P221" s="1" t="str">
        <f>IFERROR(INDEX('Vintage Weighting'!$S$3:$S$9,MATCH($F221,'Vintage Weighting'!$R$3:$R$9,0)),0)</f>
        <v>ex</v>
      </c>
      <c r="Q221" s="1" t="str">
        <f t="shared" si="112"/>
        <v>WRf-CZ12-ex</v>
      </c>
      <c r="R221" s="14">
        <f>INDEX('Vintage Weighting'!$G$4:$M$1000,MATCH($Q221,'Vintage Weighting'!$F$4:$F$1000,0),MATCH($F221,'Vintage Weighting'!$G$3:$M$3,0))</f>
        <v>0.26106870229007634</v>
      </c>
      <c r="S221" s="1">
        <f t="shared" si="113"/>
        <v>281.95419847326343</v>
      </c>
      <c r="T221" s="1">
        <f t="shared" si="114"/>
        <v>0.51750865648854216</v>
      </c>
      <c r="U221" s="1">
        <f t="shared" si="115"/>
        <v>-5.4824427480881007E-3</v>
      </c>
      <c r="V221" s="24">
        <f>INDEX('Building HVAC Tonnage'!F:F,MATCH(C221,'Building HVAC Tonnage'!E:E,0))</f>
        <v>17.343904999999999</v>
      </c>
      <c r="W221" s="1">
        <f t="shared" si="116"/>
        <v>16.256673365846009</v>
      </c>
      <c r="X221" s="1">
        <f t="shared" si="117"/>
        <v>2.9838070289738221E-2</v>
      </c>
      <c r="Y221" s="1">
        <f t="shared" si="118"/>
        <v>-3.1610198211349177E-4</v>
      </c>
      <c r="Z221" s="1" t="str">
        <f t="shared" si="119"/>
        <v>WRf-CZ12</v>
      </c>
    </row>
    <row r="222" spans="2:26" x14ac:dyDescent="0.25">
      <c r="B222" s="17" t="s">
        <v>2658</v>
      </c>
      <c r="C222" s="1" t="str">
        <f t="shared" si="105"/>
        <v>WRf-CZ12-v07</v>
      </c>
      <c r="D222" s="1" t="str">
        <f t="shared" si="106"/>
        <v>WRf</v>
      </c>
      <c r="E222" s="1" t="str">
        <f t="shared" si="107"/>
        <v>CZ12</v>
      </c>
      <c r="F222" s="1" t="str">
        <f t="shared" si="108"/>
        <v>v07</v>
      </c>
      <c r="G222" s="2">
        <f>SUMIFS('Batch output'!$U$6:$U$13751,'Batch output'!$C$6:$C$13751,$D222,'Batch output'!$D$6:$D$13751,$E222,'Batch output'!$E$6:$E$13751,$F222,'Batch output'!$G$6:$G$13751,G$4)</f>
        <v>3688.35</v>
      </c>
      <c r="H222" s="2">
        <f>SUMIFS('Batch output'!$U$6:$U$13751,'Batch output'!$C$6:$C$13751,$D222,'Batch output'!$D$6:$D$13751,$E222,'Batch output'!$E$6:$E$13751,$F222,'Batch output'!$G$6:$G$13751,H$4)</f>
        <v>3687.29</v>
      </c>
      <c r="I222" s="1">
        <f t="shared" si="109"/>
        <v>1059.9999999999454</v>
      </c>
      <c r="J222" s="2">
        <f>SUMIFS('Peak Demand output'!$J:$J,'Peak Demand output'!$D:$D,$D222,'Peak Demand output'!$E:$E,$E222,'Peak Demand output'!$F:$F,$F222,'Peak Demand output'!$G:$G,J$4)</f>
        <v>503.52767</v>
      </c>
      <c r="K222" s="2">
        <f>SUMIFS('Peak Demand output'!$J:$J,'Peak Demand output'!$D:$D,$D222,'Peak Demand output'!$E:$E,$E222,'Peak Demand output'!$F:$F,$F222,'Peak Demand output'!$G:$G,K$4)</f>
        <v>501.52719999999999</v>
      </c>
      <c r="L222" s="1">
        <f t="shared" si="110"/>
        <v>2.0004700000000071</v>
      </c>
      <c r="M222" s="2">
        <f>SUMIFS('Batch output'!$AH$6:$AH$13751,'Batch output'!$C$6:$C$13751,$D222,'Batch output'!$D$6:$D$13751,$E222,'Batch output'!$E$6:$E$13751,$F222,'Batch output'!$G$6:$G$13751,M$4)</f>
        <v>44.362099999999998</v>
      </c>
      <c r="N222" s="2">
        <f>SUMIFS('Batch output'!$AH$6:$AH$13751,'Batch output'!$C$6:$C$13751,$D222,'Batch output'!$D$6:$D$13751,$E222,'Batch output'!$E$6:$E$13751,$F222,'Batch output'!$G$6:$G$13751,N$4)</f>
        <v>44.362400000000001</v>
      </c>
      <c r="O222" s="1">
        <f t="shared" si="111"/>
        <v>-3.0000000000285354E-3</v>
      </c>
      <c r="P222" s="1" t="str">
        <f>IFERROR(INDEX('Vintage Weighting'!$S$3:$S$9,MATCH($F222,'Vintage Weighting'!$R$3:$R$9,0)),0)</f>
        <v>ex</v>
      </c>
      <c r="Q222" s="1" t="str">
        <f t="shared" si="112"/>
        <v>WRf-CZ12-ex</v>
      </c>
      <c r="R222" s="14">
        <f>INDEX('Vintage Weighting'!$G$4:$M$1000,MATCH($Q222,'Vintage Weighting'!$F$4:$F$1000,0),MATCH($F222,'Vintage Weighting'!$G$3:$M$3,0))</f>
        <v>0.26870229007633589</v>
      </c>
      <c r="S222" s="1">
        <f t="shared" si="113"/>
        <v>284.82442748090136</v>
      </c>
      <c r="T222" s="1">
        <f t="shared" si="114"/>
        <v>0.53753087022900958</v>
      </c>
      <c r="U222" s="1">
        <f t="shared" si="115"/>
        <v>-8.0610687023667516E-4</v>
      </c>
      <c r="V222" s="24">
        <f>INDEX('Building HVAC Tonnage'!F:F,MATCH(C222,'Building HVAC Tonnage'!E:E,0))</f>
        <v>17.685874999999999</v>
      </c>
      <c r="W222" s="1">
        <f t="shared" si="116"/>
        <v>16.104627420520689</v>
      </c>
      <c r="X222" s="1">
        <f t="shared" si="117"/>
        <v>3.0393230203708304E-2</v>
      </c>
      <c r="Y222" s="1">
        <f t="shared" si="118"/>
        <v>-4.5579134209456711E-5</v>
      </c>
      <c r="Z222" s="1" t="str">
        <f t="shared" si="119"/>
        <v>WRf-CZ12</v>
      </c>
    </row>
    <row r="223" spans="2:26" x14ac:dyDescent="0.25">
      <c r="B223" s="17" t="s">
        <v>2659</v>
      </c>
      <c r="C223" s="1" t="str">
        <f t="shared" si="105"/>
        <v>WRf-CZ12-v11</v>
      </c>
      <c r="D223" s="1" t="str">
        <f t="shared" si="106"/>
        <v>WRf</v>
      </c>
      <c r="E223" s="1" t="str">
        <f t="shared" si="107"/>
        <v>CZ12</v>
      </c>
      <c r="F223" s="1" t="str">
        <f t="shared" si="108"/>
        <v>v11</v>
      </c>
      <c r="G223" s="2">
        <f>SUMIFS('Batch output'!$U$6:$U$13751,'Batch output'!$C$6:$C$13751,$D223,'Batch output'!$D$6:$D$13751,$E223,'Batch output'!$E$6:$E$13751,$F223,'Batch output'!$G$6:$G$13751,G$4)</f>
        <v>3564.72</v>
      </c>
      <c r="H223" s="2">
        <f>SUMIFS('Batch output'!$U$6:$U$13751,'Batch output'!$C$6:$C$13751,$D223,'Batch output'!$D$6:$D$13751,$E223,'Batch output'!$E$6:$E$13751,$F223,'Batch output'!$G$6:$G$13751,H$4)</f>
        <v>3563.82</v>
      </c>
      <c r="I223" s="1">
        <f t="shared" si="109"/>
        <v>899.9999999996362</v>
      </c>
      <c r="J223" s="2">
        <f>SUMIFS('Peak Demand output'!$J:$J,'Peak Demand output'!$D:$D,$D223,'Peak Demand output'!$E:$E,$E223,'Peak Demand output'!$F:$F,$F223,'Peak Demand output'!$G:$G,J$4)</f>
        <v>462.58519999999999</v>
      </c>
      <c r="K223" s="2">
        <f>SUMIFS('Peak Demand output'!$J:$J,'Peak Demand output'!$D:$D,$D223,'Peak Demand output'!$E:$E,$E223,'Peak Demand output'!$F:$F,$F223,'Peak Demand output'!$G:$G,K$4)</f>
        <v>460.77512999999999</v>
      </c>
      <c r="L223" s="1">
        <f t="shared" si="110"/>
        <v>1.8100699999999961</v>
      </c>
      <c r="M223" s="2">
        <f>SUMIFS('Batch output'!$AH$6:$AH$13751,'Batch output'!$C$6:$C$13751,$D223,'Batch output'!$D$6:$D$13751,$E223,'Batch output'!$E$6:$E$13751,$F223,'Batch output'!$G$6:$G$13751,M$4)</f>
        <v>44.048000000000002</v>
      </c>
      <c r="N223" s="2">
        <f>SUMIFS('Batch output'!$AH$6:$AH$13751,'Batch output'!$C$6:$C$13751,$D223,'Batch output'!$D$6:$D$13751,$E223,'Batch output'!$E$6:$E$13751,$F223,'Batch output'!$G$6:$G$13751,N$4)</f>
        <v>44.048099999999998</v>
      </c>
      <c r="O223" s="1">
        <f t="shared" si="111"/>
        <v>-9.9999999996214228E-4</v>
      </c>
      <c r="P223" s="1" t="str">
        <f>IFERROR(INDEX('Vintage Weighting'!$S$3:$S$9,MATCH($F223,'Vintage Weighting'!$R$3:$R$9,0)),0)</f>
        <v>ex</v>
      </c>
      <c r="Q223" s="1" t="str">
        <f t="shared" si="112"/>
        <v>WRf-CZ12-ex</v>
      </c>
      <c r="R223" s="14">
        <f>INDEX('Vintage Weighting'!$G$4:$M$1000,MATCH($Q223,'Vintage Weighting'!$F$4:$F$1000,0),MATCH($F223,'Vintage Weighting'!$G$3:$M$3,0))</f>
        <v>0.26870229007633589</v>
      </c>
      <c r="S223" s="1">
        <f t="shared" si="113"/>
        <v>241.83206106860456</v>
      </c>
      <c r="T223" s="1">
        <f t="shared" si="114"/>
        <v>0.48636995419847223</v>
      </c>
      <c r="U223" s="1">
        <f t="shared" si="115"/>
        <v>-2.6870229006616342E-4</v>
      </c>
      <c r="V223" s="24">
        <f>INDEX('Building HVAC Tonnage'!F:F,MATCH(C223,'Building HVAC Tonnage'!E:E,0))</f>
        <v>15.928001666666669</v>
      </c>
      <c r="W223" s="1">
        <f t="shared" si="116"/>
        <v>15.182824947507301</v>
      </c>
      <c r="X223" s="1">
        <f t="shared" si="117"/>
        <v>3.0535528836383986E-2</v>
      </c>
      <c r="Y223" s="1">
        <f t="shared" si="118"/>
        <v>-1.6869805496598499E-5</v>
      </c>
      <c r="Z223" s="1" t="str">
        <f t="shared" si="119"/>
        <v>WRf-CZ12</v>
      </c>
    </row>
    <row r="224" spans="2:26" x14ac:dyDescent="0.25">
      <c r="B224" s="17" t="s">
        <v>2660</v>
      </c>
      <c r="C224" s="1" t="str">
        <f t="shared" si="105"/>
        <v>WRf-CZ12-v15</v>
      </c>
      <c r="D224" s="1" t="str">
        <f t="shared" si="106"/>
        <v>WRf</v>
      </c>
      <c r="E224" s="1" t="str">
        <f t="shared" si="107"/>
        <v>CZ12</v>
      </c>
      <c r="F224" s="1" t="str">
        <f t="shared" si="108"/>
        <v>v15</v>
      </c>
      <c r="G224" s="2">
        <f>SUMIFS('Batch output'!$U$6:$U$13751,'Batch output'!$C$6:$C$13751,$D224,'Batch output'!$D$6:$D$13751,$E224,'Batch output'!$E$6:$E$13751,$F224,'Batch output'!$G$6:$G$13751,G$4)</f>
        <v>3557.29</v>
      </c>
      <c r="H224" s="2">
        <f>SUMIFS('Batch output'!$U$6:$U$13751,'Batch output'!$C$6:$C$13751,$D224,'Batch output'!$D$6:$D$13751,$E224,'Batch output'!$E$6:$E$13751,$F224,'Batch output'!$G$6:$G$13751,H$4)</f>
        <v>3556.17</v>
      </c>
      <c r="I224" s="1">
        <f t="shared" si="109"/>
        <v>1119.9999999998909</v>
      </c>
      <c r="J224" s="2">
        <f>SUMIFS('Peak Demand output'!$J:$J,'Peak Demand output'!$D:$D,$D224,'Peak Demand output'!$E:$E,$E224,'Peak Demand output'!$F:$F,$F224,'Peak Demand output'!$G:$G,J$4)</f>
        <v>462.02447000000001</v>
      </c>
      <c r="K224" s="2">
        <f>SUMIFS('Peak Demand output'!$J:$J,'Peak Demand output'!$D:$D,$D224,'Peak Demand output'!$E:$E,$E224,'Peak Demand output'!$F:$F,$F224,'Peak Demand output'!$G:$G,K$4)</f>
        <v>460.22833000000003</v>
      </c>
      <c r="L224" s="1">
        <f t="shared" si="110"/>
        <v>1.7961399999999799</v>
      </c>
      <c r="M224" s="2">
        <f>SUMIFS('Batch output'!$AH$6:$AH$13751,'Batch output'!$C$6:$C$13751,$D224,'Batch output'!$D$6:$D$13751,$E224,'Batch output'!$E$6:$E$13751,$F224,'Batch output'!$G$6:$G$13751,M$4)</f>
        <v>43.590899999999998</v>
      </c>
      <c r="N224" s="2">
        <f>SUMIFS('Batch output'!$AH$6:$AH$13751,'Batch output'!$C$6:$C$13751,$D224,'Batch output'!$D$6:$D$13751,$E224,'Batch output'!$E$6:$E$13751,$F224,'Batch output'!$G$6:$G$13751,N$4)</f>
        <v>43.5899</v>
      </c>
      <c r="O224" s="1">
        <f t="shared" si="111"/>
        <v>9.9999999999766942E-3</v>
      </c>
      <c r="P224" s="1" t="str">
        <f>IFERROR(INDEX('Vintage Weighting'!$S$3:$S$9,MATCH($F224,'Vintage Weighting'!$R$3:$R$9,0)),0)</f>
        <v>ex</v>
      </c>
      <c r="Q224" s="1" t="str">
        <f t="shared" si="112"/>
        <v>WRf-CZ12-ex</v>
      </c>
      <c r="R224" s="14">
        <f>INDEX('Vintage Weighting'!$G$4:$M$1000,MATCH($Q224,'Vintage Weighting'!$F$4:$F$1000,0),MATCH($F224,'Vintage Weighting'!$G$3:$M$3,0))</f>
        <v>0.20152671755725193</v>
      </c>
      <c r="S224" s="1">
        <f t="shared" si="113"/>
        <v>225.70992366410016</v>
      </c>
      <c r="T224" s="1">
        <f t="shared" si="114"/>
        <v>0.36197019847327844</v>
      </c>
      <c r="U224" s="1">
        <f t="shared" si="115"/>
        <v>2.0152671755678227E-3</v>
      </c>
      <c r="V224" s="24">
        <f>INDEX('Building HVAC Tonnage'!F:F,MATCH(C224,'Building HVAC Tonnage'!E:E,0))</f>
        <v>15.451095833333333</v>
      </c>
      <c r="W224" s="1">
        <f t="shared" si="116"/>
        <v>14.608020434198988</v>
      </c>
      <c r="X224" s="1">
        <f t="shared" si="117"/>
        <v>2.3426830198825386E-2</v>
      </c>
      <c r="Y224" s="1">
        <f t="shared" si="118"/>
        <v>1.3042875387648541E-4</v>
      </c>
      <c r="Z224" s="1" t="str">
        <f t="shared" si="119"/>
        <v>WRf-CZ12</v>
      </c>
    </row>
    <row r="225" spans="2:26" x14ac:dyDescent="0.25">
      <c r="B225" s="17" t="s">
        <v>2661</v>
      </c>
      <c r="C225" s="1" t="str">
        <f t="shared" si="105"/>
        <v>WRf-CZ13-v03</v>
      </c>
      <c r="D225" s="1" t="str">
        <f t="shared" si="106"/>
        <v>WRf</v>
      </c>
      <c r="E225" s="1" t="str">
        <f t="shared" si="107"/>
        <v>CZ13</v>
      </c>
      <c r="F225" s="1" t="str">
        <f t="shared" si="108"/>
        <v>v03</v>
      </c>
      <c r="G225" s="2">
        <f>SUMIFS('Batch output'!$U$6:$U$13751,'Batch output'!$C$6:$C$13751,$D225,'Batch output'!$D$6:$D$13751,$E225,'Batch output'!$E$6:$E$13751,$F225,'Batch output'!$G$6:$G$13751,G$4)</f>
        <v>3902.05</v>
      </c>
      <c r="H225" s="2">
        <f>SUMIFS('Batch output'!$U$6:$U$13751,'Batch output'!$C$6:$C$13751,$D225,'Batch output'!$D$6:$D$13751,$E225,'Batch output'!$E$6:$E$13751,$F225,'Batch output'!$G$6:$G$13751,H$4)</f>
        <v>3899.87</v>
      </c>
      <c r="I225" s="1">
        <f t="shared" si="109"/>
        <v>2180.000000000291</v>
      </c>
      <c r="J225" s="2">
        <f>SUMIFS('Peak Demand output'!$J:$J,'Peak Demand output'!$D:$D,$D225,'Peak Demand output'!$E:$E,$E225,'Peak Demand output'!$F:$F,$F225,'Peak Demand output'!$G:$G,J$4)</f>
        <v>567.54652999999996</v>
      </c>
      <c r="K225" s="2">
        <f>SUMIFS('Peak Demand output'!$J:$J,'Peak Demand output'!$D:$D,$D225,'Peak Demand output'!$E:$E,$E225,'Peak Demand output'!$F:$F,$F225,'Peak Demand output'!$G:$G,K$4)</f>
        <v>565.06052999999997</v>
      </c>
      <c r="L225" s="1">
        <f t="shared" si="110"/>
        <v>2.48599999999999</v>
      </c>
      <c r="M225" s="2">
        <f>SUMIFS('Batch output'!$AH$6:$AH$13751,'Batch output'!$C$6:$C$13751,$D225,'Batch output'!$D$6:$D$13751,$E225,'Batch output'!$E$6:$E$13751,$F225,'Batch output'!$G$6:$G$13751,M$4)</f>
        <v>38.4636</v>
      </c>
      <c r="N225" s="2">
        <f>SUMIFS('Batch output'!$AH$6:$AH$13751,'Batch output'!$C$6:$C$13751,$D225,'Batch output'!$D$6:$D$13751,$E225,'Batch output'!$E$6:$E$13751,$F225,'Batch output'!$G$6:$G$13751,N$4)</f>
        <v>38.462800000000001</v>
      </c>
      <c r="O225" s="1">
        <f t="shared" si="111"/>
        <v>7.9999999999813554E-3</v>
      </c>
      <c r="P225" s="1" t="str">
        <f>IFERROR(INDEX('Vintage Weighting'!$S$3:$S$9,MATCH($F225,'Vintage Weighting'!$R$3:$R$9,0)),0)</f>
        <v>ex</v>
      </c>
      <c r="Q225" s="1" t="str">
        <f t="shared" si="112"/>
        <v>WRf-CZ13-ex</v>
      </c>
      <c r="R225" s="14">
        <f>INDEX('Vintage Weighting'!$G$4:$M$1000,MATCH($Q225,'Vintage Weighting'!$F$4:$F$1000,0),MATCH($F225,'Vintage Weighting'!$G$3:$M$3,0))</f>
        <v>0.29911308203991127</v>
      </c>
      <c r="S225" s="1">
        <f t="shared" si="113"/>
        <v>652.06651884709368</v>
      </c>
      <c r="T225" s="1">
        <f t="shared" si="114"/>
        <v>0.74359512195121646</v>
      </c>
      <c r="U225" s="1">
        <f t="shared" si="115"/>
        <v>2.3929046563137134E-3</v>
      </c>
      <c r="V225" s="24">
        <f>INDEX('Building HVAC Tonnage'!F:F,MATCH(C225,'Building HVAC Tonnage'!E:E,0))</f>
        <v>17.256418333333336</v>
      </c>
      <c r="W225" s="1">
        <f t="shared" si="116"/>
        <v>37.786897967553919</v>
      </c>
      <c r="X225" s="1">
        <f t="shared" si="117"/>
        <v>4.3090930434553268E-2</v>
      </c>
      <c r="Y225" s="1">
        <f t="shared" si="118"/>
        <v>1.386675154769204E-4</v>
      </c>
      <c r="Z225" s="1" t="str">
        <f t="shared" si="119"/>
        <v>WRf-CZ13</v>
      </c>
    </row>
    <row r="226" spans="2:26" x14ac:dyDescent="0.25">
      <c r="B226" s="17" t="s">
        <v>2662</v>
      </c>
      <c r="C226" s="1" t="str">
        <f t="shared" si="105"/>
        <v>WRf-CZ13-v07</v>
      </c>
      <c r="D226" s="1" t="str">
        <f t="shared" si="106"/>
        <v>WRf</v>
      </c>
      <c r="E226" s="1" t="str">
        <f t="shared" si="107"/>
        <v>CZ13</v>
      </c>
      <c r="F226" s="1" t="str">
        <f t="shared" si="108"/>
        <v>v07</v>
      </c>
      <c r="G226" s="2">
        <f>SUMIFS('Batch output'!$U$6:$U$13751,'Batch output'!$C$6:$C$13751,$D226,'Batch output'!$D$6:$D$13751,$E226,'Batch output'!$E$6:$E$13751,$F226,'Batch output'!$G$6:$G$13751,G$4)</f>
        <v>3758.94</v>
      </c>
      <c r="H226" s="2">
        <f>SUMIFS('Batch output'!$U$6:$U$13751,'Batch output'!$C$6:$C$13751,$D226,'Batch output'!$D$6:$D$13751,$E226,'Batch output'!$E$6:$E$13751,$F226,'Batch output'!$G$6:$G$13751,H$4)</f>
        <v>3756.81</v>
      </c>
      <c r="I226" s="1">
        <f t="shared" si="109"/>
        <v>2130.0000000001091</v>
      </c>
      <c r="J226" s="2">
        <f>SUMIFS('Peak Demand output'!$J:$J,'Peak Demand output'!$D:$D,$D226,'Peak Demand output'!$E:$E,$E226,'Peak Demand output'!$F:$F,$F226,'Peak Demand output'!$G:$G,J$4)</f>
        <v>522.96172999999999</v>
      </c>
      <c r="K226" s="2">
        <f>SUMIFS('Peak Demand output'!$J:$J,'Peak Demand output'!$D:$D,$D226,'Peak Demand output'!$E:$E,$E226,'Peak Demand output'!$F:$F,$F226,'Peak Demand output'!$G:$G,K$4)</f>
        <v>520.53972999999996</v>
      </c>
      <c r="L226" s="1">
        <f t="shared" si="110"/>
        <v>2.4220000000000255</v>
      </c>
      <c r="M226" s="2">
        <f>SUMIFS('Batch output'!$AH$6:$AH$13751,'Batch output'!$C$6:$C$13751,$D226,'Batch output'!$D$6:$D$13751,$E226,'Batch output'!$E$6:$E$13751,$F226,'Batch output'!$G$6:$G$13751,M$4)</f>
        <v>37.511699999999998</v>
      </c>
      <c r="N226" s="2">
        <f>SUMIFS('Batch output'!$AH$6:$AH$13751,'Batch output'!$C$6:$C$13751,$D226,'Batch output'!$D$6:$D$13751,$E226,'Batch output'!$E$6:$E$13751,$F226,'Batch output'!$G$6:$G$13751,N$4)</f>
        <v>37.511800000000001</v>
      </c>
      <c r="O226" s="1">
        <f t="shared" si="111"/>
        <v>-1.0000000000331966E-3</v>
      </c>
      <c r="P226" s="1" t="str">
        <f>IFERROR(INDEX('Vintage Weighting'!$S$3:$S$9,MATCH($F226,'Vintage Weighting'!$R$3:$R$9,0)),0)</f>
        <v>ex</v>
      </c>
      <c r="Q226" s="1" t="str">
        <f t="shared" si="112"/>
        <v>WRf-CZ13-ex</v>
      </c>
      <c r="R226" s="14">
        <f>INDEX('Vintage Weighting'!$G$4:$M$1000,MATCH($Q226,'Vintage Weighting'!$F$4:$F$1000,0),MATCH($F226,'Vintage Weighting'!$G$3:$M$3,0))</f>
        <v>0.25476718403547671</v>
      </c>
      <c r="S226" s="1">
        <f t="shared" si="113"/>
        <v>542.65410199559324</v>
      </c>
      <c r="T226" s="1">
        <f t="shared" si="114"/>
        <v>0.61704611973393109</v>
      </c>
      <c r="U226" s="1">
        <f t="shared" si="115"/>
        <v>-2.547671840439341E-4</v>
      </c>
      <c r="V226" s="24">
        <f>INDEX('Building HVAC Tonnage'!F:F,MATCH(C226,'Building HVAC Tonnage'!E:E,0))</f>
        <v>16.965061666666667</v>
      </c>
      <c r="W226" s="1">
        <f t="shared" si="116"/>
        <v>31.986568198676942</v>
      </c>
      <c r="X226" s="1">
        <f t="shared" si="117"/>
        <v>3.6371581303846191E-2</v>
      </c>
      <c r="Y226" s="1">
        <f t="shared" si="118"/>
        <v>-1.5017168168890677E-5</v>
      </c>
      <c r="Z226" s="1" t="str">
        <f t="shared" si="119"/>
        <v>WRf-CZ13</v>
      </c>
    </row>
    <row r="227" spans="2:26" x14ac:dyDescent="0.25">
      <c r="B227" s="17" t="s">
        <v>2663</v>
      </c>
      <c r="C227" s="1" t="str">
        <f t="shared" si="105"/>
        <v>WRf-CZ13-v11</v>
      </c>
      <c r="D227" s="1" t="str">
        <f t="shared" si="106"/>
        <v>WRf</v>
      </c>
      <c r="E227" s="1" t="str">
        <f t="shared" si="107"/>
        <v>CZ13</v>
      </c>
      <c r="F227" s="1" t="str">
        <f t="shared" si="108"/>
        <v>v11</v>
      </c>
      <c r="G227" s="2">
        <f>SUMIFS('Batch output'!$U$6:$U$13751,'Batch output'!$C$6:$C$13751,$D227,'Batch output'!$D$6:$D$13751,$E227,'Batch output'!$E$6:$E$13751,$F227,'Batch output'!$G$6:$G$13751,G$4)</f>
        <v>3603.44</v>
      </c>
      <c r="H227" s="2">
        <f>SUMIFS('Batch output'!$U$6:$U$13751,'Batch output'!$C$6:$C$13751,$D227,'Batch output'!$D$6:$D$13751,$E227,'Batch output'!$E$6:$E$13751,$F227,'Batch output'!$G$6:$G$13751,H$4)</f>
        <v>3601.54</v>
      </c>
      <c r="I227" s="1">
        <f t="shared" si="109"/>
        <v>1900.0000000000909</v>
      </c>
      <c r="J227" s="2">
        <f>SUMIFS('Peak Demand output'!$J:$J,'Peak Demand output'!$D:$D,$D227,'Peak Demand output'!$E:$E,$E227,'Peak Demand output'!$F:$F,$F227,'Peak Demand output'!$G:$G,J$4)</f>
        <v>481.81893000000002</v>
      </c>
      <c r="K227" s="2">
        <f>SUMIFS('Peak Demand output'!$J:$J,'Peak Demand output'!$D:$D,$D227,'Peak Demand output'!$E:$E,$E227,'Peak Demand output'!$F:$F,$F227,'Peak Demand output'!$G:$G,K$4)</f>
        <v>479.63833</v>
      </c>
      <c r="L227" s="1">
        <f t="shared" si="110"/>
        <v>2.1806000000000267</v>
      </c>
      <c r="M227" s="2">
        <f>SUMIFS('Batch output'!$AH$6:$AH$13751,'Batch output'!$C$6:$C$13751,$D227,'Batch output'!$D$6:$D$13751,$E227,'Batch output'!$E$6:$E$13751,$F227,'Batch output'!$G$6:$G$13751,M$4)</f>
        <v>38.0199</v>
      </c>
      <c r="N227" s="2">
        <f>SUMIFS('Batch output'!$AH$6:$AH$13751,'Batch output'!$C$6:$C$13751,$D227,'Batch output'!$D$6:$D$13751,$E227,'Batch output'!$E$6:$E$13751,$F227,'Batch output'!$G$6:$G$13751,N$4)</f>
        <v>38.019799999999996</v>
      </c>
      <c r="O227" s="1">
        <f t="shared" si="111"/>
        <v>1.0000000000331966E-3</v>
      </c>
      <c r="P227" s="1" t="str">
        <f>IFERROR(INDEX('Vintage Weighting'!$S$3:$S$9,MATCH($F227,'Vintage Weighting'!$R$3:$R$9,0)),0)</f>
        <v>ex</v>
      </c>
      <c r="Q227" s="1" t="str">
        <f t="shared" si="112"/>
        <v>WRf-CZ13-ex</v>
      </c>
      <c r="R227" s="14">
        <f>INDEX('Vintage Weighting'!$G$4:$M$1000,MATCH($Q227,'Vintage Weighting'!$F$4:$F$1000,0),MATCH($F227,'Vintage Weighting'!$G$3:$M$3,0))</f>
        <v>0.25476718403547671</v>
      </c>
      <c r="S227" s="1">
        <f t="shared" si="113"/>
        <v>484.0576496674289</v>
      </c>
      <c r="T227" s="1">
        <f t="shared" si="114"/>
        <v>0.55554532150776736</v>
      </c>
      <c r="U227" s="1">
        <f t="shared" si="115"/>
        <v>2.547671840439341E-4</v>
      </c>
      <c r="V227" s="24">
        <f>INDEX('Building HVAC Tonnage'!F:F,MATCH(C227,'Building HVAC Tonnage'!E:E,0))</f>
        <v>16.953367499999999</v>
      </c>
      <c r="W227" s="1">
        <f t="shared" si="116"/>
        <v>28.552300872816502</v>
      </c>
      <c r="X227" s="1">
        <f t="shared" si="117"/>
        <v>3.2769024885927082E-2</v>
      </c>
      <c r="Y227" s="1">
        <f t="shared" si="118"/>
        <v>1.5027526775664723E-5</v>
      </c>
      <c r="Z227" s="1" t="str">
        <f t="shared" si="119"/>
        <v>WRf-CZ13</v>
      </c>
    </row>
    <row r="228" spans="2:26" x14ac:dyDescent="0.25">
      <c r="B228" s="17" t="s">
        <v>2664</v>
      </c>
      <c r="C228" s="1" t="str">
        <f t="shared" si="105"/>
        <v>WRf-CZ13-v15</v>
      </c>
      <c r="D228" s="1" t="str">
        <f t="shared" si="106"/>
        <v>WRf</v>
      </c>
      <c r="E228" s="1" t="str">
        <f t="shared" si="107"/>
        <v>CZ13</v>
      </c>
      <c r="F228" s="1" t="str">
        <f t="shared" si="108"/>
        <v>v15</v>
      </c>
      <c r="G228" s="2">
        <f>SUMIFS('Batch output'!$U$6:$U$13751,'Batch output'!$C$6:$C$13751,$D228,'Batch output'!$D$6:$D$13751,$E228,'Batch output'!$E$6:$E$13751,$F228,'Batch output'!$G$6:$G$13751,G$4)</f>
        <v>3596.36</v>
      </c>
      <c r="H228" s="2">
        <f>SUMIFS('Batch output'!$U$6:$U$13751,'Batch output'!$C$6:$C$13751,$D228,'Batch output'!$D$6:$D$13751,$E228,'Batch output'!$E$6:$E$13751,$F228,'Batch output'!$G$6:$G$13751,H$4)</f>
        <v>3594.32</v>
      </c>
      <c r="I228" s="1">
        <f t="shared" si="109"/>
        <v>2039.9999999999636</v>
      </c>
      <c r="J228" s="2">
        <f>SUMIFS('Peak Demand output'!$J:$J,'Peak Demand output'!$D:$D,$D228,'Peak Demand output'!$E:$E,$E228,'Peak Demand output'!$F:$F,$F228,'Peak Demand output'!$G:$G,J$4)</f>
        <v>481.18020000000001</v>
      </c>
      <c r="K228" s="2">
        <f>SUMIFS('Peak Demand output'!$J:$J,'Peak Demand output'!$D:$D,$D228,'Peak Demand output'!$E:$E,$E228,'Peak Demand output'!$F:$F,$F228,'Peak Demand output'!$G:$G,K$4)</f>
        <v>479.13839999999999</v>
      </c>
      <c r="L228" s="1">
        <f t="shared" si="110"/>
        <v>2.0418000000000234</v>
      </c>
      <c r="M228" s="2">
        <f>SUMIFS('Batch output'!$AH$6:$AH$13751,'Batch output'!$C$6:$C$13751,$D228,'Batch output'!$D$6:$D$13751,$E228,'Batch output'!$E$6:$E$13751,$F228,'Batch output'!$G$6:$G$13751,M$4)</f>
        <v>37.741599999999998</v>
      </c>
      <c r="N228" s="2">
        <f>SUMIFS('Batch output'!$AH$6:$AH$13751,'Batch output'!$C$6:$C$13751,$D228,'Batch output'!$D$6:$D$13751,$E228,'Batch output'!$E$6:$E$13751,$F228,'Batch output'!$G$6:$G$13751,N$4)</f>
        <v>37.740200000000002</v>
      </c>
      <c r="O228" s="1">
        <f t="shared" si="111"/>
        <v>1.3999999999967372E-2</v>
      </c>
      <c r="P228" s="1" t="str">
        <f>IFERROR(INDEX('Vintage Weighting'!$S$3:$S$9,MATCH($F228,'Vintage Weighting'!$R$3:$R$9,0)),0)</f>
        <v>ex</v>
      </c>
      <c r="Q228" s="1" t="str">
        <f t="shared" si="112"/>
        <v>WRf-CZ13-ex</v>
      </c>
      <c r="R228" s="14">
        <f>INDEX('Vintage Weighting'!$G$4:$M$1000,MATCH($Q228,'Vintage Weighting'!$F$4:$F$1000,0),MATCH($F228,'Vintage Weighting'!$G$3:$M$3,0))</f>
        <v>0.19135254988913525</v>
      </c>
      <c r="S228" s="1">
        <f t="shared" si="113"/>
        <v>390.35920177382894</v>
      </c>
      <c r="T228" s="1">
        <f t="shared" si="114"/>
        <v>0.3907036363636408</v>
      </c>
      <c r="U228" s="1">
        <f t="shared" si="115"/>
        <v>2.6789356984416499E-3</v>
      </c>
      <c r="V228" s="24">
        <f>INDEX('Building HVAC Tonnage'!F:F,MATCH(C228,'Building HVAC Tonnage'!E:E,0))</f>
        <v>16.445192500000001</v>
      </c>
      <c r="W228" s="1">
        <f t="shared" si="116"/>
        <v>23.736979775325153</v>
      </c>
      <c r="X228" s="1">
        <f t="shared" si="117"/>
        <v>2.3757924169245253E-2</v>
      </c>
      <c r="Y228" s="1">
        <f t="shared" si="118"/>
        <v>1.6290084159499197E-4</v>
      </c>
      <c r="Z228" s="1" t="str">
        <f t="shared" si="119"/>
        <v>WRf-CZ13</v>
      </c>
    </row>
    <row r="229" spans="2:26" x14ac:dyDescent="0.25">
      <c r="B229" s="17" t="s">
        <v>2198</v>
      </c>
      <c r="C229" s="1" t="str">
        <f t="shared" si="105"/>
        <v>WRf-CZ15-v03</v>
      </c>
      <c r="D229" s="1" t="str">
        <f t="shared" si="106"/>
        <v>WRf</v>
      </c>
      <c r="E229" s="1" t="str">
        <f t="shared" si="107"/>
        <v>CZ15</v>
      </c>
      <c r="F229" s="1" t="str">
        <f t="shared" si="108"/>
        <v>v03</v>
      </c>
      <c r="G229" s="2">
        <f>SUMIFS('Batch output'!$U$6:$U$13751,'Batch output'!$C$6:$C$13751,$D229,'Batch output'!$D$6:$D$13751,$E229,'Batch output'!$E$6:$E$13751,$F229,'Batch output'!$G$6:$G$13751,G$4)</f>
        <v>4091.23</v>
      </c>
      <c r="H229" s="2">
        <f>SUMIFS('Batch output'!$U$6:$U$13751,'Batch output'!$C$6:$C$13751,$D229,'Batch output'!$D$6:$D$13751,$E229,'Batch output'!$E$6:$E$13751,$F229,'Batch output'!$G$6:$G$13751,H$4)</f>
        <v>4084.75</v>
      </c>
      <c r="I229" s="1">
        <f t="shared" si="109"/>
        <v>6480.0000000000182</v>
      </c>
      <c r="J229" s="2">
        <f>SUMIFS('Peak Demand output'!$J:$J,'Peak Demand output'!$D:$D,$D229,'Peak Demand output'!$E:$E,$E229,'Peak Demand output'!$F:$F,$F229,'Peak Demand output'!$G:$G,J$4)</f>
        <v>563.96987000000001</v>
      </c>
      <c r="K229" s="2">
        <f>SUMIFS('Peak Demand output'!$J:$J,'Peak Demand output'!$D:$D,$D229,'Peak Demand output'!$E:$E,$E229,'Peak Demand output'!$F:$F,$F229,'Peak Demand output'!$G:$G,K$4)</f>
        <v>559.37626999999998</v>
      </c>
      <c r="L229" s="1">
        <f t="shared" si="110"/>
        <v>4.5936000000000377</v>
      </c>
      <c r="M229" s="2">
        <f>SUMIFS('Batch output'!$AH$6:$AH$13751,'Batch output'!$C$6:$C$13751,$D229,'Batch output'!$D$6:$D$13751,$E229,'Batch output'!$E$6:$E$13751,$F229,'Batch output'!$G$6:$G$13751,M$4)</f>
        <v>25.175000000000001</v>
      </c>
      <c r="N229" s="2">
        <f>SUMIFS('Batch output'!$AH$6:$AH$13751,'Batch output'!$C$6:$C$13751,$D229,'Batch output'!$D$6:$D$13751,$E229,'Batch output'!$E$6:$E$13751,$F229,'Batch output'!$G$6:$G$13751,N$4)</f>
        <v>25.167100000000001</v>
      </c>
      <c r="O229" s="1">
        <f t="shared" si="111"/>
        <v>7.899999999999352E-2</v>
      </c>
      <c r="P229" s="1" t="str">
        <f>IFERROR(INDEX('Vintage Weighting'!$S$3:$S$9,MATCH($F229,'Vintage Weighting'!$R$3:$R$9,0)),0)</f>
        <v>ex</v>
      </c>
      <c r="Q229" s="1" t="str">
        <f t="shared" si="112"/>
        <v>WRf-CZ15-ex</v>
      </c>
      <c r="R229" s="14">
        <f>INDEX('Vintage Weighting'!$G$4:$M$1000,MATCH($Q229,'Vintage Weighting'!$F$4:$F$1000,0),MATCH($F229,'Vintage Weighting'!$G$3:$M$3,0))</f>
        <v>0.27777777777777779</v>
      </c>
      <c r="S229" s="1">
        <f t="shared" si="113"/>
        <v>1800.0000000000052</v>
      </c>
      <c r="T229" s="1">
        <f t="shared" si="114"/>
        <v>1.2760000000000105</v>
      </c>
      <c r="U229" s="1">
        <f t="shared" si="115"/>
        <v>2.1944444444442646E-2</v>
      </c>
      <c r="V229" s="24">
        <f>INDEX('Building HVAC Tonnage'!F:F,MATCH(C229,'Building HVAC Tonnage'!E:E,0))</f>
        <v>17.564100833333335</v>
      </c>
      <c r="W229" s="1">
        <f t="shared" si="116"/>
        <v>102.48176192338559</v>
      </c>
      <c r="X229" s="1">
        <f t="shared" si="117"/>
        <v>7.264818234124483E-2</v>
      </c>
      <c r="Y229" s="1">
        <f t="shared" si="118"/>
        <v>1.2493918506090702E-3</v>
      </c>
      <c r="Z229" s="1" t="str">
        <f t="shared" si="119"/>
        <v>WRf-CZ15</v>
      </c>
    </row>
    <row r="230" spans="2:26" x14ac:dyDescent="0.25">
      <c r="B230" s="17" t="s">
        <v>2199</v>
      </c>
      <c r="C230" s="1" t="str">
        <f t="shared" si="105"/>
        <v>WRf-CZ15-v07</v>
      </c>
      <c r="D230" s="1" t="str">
        <f t="shared" si="106"/>
        <v>WRf</v>
      </c>
      <c r="E230" s="1" t="str">
        <f t="shared" si="107"/>
        <v>CZ15</v>
      </c>
      <c r="F230" s="1" t="str">
        <f t="shared" si="108"/>
        <v>v07</v>
      </c>
      <c r="G230" s="2">
        <f>SUMIFS('Batch output'!$U$6:$U$13751,'Batch output'!$C$6:$C$13751,$D230,'Batch output'!$D$6:$D$13751,$E230,'Batch output'!$E$6:$E$13751,$F230,'Batch output'!$G$6:$G$13751,G$4)</f>
        <v>3916</v>
      </c>
      <c r="H230" s="2">
        <f>SUMIFS('Batch output'!$U$6:$U$13751,'Batch output'!$C$6:$C$13751,$D230,'Batch output'!$D$6:$D$13751,$E230,'Batch output'!$E$6:$E$13751,$F230,'Batch output'!$G$6:$G$13751,H$4)</f>
        <v>3909.64</v>
      </c>
      <c r="I230" s="1">
        <f t="shared" si="109"/>
        <v>6360.0000000001273</v>
      </c>
      <c r="J230" s="2">
        <f>SUMIFS('Peak Demand output'!$J:$J,'Peak Demand output'!$D:$D,$D230,'Peak Demand output'!$E:$E,$E230,'Peak Demand output'!$F:$F,$F230,'Peak Demand output'!$G:$G,J$4)</f>
        <v>520.25900000000001</v>
      </c>
      <c r="K230" s="2">
        <f>SUMIFS('Peak Demand output'!$J:$J,'Peak Demand output'!$D:$D,$D230,'Peak Demand output'!$E:$E,$E230,'Peak Demand output'!$F:$F,$F230,'Peak Demand output'!$G:$G,K$4)</f>
        <v>515.63446999999996</v>
      </c>
      <c r="L230" s="1">
        <f t="shared" si="110"/>
        <v>4.6245300000000498</v>
      </c>
      <c r="M230" s="2">
        <f>SUMIFS('Batch output'!$AH$6:$AH$13751,'Batch output'!$C$6:$C$13751,$D230,'Batch output'!$D$6:$D$13751,$E230,'Batch output'!$E$6:$E$13751,$F230,'Batch output'!$G$6:$G$13751,M$4)</f>
        <v>25.034400000000002</v>
      </c>
      <c r="N230" s="2">
        <f>SUMIFS('Batch output'!$AH$6:$AH$13751,'Batch output'!$C$6:$C$13751,$D230,'Batch output'!$D$6:$D$13751,$E230,'Batch output'!$E$6:$E$13751,$F230,'Batch output'!$G$6:$G$13751,N$4)</f>
        <v>25.084</v>
      </c>
      <c r="O230" s="1">
        <f t="shared" si="111"/>
        <v>-0.4959999999999809</v>
      </c>
      <c r="P230" s="1" t="str">
        <f>IFERROR(INDEX('Vintage Weighting'!$S$3:$S$9,MATCH($F230,'Vintage Weighting'!$R$3:$R$9,0)),0)</f>
        <v>ex</v>
      </c>
      <c r="Q230" s="1" t="str">
        <f t="shared" si="112"/>
        <v>WRf-CZ15-ex</v>
      </c>
      <c r="R230" s="14">
        <f>INDEX('Vintage Weighting'!$G$4:$M$1000,MATCH($Q230,'Vintage Weighting'!$F$4:$F$1000,0),MATCH($F230,'Vintage Weighting'!$G$3:$M$3,0))</f>
        <v>0.2592592592592593</v>
      </c>
      <c r="S230" s="1">
        <f t="shared" si="113"/>
        <v>1648.8888888889221</v>
      </c>
      <c r="T230" s="1">
        <f t="shared" si="114"/>
        <v>1.1989522222222353</v>
      </c>
      <c r="U230" s="1">
        <f t="shared" si="115"/>
        <v>-0.12859259259258765</v>
      </c>
      <c r="V230" s="24">
        <f>INDEX('Building HVAC Tonnage'!F:F,MATCH(C230,'Building HVAC Tonnage'!E:E,0))</f>
        <v>17.840733333333336</v>
      </c>
      <c r="W230" s="1">
        <f t="shared" si="116"/>
        <v>92.422708084995861</v>
      </c>
      <c r="X230" s="1">
        <f t="shared" si="117"/>
        <v>6.7203079594387108E-2</v>
      </c>
      <c r="Y230" s="1">
        <f t="shared" si="118"/>
        <v>-7.2078086808420221E-3</v>
      </c>
      <c r="Z230" s="1" t="str">
        <f t="shared" si="119"/>
        <v>WRf-CZ15</v>
      </c>
    </row>
    <row r="231" spans="2:26" x14ac:dyDescent="0.25">
      <c r="B231" s="17" t="s">
        <v>2200</v>
      </c>
      <c r="C231" s="1" t="str">
        <f t="shared" si="105"/>
        <v>WRf-CZ15-v11</v>
      </c>
      <c r="D231" s="1" t="str">
        <f t="shared" si="106"/>
        <v>WRf</v>
      </c>
      <c r="E231" s="1" t="str">
        <f t="shared" si="107"/>
        <v>CZ15</v>
      </c>
      <c r="F231" s="1" t="str">
        <f t="shared" si="108"/>
        <v>v11</v>
      </c>
      <c r="G231" s="2">
        <f>SUMIFS('Batch output'!$U$6:$U$13751,'Batch output'!$C$6:$C$13751,$D231,'Batch output'!$D$6:$D$13751,$E231,'Batch output'!$E$6:$E$13751,$F231,'Batch output'!$G$6:$G$13751,G$4)</f>
        <v>3712.94</v>
      </c>
      <c r="H231" s="2">
        <f>SUMIFS('Batch output'!$U$6:$U$13751,'Batch output'!$C$6:$C$13751,$D231,'Batch output'!$D$6:$D$13751,$E231,'Batch output'!$E$6:$E$13751,$F231,'Batch output'!$G$6:$G$13751,H$4)</f>
        <v>3707.41</v>
      </c>
      <c r="I231" s="1">
        <f t="shared" si="109"/>
        <v>5530.0000000002001</v>
      </c>
      <c r="J231" s="2">
        <f>SUMIFS('Peak Demand output'!$J:$J,'Peak Demand output'!$D:$D,$D231,'Peak Demand output'!$E:$E,$E231,'Peak Demand output'!$F:$F,$F231,'Peak Demand output'!$G:$G,J$4)</f>
        <v>474.75200000000001</v>
      </c>
      <c r="K231" s="2">
        <f>SUMIFS('Peak Demand output'!$J:$J,'Peak Demand output'!$D:$D,$D231,'Peak Demand output'!$E:$E,$E231,'Peak Demand output'!$F:$F,$F231,'Peak Demand output'!$G:$G,K$4)</f>
        <v>470.57839999999999</v>
      </c>
      <c r="L231" s="1">
        <f t="shared" si="110"/>
        <v>4.1736000000000217</v>
      </c>
      <c r="M231" s="2">
        <f>SUMIFS('Batch output'!$AH$6:$AH$13751,'Batch output'!$C$6:$C$13751,$D231,'Batch output'!$D$6:$D$13751,$E231,'Batch output'!$E$6:$E$13751,$F231,'Batch output'!$G$6:$G$13751,M$4)</f>
        <v>26.917200000000001</v>
      </c>
      <c r="N231" s="2">
        <f>SUMIFS('Batch output'!$AH$6:$AH$13751,'Batch output'!$C$6:$C$13751,$D231,'Batch output'!$D$6:$D$13751,$E231,'Batch output'!$E$6:$E$13751,$F231,'Batch output'!$G$6:$G$13751,N$4)</f>
        <v>26.952000000000002</v>
      </c>
      <c r="O231" s="1">
        <f t="shared" si="111"/>
        <v>-0.34800000000000608</v>
      </c>
      <c r="P231" s="1" t="str">
        <f>IFERROR(INDEX('Vintage Weighting'!$S$3:$S$9,MATCH($F231,'Vintage Weighting'!$R$3:$R$9,0)),0)</f>
        <v>ex</v>
      </c>
      <c r="Q231" s="1" t="str">
        <f t="shared" si="112"/>
        <v>WRf-CZ15-ex</v>
      </c>
      <c r="R231" s="14">
        <f>INDEX('Vintage Weighting'!$G$4:$M$1000,MATCH($Q231,'Vintage Weighting'!$F$4:$F$1000,0),MATCH($F231,'Vintage Weighting'!$G$3:$M$3,0))</f>
        <v>0.2592592592592593</v>
      </c>
      <c r="S231" s="1">
        <f t="shared" si="113"/>
        <v>1433.7037037037558</v>
      </c>
      <c r="T231" s="1">
        <f t="shared" si="114"/>
        <v>1.0820444444444504</v>
      </c>
      <c r="U231" s="1">
        <f t="shared" si="115"/>
        <v>-9.0222222222223813E-2</v>
      </c>
      <c r="V231" s="24">
        <f>INDEX('Building HVAC Tonnage'!F:F,MATCH(C231,'Building HVAC Tonnage'!E:E,0))</f>
        <v>20.374207500000001</v>
      </c>
      <c r="W231" s="1">
        <f t="shared" si="116"/>
        <v>70.368562983554369</v>
      </c>
      <c r="X231" s="1">
        <f t="shared" si="117"/>
        <v>5.3108541495145288E-2</v>
      </c>
      <c r="Y231" s="1">
        <f t="shared" si="118"/>
        <v>-4.4282567664152735E-3</v>
      </c>
      <c r="Z231" s="1" t="str">
        <f t="shared" si="119"/>
        <v>WRf-CZ15</v>
      </c>
    </row>
    <row r="232" spans="2:26" x14ac:dyDescent="0.25">
      <c r="B232" s="17" t="s">
        <v>2201</v>
      </c>
      <c r="C232" s="1" t="str">
        <f t="shared" si="105"/>
        <v>WRf-CZ15-v15</v>
      </c>
      <c r="D232" s="1" t="str">
        <f t="shared" si="106"/>
        <v>WRf</v>
      </c>
      <c r="E232" s="1" t="str">
        <f t="shared" si="107"/>
        <v>CZ15</v>
      </c>
      <c r="F232" s="1" t="str">
        <f t="shared" si="108"/>
        <v>v15</v>
      </c>
      <c r="G232" s="2">
        <f>SUMIFS('Batch output'!$U$6:$U$13751,'Batch output'!$C$6:$C$13751,$D232,'Batch output'!$D$6:$D$13751,$E232,'Batch output'!$E$6:$E$13751,$F232,'Batch output'!$G$6:$G$13751,G$4)</f>
        <v>3707.63</v>
      </c>
      <c r="H232" s="2">
        <f>SUMIFS('Batch output'!$U$6:$U$13751,'Batch output'!$C$6:$C$13751,$D232,'Batch output'!$D$6:$D$13751,$E232,'Batch output'!$E$6:$E$13751,$F232,'Batch output'!$G$6:$G$13751,H$4)</f>
        <v>3702.08</v>
      </c>
      <c r="I232" s="1">
        <f t="shared" si="109"/>
        <v>5550.0000000001819</v>
      </c>
      <c r="J232" s="2">
        <f>SUMIFS('Peak Demand output'!$J:$J,'Peak Demand output'!$D:$D,$D232,'Peak Demand output'!$E:$E,$E232,'Peak Demand output'!$F:$F,$F232,'Peak Demand output'!$G:$G,J$4)</f>
        <v>474.33632999999998</v>
      </c>
      <c r="K232" s="2">
        <f>SUMIFS('Peak Demand output'!$J:$J,'Peak Demand output'!$D:$D,$D232,'Peak Demand output'!$E:$E,$E232,'Peak Demand output'!$F:$F,$F232,'Peak Demand output'!$G:$G,K$4)</f>
        <v>470.12466999999998</v>
      </c>
      <c r="L232" s="1">
        <f t="shared" si="110"/>
        <v>4.2116599999999949</v>
      </c>
      <c r="M232" s="2">
        <f>SUMIFS('Batch output'!$AH$6:$AH$13751,'Batch output'!$C$6:$C$13751,$D232,'Batch output'!$D$6:$D$13751,$E232,'Batch output'!$E$6:$E$13751,$F232,'Batch output'!$G$6:$G$13751,M$4)</f>
        <v>26.566800000000001</v>
      </c>
      <c r="N232" s="2">
        <f>SUMIFS('Batch output'!$AH$6:$AH$13751,'Batch output'!$C$6:$C$13751,$D232,'Batch output'!$D$6:$D$13751,$E232,'Batch output'!$E$6:$E$13751,$F232,'Batch output'!$G$6:$G$13751,N$4)</f>
        <v>26.6005</v>
      </c>
      <c r="O232" s="1">
        <f t="shared" si="111"/>
        <v>-0.33699999999999619</v>
      </c>
      <c r="P232" s="1" t="str">
        <f>IFERROR(INDEX('Vintage Weighting'!$S$3:$S$9,MATCH($F232,'Vintage Weighting'!$R$3:$R$9,0)),0)</f>
        <v>ex</v>
      </c>
      <c r="Q232" s="1" t="str">
        <f t="shared" si="112"/>
        <v>WRf-CZ15-ex</v>
      </c>
      <c r="R232" s="14">
        <f>INDEX('Vintage Weighting'!$G$4:$M$1000,MATCH($Q232,'Vintage Weighting'!$F$4:$F$1000,0),MATCH($F232,'Vintage Weighting'!$G$3:$M$3,0))</f>
        <v>0.20370370370370372</v>
      </c>
      <c r="S232" s="1">
        <f t="shared" si="113"/>
        <v>1130.5555555555927</v>
      </c>
      <c r="T232" s="1">
        <f t="shared" si="114"/>
        <v>0.85793074074073972</v>
      </c>
      <c r="U232" s="1">
        <f t="shared" si="115"/>
        <v>-6.8648148148147375E-2</v>
      </c>
      <c r="V232" s="24">
        <f>INDEX('Building HVAC Tonnage'!F:F,MATCH(C232,'Building HVAC Tonnage'!E:E,0))</f>
        <v>19.787230000000001</v>
      </c>
      <c r="W232" s="1">
        <f t="shared" si="116"/>
        <v>57.135615018150226</v>
      </c>
      <c r="X232" s="1">
        <f t="shared" si="117"/>
        <v>4.3357798981501688E-2</v>
      </c>
      <c r="Y232" s="1">
        <f t="shared" si="118"/>
        <v>-3.469315722723563E-3</v>
      </c>
      <c r="Z232" s="1" t="str">
        <f t="shared" si="119"/>
        <v>WRf-CZ15</v>
      </c>
    </row>
  </sheetData>
  <autoFilter ref="B4:Z232" xr:uid="{FF50B340-74BD-45FE-9D13-1B2ACE28992E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9FFEA-5AAD-459F-869F-B246411B225D}">
  <sheetPr codeName="Sheet5"/>
  <dimension ref="A1:BZ461"/>
  <sheetViews>
    <sheetView workbookViewId="0">
      <selection activeCell="D19" sqref="D19"/>
    </sheetView>
  </sheetViews>
  <sheetFormatPr defaultRowHeight="15" x14ac:dyDescent="0.25"/>
  <cols>
    <col min="1" max="1" width="19.85546875" bestFit="1" customWidth="1"/>
    <col min="2" max="2" width="55.5703125" bestFit="1" customWidth="1"/>
    <col min="6" max="6" width="19.7109375" bestFit="1" customWidth="1"/>
    <col min="7" max="7" width="14.5703125" bestFit="1" customWidth="1"/>
  </cols>
  <sheetData>
    <row r="1" spans="1:78" x14ac:dyDescent="0.25">
      <c r="I1" t="s">
        <v>0</v>
      </c>
      <c r="V1" t="s">
        <v>1</v>
      </c>
      <c r="AI1" t="s">
        <v>2</v>
      </c>
      <c r="AV1" t="s">
        <v>3</v>
      </c>
      <c r="BO1" t="s">
        <v>4</v>
      </c>
    </row>
    <row r="2" spans="1:78" x14ac:dyDescent="0.25"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6</v>
      </c>
      <c r="BJ2" t="s">
        <v>7</v>
      </c>
      <c r="BK2" t="s">
        <v>8</v>
      </c>
      <c r="BL2" t="s">
        <v>8</v>
      </c>
      <c r="BM2" t="s">
        <v>8</v>
      </c>
      <c r="BN2" t="s">
        <v>8</v>
      </c>
      <c r="BO2" t="s">
        <v>9</v>
      </c>
    </row>
    <row r="3" spans="1:78" x14ac:dyDescent="0.25">
      <c r="C3" s="1" t="str">
        <f>LEFT(B3,3)</f>
        <v/>
      </c>
      <c r="D3" s="1" t="str">
        <f>MID(B3,5,4)</f>
        <v/>
      </c>
      <c r="E3" s="1" t="str">
        <f>MID(B3,10,3)</f>
        <v/>
      </c>
      <c r="F3" s="1"/>
      <c r="G3" s="1" t="str">
        <f>MID(B3,25,50)</f>
        <v/>
      </c>
      <c r="I3" t="s">
        <v>10</v>
      </c>
      <c r="J3" t="s">
        <v>11</v>
      </c>
      <c r="K3" t="s">
        <v>12</v>
      </c>
      <c r="L3" t="s">
        <v>10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V3" t="s">
        <v>10</v>
      </c>
      <c r="W3" t="s">
        <v>11</v>
      </c>
      <c r="X3" t="s">
        <v>12</v>
      </c>
      <c r="Y3" t="s">
        <v>10</v>
      </c>
      <c r="Z3" t="s">
        <v>13</v>
      </c>
      <c r="AA3" t="s">
        <v>14</v>
      </c>
      <c r="AB3" t="s">
        <v>15</v>
      </c>
      <c r="AC3" t="s">
        <v>16</v>
      </c>
      <c r="AD3" t="s">
        <v>17</v>
      </c>
      <c r="AE3" t="s">
        <v>18</v>
      </c>
      <c r="AF3" t="s">
        <v>19</v>
      </c>
      <c r="AG3" t="s">
        <v>20</v>
      </c>
      <c r="AI3" t="s">
        <v>10</v>
      </c>
      <c r="AJ3" t="s">
        <v>11</v>
      </c>
      <c r="AK3" t="s">
        <v>12</v>
      </c>
      <c r="AL3" t="s">
        <v>10</v>
      </c>
      <c r="AM3" t="s">
        <v>13</v>
      </c>
      <c r="AN3" t="s">
        <v>14</v>
      </c>
      <c r="AO3" t="s">
        <v>15</v>
      </c>
      <c r="AP3" t="s">
        <v>16</v>
      </c>
      <c r="AQ3" t="s">
        <v>17</v>
      </c>
      <c r="AR3" t="s">
        <v>18</v>
      </c>
      <c r="AS3" t="s">
        <v>19</v>
      </c>
      <c r="AT3" t="s">
        <v>20</v>
      </c>
      <c r="AV3" t="s">
        <v>10</v>
      </c>
      <c r="AW3" t="s">
        <v>11</v>
      </c>
      <c r="AX3" t="s">
        <v>12</v>
      </c>
      <c r="AY3" t="s">
        <v>10</v>
      </c>
      <c r="AZ3" t="s">
        <v>13</v>
      </c>
      <c r="BA3" t="s">
        <v>14</v>
      </c>
      <c r="BB3" t="s">
        <v>15</v>
      </c>
      <c r="BC3" t="s">
        <v>16</v>
      </c>
      <c r="BD3" t="s">
        <v>17</v>
      </c>
      <c r="BE3" t="s">
        <v>18</v>
      </c>
      <c r="BF3" t="s">
        <v>19</v>
      </c>
      <c r="BG3" t="s">
        <v>20</v>
      </c>
      <c r="BI3" t="s">
        <v>21</v>
      </c>
      <c r="BJ3" t="s">
        <v>22</v>
      </c>
      <c r="BK3" t="s">
        <v>23</v>
      </c>
      <c r="BL3" t="s">
        <v>24</v>
      </c>
      <c r="BM3" t="s">
        <v>25</v>
      </c>
      <c r="BN3" t="s">
        <v>26</v>
      </c>
      <c r="BP3" t="s">
        <v>27</v>
      </c>
      <c r="BY3" t="s">
        <v>28</v>
      </c>
    </row>
    <row r="4" spans="1:78" x14ac:dyDescent="0.25">
      <c r="C4" t="s">
        <v>29</v>
      </c>
      <c r="I4" t="s">
        <v>30</v>
      </c>
      <c r="J4" t="s">
        <v>31</v>
      </c>
      <c r="K4" t="s">
        <v>32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38</v>
      </c>
      <c r="R4" t="s">
        <v>39</v>
      </c>
      <c r="S4" t="s">
        <v>40</v>
      </c>
      <c r="T4" t="s">
        <v>40</v>
      </c>
      <c r="U4" t="s">
        <v>41</v>
      </c>
      <c r="V4" t="s">
        <v>30</v>
      </c>
      <c r="W4" t="s">
        <v>31</v>
      </c>
      <c r="X4" t="s">
        <v>32</v>
      </c>
      <c r="Y4" t="s">
        <v>33</v>
      </c>
      <c r="Z4" t="s">
        <v>34</v>
      </c>
      <c r="AA4" t="s">
        <v>35</v>
      </c>
      <c r="AB4" t="s">
        <v>36</v>
      </c>
      <c r="AC4" t="s">
        <v>37</v>
      </c>
      <c r="AD4" t="s">
        <v>38</v>
      </c>
      <c r="AE4" t="s">
        <v>39</v>
      </c>
      <c r="AF4" t="s">
        <v>40</v>
      </c>
      <c r="AG4" t="s">
        <v>40</v>
      </c>
      <c r="AH4" t="s">
        <v>41</v>
      </c>
      <c r="AI4" t="s">
        <v>30</v>
      </c>
      <c r="AJ4" t="s">
        <v>31</v>
      </c>
      <c r="AK4" t="s">
        <v>32</v>
      </c>
      <c r="AL4" t="s">
        <v>33</v>
      </c>
      <c r="AM4" t="s">
        <v>34</v>
      </c>
      <c r="AN4" t="s">
        <v>35</v>
      </c>
      <c r="AO4" t="s">
        <v>36</v>
      </c>
      <c r="AP4" t="s">
        <v>37</v>
      </c>
      <c r="AQ4" t="s">
        <v>38</v>
      </c>
      <c r="AR4" t="s">
        <v>39</v>
      </c>
      <c r="AS4" t="s">
        <v>40</v>
      </c>
      <c r="AT4" t="s">
        <v>40</v>
      </c>
      <c r="AU4" t="s">
        <v>41</v>
      </c>
      <c r="AV4" t="s">
        <v>30</v>
      </c>
      <c r="AW4" t="s">
        <v>31</v>
      </c>
      <c r="AX4" t="s">
        <v>32</v>
      </c>
      <c r="AY4" t="s">
        <v>33</v>
      </c>
      <c r="AZ4" t="s">
        <v>34</v>
      </c>
      <c r="BA4" t="s">
        <v>35</v>
      </c>
      <c r="BB4" t="s">
        <v>36</v>
      </c>
      <c r="BC4" t="s">
        <v>37</v>
      </c>
      <c r="BD4" t="s">
        <v>38</v>
      </c>
      <c r="BE4" t="s">
        <v>39</v>
      </c>
      <c r="BF4" t="s">
        <v>40</v>
      </c>
      <c r="BG4" t="s">
        <v>40</v>
      </c>
      <c r="BH4" t="s">
        <v>41</v>
      </c>
      <c r="BI4" t="s">
        <v>42</v>
      </c>
      <c r="BJ4" t="s">
        <v>43</v>
      </c>
      <c r="BK4" t="s">
        <v>44</v>
      </c>
      <c r="BL4" t="s">
        <v>45</v>
      </c>
      <c r="BM4" t="s">
        <v>45</v>
      </c>
      <c r="BN4" t="s">
        <v>45</v>
      </c>
      <c r="BO4" t="s">
        <v>46</v>
      </c>
      <c r="BP4" t="s">
        <v>47</v>
      </c>
      <c r="BQ4" t="s">
        <v>28</v>
      </c>
      <c r="BR4" t="s">
        <v>48</v>
      </c>
      <c r="BS4" t="s">
        <v>49</v>
      </c>
      <c r="BT4" t="s">
        <v>50</v>
      </c>
      <c r="BU4" t="s">
        <v>51</v>
      </c>
      <c r="BV4" t="s">
        <v>52</v>
      </c>
      <c r="BW4" t="s">
        <v>53</v>
      </c>
      <c r="BX4" t="s">
        <v>54</v>
      </c>
      <c r="BY4" t="s">
        <v>55</v>
      </c>
      <c r="BZ4" t="s">
        <v>41</v>
      </c>
    </row>
    <row r="5" spans="1:78" x14ac:dyDescent="0.25">
      <c r="A5" t="s">
        <v>56</v>
      </c>
      <c r="B5" t="s">
        <v>57</v>
      </c>
      <c r="C5" s="10" t="s">
        <v>68</v>
      </c>
      <c r="D5" s="10" t="s">
        <v>69</v>
      </c>
      <c r="E5" s="10" t="s">
        <v>70</v>
      </c>
      <c r="F5" s="18" t="s">
        <v>563</v>
      </c>
      <c r="G5" s="11" t="s">
        <v>126</v>
      </c>
      <c r="H5" t="s">
        <v>58</v>
      </c>
      <c r="I5" t="s">
        <v>59</v>
      </c>
      <c r="J5" t="s">
        <v>59</v>
      </c>
      <c r="K5" t="s">
        <v>59</v>
      </c>
      <c r="L5" t="s">
        <v>59</v>
      </c>
      <c r="M5" t="s">
        <v>59</v>
      </c>
      <c r="N5" t="s">
        <v>59</v>
      </c>
      <c r="O5" t="s">
        <v>59</v>
      </c>
      <c r="P5" t="s">
        <v>59</v>
      </c>
      <c r="Q5" t="s">
        <v>59</v>
      </c>
      <c r="R5" t="s">
        <v>59</v>
      </c>
      <c r="S5" t="s">
        <v>59</v>
      </c>
      <c r="T5" t="s">
        <v>59</v>
      </c>
      <c r="U5" t="s">
        <v>59</v>
      </c>
      <c r="V5" t="s">
        <v>60</v>
      </c>
      <c r="W5" t="s">
        <v>60</v>
      </c>
      <c r="X5" t="s">
        <v>60</v>
      </c>
      <c r="Y5" t="s">
        <v>60</v>
      </c>
      <c r="Z5" t="s">
        <v>60</v>
      </c>
      <c r="AA5" t="s">
        <v>60</v>
      </c>
      <c r="AB5" t="s">
        <v>60</v>
      </c>
      <c r="AC5" t="s">
        <v>60</v>
      </c>
      <c r="AD5" t="s">
        <v>60</v>
      </c>
      <c r="AE5" t="s">
        <v>60</v>
      </c>
      <c r="AF5" t="s">
        <v>60</v>
      </c>
      <c r="AG5" t="s">
        <v>60</v>
      </c>
      <c r="AH5" t="s">
        <v>60</v>
      </c>
      <c r="AI5" t="s">
        <v>61</v>
      </c>
      <c r="AJ5" t="s">
        <v>61</v>
      </c>
      <c r="AK5" t="s">
        <v>61</v>
      </c>
      <c r="AL5" t="s">
        <v>61</v>
      </c>
      <c r="AM5" t="s">
        <v>61</v>
      </c>
      <c r="AN5" t="s">
        <v>61</v>
      </c>
      <c r="AO5" t="s">
        <v>61</v>
      </c>
      <c r="AP5" t="s">
        <v>61</v>
      </c>
      <c r="AQ5" t="s">
        <v>61</v>
      </c>
      <c r="AR5" t="s">
        <v>61</v>
      </c>
      <c r="AS5" t="s">
        <v>61</v>
      </c>
      <c r="AT5" t="s">
        <v>61</v>
      </c>
      <c r="AU5" t="s">
        <v>61</v>
      </c>
      <c r="AV5" t="s">
        <v>62</v>
      </c>
      <c r="AW5" t="s">
        <v>62</v>
      </c>
      <c r="AX5" t="s">
        <v>62</v>
      </c>
      <c r="AY5" t="s">
        <v>62</v>
      </c>
      <c r="AZ5" t="s">
        <v>62</v>
      </c>
      <c r="BA5" t="s">
        <v>62</v>
      </c>
      <c r="BB5" t="s">
        <v>62</v>
      </c>
      <c r="BC5" t="s">
        <v>62</v>
      </c>
      <c r="BD5" t="s">
        <v>62</v>
      </c>
      <c r="BE5" t="s">
        <v>62</v>
      </c>
      <c r="BF5" t="s">
        <v>62</v>
      </c>
      <c r="BG5" t="s">
        <v>62</v>
      </c>
      <c r="BH5" t="s">
        <v>62</v>
      </c>
      <c r="BI5" t="s">
        <v>63</v>
      </c>
      <c r="BJ5" t="s">
        <v>61</v>
      </c>
      <c r="BK5" t="s">
        <v>64</v>
      </c>
      <c r="BL5" t="s">
        <v>64</v>
      </c>
      <c r="BM5" t="s">
        <v>65</v>
      </c>
      <c r="BN5" t="s">
        <v>65</v>
      </c>
      <c r="BO5" t="s">
        <v>66</v>
      </c>
      <c r="BP5" t="s">
        <v>66</v>
      </c>
      <c r="BQ5" t="s">
        <v>66</v>
      </c>
      <c r="BR5" t="s">
        <v>66</v>
      </c>
      <c r="BS5" t="s">
        <v>66</v>
      </c>
      <c r="BT5" t="s">
        <v>66</v>
      </c>
      <c r="BU5" t="s">
        <v>66</v>
      </c>
      <c r="BV5" t="s">
        <v>66</v>
      </c>
      <c r="BW5" t="s">
        <v>66</v>
      </c>
      <c r="BX5" t="s">
        <v>66</v>
      </c>
      <c r="BY5" t="s">
        <v>66</v>
      </c>
      <c r="BZ5" t="s">
        <v>66</v>
      </c>
    </row>
    <row r="6" spans="1:78" x14ac:dyDescent="0.25">
      <c r="A6" t="s">
        <v>2665</v>
      </c>
      <c r="B6" t="s">
        <v>2205</v>
      </c>
      <c r="C6" s="1" t="str">
        <f t="shared" ref="C6:C29" si="0">LEFT(B6,3)</f>
        <v>Asm</v>
      </c>
      <c r="D6" s="1" t="str">
        <f t="shared" ref="D6:D29" si="1">CONCATENATE("CZ", MID(B6,7,2))</f>
        <v>CZ12</v>
      </c>
      <c r="E6" s="1" t="str">
        <f t="shared" ref="E6:E30" si="2">_xlfn.CONCAT("v",MID(B6,11,2))</f>
        <v>v03</v>
      </c>
      <c r="F6" t="s">
        <v>1974</v>
      </c>
      <c r="G6" s="1" t="str">
        <f t="shared" ref="G6:G30" si="3">RIGHT(B6,4)</f>
        <v>Base</v>
      </c>
      <c r="H6">
        <v>24998.5</v>
      </c>
      <c r="I6">
        <v>300.99299999999999</v>
      </c>
      <c r="J6">
        <v>0</v>
      </c>
      <c r="K6">
        <v>0</v>
      </c>
      <c r="L6">
        <v>0</v>
      </c>
      <c r="M6">
        <v>0</v>
      </c>
      <c r="N6">
        <v>0</v>
      </c>
      <c r="O6">
        <v>140.48500000000001</v>
      </c>
      <c r="P6">
        <v>7.7722600000000002</v>
      </c>
      <c r="Q6">
        <v>0</v>
      </c>
      <c r="R6">
        <v>373.29399999999998</v>
      </c>
      <c r="S6">
        <v>0</v>
      </c>
      <c r="T6">
        <v>156.215</v>
      </c>
      <c r="U6">
        <v>978.75800000000004</v>
      </c>
      <c r="V6">
        <v>0</v>
      </c>
      <c r="W6">
        <v>0</v>
      </c>
      <c r="X6">
        <v>0</v>
      </c>
      <c r="Y6">
        <v>1830.59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1830.59</v>
      </c>
      <c r="AI6">
        <v>412.00900000000001</v>
      </c>
      <c r="AJ6">
        <v>0</v>
      </c>
      <c r="AK6">
        <v>0</v>
      </c>
      <c r="AL6">
        <v>0</v>
      </c>
      <c r="AM6">
        <v>0</v>
      </c>
      <c r="AN6">
        <v>0</v>
      </c>
      <c r="AO6">
        <v>51.253900000000002</v>
      </c>
      <c r="AP6">
        <v>0</v>
      </c>
      <c r="AQ6">
        <v>0</v>
      </c>
      <c r="AR6">
        <v>85.956299999999999</v>
      </c>
      <c r="AS6">
        <v>0</v>
      </c>
      <c r="AT6">
        <v>33.212499999999999</v>
      </c>
      <c r="AU6">
        <v>582.43200000000002</v>
      </c>
      <c r="AV6">
        <v>0</v>
      </c>
      <c r="AW6">
        <v>0</v>
      </c>
      <c r="AX6">
        <v>0</v>
      </c>
      <c r="AY6">
        <v>2824.95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2824.95</v>
      </c>
      <c r="BI6">
        <v>3887.23</v>
      </c>
      <c r="BJ6" t="s">
        <v>67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</row>
    <row r="7" spans="1:78" x14ac:dyDescent="0.25">
      <c r="A7" t="s">
        <v>2666</v>
      </c>
      <c r="B7" t="s">
        <v>2206</v>
      </c>
      <c r="C7" s="1" t="str">
        <f t="shared" si="0"/>
        <v>Asm</v>
      </c>
      <c r="D7" s="1" t="str">
        <f t="shared" si="1"/>
        <v>CZ12</v>
      </c>
      <c r="E7" s="1" t="str">
        <f t="shared" si="2"/>
        <v>v03</v>
      </c>
      <c r="F7" s="1" t="str">
        <f t="shared" ref="F7:F70" si="4">F6</f>
        <v>PkgAC2SpP-240to760</v>
      </c>
      <c r="G7" s="1" t="str">
        <f t="shared" si="3"/>
        <v>Meas</v>
      </c>
      <c r="H7">
        <v>24998.5</v>
      </c>
      <c r="I7">
        <v>254.821</v>
      </c>
      <c r="J7">
        <v>0</v>
      </c>
      <c r="K7">
        <v>0</v>
      </c>
      <c r="L7">
        <v>0</v>
      </c>
      <c r="M7">
        <v>0</v>
      </c>
      <c r="N7">
        <v>0</v>
      </c>
      <c r="O7">
        <v>138.803</v>
      </c>
      <c r="P7">
        <v>7.7722600000000002</v>
      </c>
      <c r="Q7">
        <v>0</v>
      </c>
      <c r="R7">
        <v>373.29399999999998</v>
      </c>
      <c r="S7">
        <v>0</v>
      </c>
      <c r="T7">
        <v>156.215</v>
      </c>
      <c r="U7">
        <v>930.904</v>
      </c>
      <c r="V7">
        <v>0</v>
      </c>
      <c r="W7">
        <v>0</v>
      </c>
      <c r="X7">
        <v>0</v>
      </c>
      <c r="Y7">
        <v>1830.69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1830.69</v>
      </c>
      <c r="AI7">
        <v>275.05599999999998</v>
      </c>
      <c r="AJ7">
        <v>0</v>
      </c>
      <c r="AK7">
        <v>0</v>
      </c>
      <c r="AL7">
        <v>0</v>
      </c>
      <c r="AM7">
        <v>0</v>
      </c>
      <c r="AN7">
        <v>0</v>
      </c>
      <c r="AO7">
        <v>41.719299999999997</v>
      </c>
      <c r="AP7">
        <v>0</v>
      </c>
      <c r="AQ7">
        <v>0</v>
      </c>
      <c r="AR7">
        <v>85.956299999999999</v>
      </c>
      <c r="AS7">
        <v>0</v>
      </c>
      <c r="AT7">
        <v>33.212499999999999</v>
      </c>
      <c r="AU7">
        <v>435.94400000000002</v>
      </c>
      <c r="AV7">
        <v>0</v>
      </c>
      <c r="AW7">
        <v>0</v>
      </c>
      <c r="AX7">
        <v>0</v>
      </c>
      <c r="AY7">
        <v>2824.95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2824.95</v>
      </c>
      <c r="BI7">
        <v>3670.41</v>
      </c>
      <c r="BJ7" t="s">
        <v>67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</row>
    <row r="8" spans="1:78" x14ac:dyDescent="0.25">
      <c r="A8" t="s">
        <v>2666</v>
      </c>
      <c r="B8" t="s">
        <v>2207</v>
      </c>
      <c r="C8" s="1" t="str">
        <f t="shared" si="0"/>
        <v>Asm</v>
      </c>
      <c r="D8" s="1" t="str">
        <f t="shared" si="1"/>
        <v>CZ12</v>
      </c>
      <c r="E8" s="1" t="str">
        <f t="shared" si="2"/>
        <v>v07</v>
      </c>
      <c r="F8" s="1" t="str">
        <f t="shared" si="4"/>
        <v>PkgAC2SpP-240to760</v>
      </c>
      <c r="G8" s="1" t="str">
        <f t="shared" si="3"/>
        <v>Base</v>
      </c>
      <c r="H8">
        <v>24998.5</v>
      </c>
      <c r="I8">
        <v>299.17099999999999</v>
      </c>
      <c r="J8">
        <v>0</v>
      </c>
      <c r="K8">
        <v>0</v>
      </c>
      <c r="L8">
        <v>0</v>
      </c>
      <c r="M8">
        <v>0</v>
      </c>
      <c r="N8">
        <v>0</v>
      </c>
      <c r="O8">
        <v>139.38300000000001</v>
      </c>
      <c r="P8">
        <v>7.69658</v>
      </c>
      <c r="Q8">
        <v>0</v>
      </c>
      <c r="R8">
        <v>373.29399999999998</v>
      </c>
      <c r="S8">
        <v>0</v>
      </c>
      <c r="T8">
        <v>156.215</v>
      </c>
      <c r="U8">
        <v>975.75900000000001</v>
      </c>
      <c r="V8">
        <v>0</v>
      </c>
      <c r="W8">
        <v>0</v>
      </c>
      <c r="X8">
        <v>0</v>
      </c>
      <c r="Y8">
        <v>1796.29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1796.29</v>
      </c>
      <c r="AI8">
        <v>408.25599999999997</v>
      </c>
      <c r="AJ8">
        <v>0</v>
      </c>
      <c r="AK8">
        <v>0</v>
      </c>
      <c r="AL8">
        <v>0</v>
      </c>
      <c r="AM8">
        <v>0</v>
      </c>
      <c r="AN8">
        <v>0</v>
      </c>
      <c r="AO8">
        <v>50.830599999999997</v>
      </c>
      <c r="AP8">
        <v>0</v>
      </c>
      <c r="AQ8">
        <v>0</v>
      </c>
      <c r="AR8">
        <v>85.956299999999999</v>
      </c>
      <c r="AS8">
        <v>0</v>
      </c>
      <c r="AT8">
        <v>33.212499999999999</v>
      </c>
      <c r="AU8">
        <v>578.25599999999997</v>
      </c>
      <c r="AV8">
        <v>0</v>
      </c>
      <c r="AW8">
        <v>0</v>
      </c>
      <c r="AX8">
        <v>0</v>
      </c>
      <c r="AY8">
        <v>2802.75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2802.75</v>
      </c>
      <c r="BI8">
        <v>3856.31</v>
      </c>
      <c r="BJ8" t="s">
        <v>67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</row>
    <row r="9" spans="1:78" x14ac:dyDescent="0.25">
      <c r="A9" t="s">
        <v>2667</v>
      </c>
      <c r="B9" t="s">
        <v>2208</v>
      </c>
      <c r="C9" s="1" t="str">
        <f t="shared" si="0"/>
        <v>Asm</v>
      </c>
      <c r="D9" s="1" t="str">
        <f t="shared" si="1"/>
        <v>CZ12</v>
      </c>
      <c r="E9" s="1" t="str">
        <f t="shared" si="2"/>
        <v>v07</v>
      </c>
      <c r="F9" s="1" t="str">
        <f t="shared" si="4"/>
        <v>PkgAC2SpP-240to760</v>
      </c>
      <c r="G9" s="1" t="str">
        <f t="shared" si="3"/>
        <v>Meas</v>
      </c>
      <c r="H9">
        <v>24998.5</v>
      </c>
      <c r="I9">
        <v>253.38</v>
      </c>
      <c r="J9">
        <v>0</v>
      </c>
      <c r="K9">
        <v>0</v>
      </c>
      <c r="L9">
        <v>0</v>
      </c>
      <c r="M9">
        <v>0</v>
      </c>
      <c r="N9">
        <v>0</v>
      </c>
      <c r="O9">
        <v>137.69900000000001</v>
      </c>
      <c r="P9">
        <v>7.69658</v>
      </c>
      <c r="Q9">
        <v>0</v>
      </c>
      <c r="R9">
        <v>373.29399999999998</v>
      </c>
      <c r="S9">
        <v>0</v>
      </c>
      <c r="T9">
        <v>156.215</v>
      </c>
      <c r="U9">
        <v>928.28399999999999</v>
      </c>
      <c r="V9">
        <v>0</v>
      </c>
      <c r="W9">
        <v>0</v>
      </c>
      <c r="X9">
        <v>0</v>
      </c>
      <c r="Y9">
        <v>1796.38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1796.38</v>
      </c>
      <c r="AI9">
        <v>272.65699999999998</v>
      </c>
      <c r="AJ9">
        <v>0</v>
      </c>
      <c r="AK9">
        <v>0</v>
      </c>
      <c r="AL9">
        <v>0</v>
      </c>
      <c r="AM9">
        <v>0</v>
      </c>
      <c r="AN9">
        <v>0</v>
      </c>
      <c r="AO9">
        <v>41.413600000000002</v>
      </c>
      <c r="AP9">
        <v>0</v>
      </c>
      <c r="AQ9">
        <v>0</v>
      </c>
      <c r="AR9">
        <v>85.956299999999999</v>
      </c>
      <c r="AS9">
        <v>0</v>
      </c>
      <c r="AT9">
        <v>33.212499999999999</v>
      </c>
      <c r="AU9">
        <v>433.23899999999998</v>
      </c>
      <c r="AV9">
        <v>0</v>
      </c>
      <c r="AW9">
        <v>0</v>
      </c>
      <c r="AX9">
        <v>0</v>
      </c>
      <c r="AY9">
        <v>2802.75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2802.75</v>
      </c>
      <c r="BI9">
        <v>3641.47</v>
      </c>
      <c r="BJ9" t="s">
        <v>67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</row>
    <row r="10" spans="1:78" x14ac:dyDescent="0.25">
      <c r="A10" t="s">
        <v>2668</v>
      </c>
      <c r="B10" t="s">
        <v>2209</v>
      </c>
      <c r="C10" s="1" t="str">
        <f t="shared" si="0"/>
        <v>Asm</v>
      </c>
      <c r="D10" s="1" t="str">
        <f t="shared" si="1"/>
        <v>CZ12</v>
      </c>
      <c r="E10" s="1" t="str">
        <f t="shared" si="2"/>
        <v>v11</v>
      </c>
      <c r="F10" s="1" t="str">
        <f t="shared" si="4"/>
        <v>PkgAC2SpP-240to760</v>
      </c>
      <c r="G10" s="1" t="str">
        <f t="shared" si="3"/>
        <v>Base</v>
      </c>
      <c r="H10">
        <v>24998.5</v>
      </c>
      <c r="I10">
        <v>296.745</v>
      </c>
      <c r="J10">
        <v>0</v>
      </c>
      <c r="K10">
        <v>0</v>
      </c>
      <c r="L10">
        <v>0</v>
      </c>
      <c r="M10">
        <v>0</v>
      </c>
      <c r="N10">
        <v>0</v>
      </c>
      <c r="O10">
        <v>136.809</v>
      </c>
      <c r="P10">
        <v>7.5205900000000003</v>
      </c>
      <c r="Q10">
        <v>0</v>
      </c>
      <c r="R10">
        <v>373.29399999999998</v>
      </c>
      <c r="S10">
        <v>0</v>
      </c>
      <c r="T10">
        <v>156.215</v>
      </c>
      <c r="U10">
        <v>970.58299999999997</v>
      </c>
      <c r="V10">
        <v>0</v>
      </c>
      <c r="W10">
        <v>0</v>
      </c>
      <c r="X10">
        <v>0</v>
      </c>
      <c r="Y10">
        <v>1669.68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1669.68</v>
      </c>
      <c r="AI10">
        <v>399.245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49.703200000000002</v>
      </c>
      <c r="AP10">
        <v>0</v>
      </c>
      <c r="AQ10">
        <v>0</v>
      </c>
      <c r="AR10">
        <v>85.956299999999999</v>
      </c>
      <c r="AS10">
        <v>0</v>
      </c>
      <c r="AT10">
        <v>33.212499999999999</v>
      </c>
      <c r="AU10">
        <v>568.11699999999996</v>
      </c>
      <c r="AV10">
        <v>0</v>
      </c>
      <c r="AW10">
        <v>0</v>
      </c>
      <c r="AX10">
        <v>0</v>
      </c>
      <c r="AY10">
        <v>2715.31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2715.31</v>
      </c>
      <c r="BI10">
        <v>3780.33</v>
      </c>
      <c r="BJ10" t="s">
        <v>67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</row>
    <row r="11" spans="1:78" x14ac:dyDescent="0.25">
      <c r="A11" t="s">
        <v>2668</v>
      </c>
      <c r="B11" t="s">
        <v>2210</v>
      </c>
      <c r="C11" s="1" t="str">
        <f t="shared" si="0"/>
        <v>Asm</v>
      </c>
      <c r="D11" s="1" t="str">
        <f t="shared" si="1"/>
        <v>CZ12</v>
      </c>
      <c r="E11" s="1" t="str">
        <f t="shared" si="2"/>
        <v>v11</v>
      </c>
      <c r="F11" s="1" t="str">
        <f t="shared" si="4"/>
        <v>PkgAC2SpP-240to760</v>
      </c>
      <c r="G11" s="1" t="str">
        <f t="shared" si="3"/>
        <v>Meas</v>
      </c>
      <c r="H11">
        <v>24998.5</v>
      </c>
      <c r="I11">
        <v>251.614</v>
      </c>
      <c r="J11">
        <v>0</v>
      </c>
      <c r="K11">
        <v>0</v>
      </c>
      <c r="L11">
        <v>0</v>
      </c>
      <c r="M11">
        <v>0</v>
      </c>
      <c r="N11">
        <v>0</v>
      </c>
      <c r="O11">
        <v>135.11500000000001</v>
      </c>
      <c r="P11">
        <v>7.5205900000000003</v>
      </c>
      <c r="Q11">
        <v>0</v>
      </c>
      <c r="R11">
        <v>373.29399999999998</v>
      </c>
      <c r="S11">
        <v>0</v>
      </c>
      <c r="T11">
        <v>156.215</v>
      </c>
      <c r="U11">
        <v>923.75800000000004</v>
      </c>
      <c r="V11">
        <v>0</v>
      </c>
      <c r="W11">
        <v>0</v>
      </c>
      <c r="X11">
        <v>0</v>
      </c>
      <c r="Y11">
        <v>1669.52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1669.52</v>
      </c>
      <c r="AI11">
        <v>266.78500000000003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40.550199999999997</v>
      </c>
      <c r="AP11">
        <v>0</v>
      </c>
      <c r="AQ11">
        <v>0</v>
      </c>
      <c r="AR11">
        <v>85.956299999999999</v>
      </c>
      <c r="AS11">
        <v>0</v>
      </c>
      <c r="AT11">
        <v>33.212499999999999</v>
      </c>
      <c r="AU11">
        <v>426.50400000000002</v>
      </c>
      <c r="AV11">
        <v>0</v>
      </c>
      <c r="AW11">
        <v>0</v>
      </c>
      <c r="AX11">
        <v>0</v>
      </c>
      <c r="AY11">
        <v>2715.31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2715.31</v>
      </c>
      <c r="BI11">
        <v>3569.19</v>
      </c>
      <c r="BJ11" t="s">
        <v>67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</row>
    <row r="12" spans="1:78" x14ac:dyDescent="0.25">
      <c r="A12" t="s">
        <v>2669</v>
      </c>
      <c r="B12" t="s">
        <v>2211</v>
      </c>
      <c r="C12" s="1" t="str">
        <f t="shared" si="0"/>
        <v>Asm</v>
      </c>
      <c r="D12" s="1" t="str">
        <f t="shared" si="1"/>
        <v>CZ12</v>
      </c>
      <c r="E12" s="1" t="str">
        <f t="shared" si="2"/>
        <v>v15</v>
      </c>
      <c r="F12" s="1" t="str">
        <f t="shared" si="4"/>
        <v>PkgAC2SpP-240to760</v>
      </c>
      <c r="G12" s="1" t="str">
        <f t="shared" si="3"/>
        <v>Base</v>
      </c>
      <c r="H12">
        <v>24998.5</v>
      </c>
      <c r="I12">
        <v>282.28300000000002</v>
      </c>
      <c r="J12">
        <v>0</v>
      </c>
      <c r="K12">
        <v>0</v>
      </c>
      <c r="L12">
        <v>0</v>
      </c>
      <c r="M12">
        <v>0</v>
      </c>
      <c r="N12">
        <v>0</v>
      </c>
      <c r="O12">
        <v>130.904</v>
      </c>
      <c r="P12">
        <v>7.2742199999999997</v>
      </c>
      <c r="Q12">
        <v>0</v>
      </c>
      <c r="R12">
        <v>373.29399999999998</v>
      </c>
      <c r="S12">
        <v>0</v>
      </c>
      <c r="T12">
        <v>152.86500000000001</v>
      </c>
      <c r="U12">
        <v>946.62</v>
      </c>
      <c r="V12">
        <v>0</v>
      </c>
      <c r="W12">
        <v>0</v>
      </c>
      <c r="X12">
        <v>0</v>
      </c>
      <c r="Y12">
        <v>1658.64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1658.64</v>
      </c>
      <c r="AI12">
        <v>385.88600000000002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47.6753</v>
      </c>
      <c r="AP12">
        <v>0</v>
      </c>
      <c r="AQ12">
        <v>0</v>
      </c>
      <c r="AR12">
        <v>85.956299999999999</v>
      </c>
      <c r="AS12">
        <v>0</v>
      </c>
      <c r="AT12">
        <v>32.654299999999999</v>
      </c>
      <c r="AU12">
        <v>552.17200000000003</v>
      </c>
      <c r="AV12">
        <v>0</v>
      </c>
      <c r="AW12">
        <v>0</v>
      </c>
      <c r="AX12">
        <v>0</v>
      </c>
      <c r="AY12">
        <v>2679.99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2679.99</v>
      </c>
      <c r="BI12">
        <v>3659.78</v>
      </c>
      <c r="BJ12" t="s">
        <v>67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</row>
    <row r="13" spans="1:78" x14ac:dyDescent="0.25">
      <c r="A13" t="s">
        <v>2669</v>
      </c>
      <c r="B13" t="s">
        <v>2212</v>
      </c>
      <c r="C13" s="1" t="str">
        <f t="shared" si="0"/>
        <v>Asm</v>
      </c>
      <c r="D13" s="1" t="str">
        <f t="shared" si="1"/>
        <v>CZ12</v>
      </c>
      <c r="E13" s="1" t="str">
        <f t="shared" si="2"/>
        <v>v15</v>
      </c>
      <c r="F13" s="1" t="str">
        <f t="shared" si="4"/>
        <v>PkgAC2SpP-240to760</v>
      </c>
      <c r="G13" s="1" t="str">
        <f t="shared" si="3"/>
        <v>Meas</v>
      </c>
      <c r="H13">
        <v>24998.5</v>
      </c>
      <c r="I13">
        <v>239.21600000000001</v>
      </c>
      <c r="J13">
        <v>0</v>
      </c>
      <c r="K13">
        <v>0</v>
      </c>
      <c r="L13">
        <v>0</v>
      </c>
      <c r="M13">
        <v>0</v>
      </c>
      <c r="N13">
        <v>0</v>
      </c>
      <c r="O13">
        <v>129.316</v>
      </c>
      <c r="P13">
        <v>7.2742199999999997</v>
      </c>
      <c r="Q13">
        <v>0</v>
      </c>
      <c r="R13">
        <v>373.29399999999998</v>
      </c>
      <c r="S13">
        <v>0</v>
      </c>
      <c r="T13">
        <v>152.86500000000001</v>
      </c>
      <c r="U13">
        <v>901.96500000000003</v>
      </c>
      <c r="V13">
        <v>0</v>
      </c>
      <c r="W13">
        <v>0</v>
      </c>
      <c r="X13">
        <v>0</v>
      </c>
      <c r="Y13">
        <v>1658.78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1658.78</v>
      </c>
      <c r="AI13">
        <v>256.995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38.906700000000001</v>
      </c>
      <c r="AP13">
        <v>0</v>
      </c>
      <c r="AQ13">
        <v>0</v>
      </c>
      <c r="AR13">
        <v>85.956299999999999</v>
      </c>
      <c r="AS13">
        <v>0</v>
      </c>
      <c r="AT13">
        <v>32.654299999999999</v>
      </c>
      <c r="AU13">
        <v>414.51299999999998</v>
      </c>
      <c r="AV13">
        <v>0</v>
      </c>
      <c r="AW13">
        <v>0</v>
      </c>
      <c r="AX13">
        <v>0</v>
      </c>
      <c r="AY13">
        <v>2679.99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2679.99</v>
      </c>
      <c r="BI13">
        <v>3451.25</v>
      </c>
      <c r="BJ13" t="s">
        <v>67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</row>
    <row r="14" spans="1:78" x14ac:dyDescent="0.25">
      <c r="A14" t="s">
        <v>2670</v>
      </c>
      <c r="B14" t="s">
        <v>2213</v>
      </c>
      <c r="C14" s="1" t="str">
        <f t="shared" si="0"/>
        <v>Asm</v>
      </c>
      <c r="D14" s="1" t="str">
        <f t="shared" si="1"/>
        <v>CZ13</v>
      </c>
      <c r="E14" s="1" t="str">
        <f t="shared" si="2"/>
        <v>v03</v>
      </c>
      <c r="F14" s="1" t="str">
        <f t="shared" si="4"/>
        <v>PkgAC2SpP-240to760</v>
      </c>
      <c r="G14" s="1" t="str">
        <f t="shared" si="3"/>
        <v>Base</v>
      </c>
      <c r="H14">
        <v>24998.5</v>
      </c>
      <c r="I14">
        <v>440.60399999999998</v>
      </c>
      <c r="J14">
        <v>0</v>
      </c>
      <c r="K14">
        <v>0</v>
      </c>
      <c r="L14">
        <v>0</v>
      </c>
      <c r="M14">
        <v>0</v>
      </c>
      <c r="N14">
        <v>0</v>
      </c>
      <c r="O14">
        <v>158.31200000000001</v>
      </c>
      <c r="P14">
        <v>8.2952999999999992</v>
      </c>
      <c r="Q14">
        <v>0</v>
      </c>
      <c r="R14">
        <v>373.29399999999998</v>
      </c>
      <c r="S14">
        <v>0</v>
      </c>
      <c r="T14">
        <v>156.215</v>
      </c>
      <c r="U14">
        <v>1136.72</v>
      </c>
      <c r="V14">
        <v>0</v>
      </c>
      <c r="W14">
        <v>0</v>
      </c>
      <c r="X14">
        <v>0</v>
      </c>
      <c r="Y14">
        <v>1492.51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1492.51</v>
      </c>
      <c r="AI14">
        <v>447.29399999999998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53.917499999999997</v>
      </c>
      <c r="AP14">
        <v>0</v>
      </c>
      <c r="AQ14">
        <v>0</v>
      </c>
      <c r="AR14">
        <v>85.956299999999999</v>
      </c>
      <c r="AS14">
        <v>0</v>
      </c>
      <c r="AT14">
        <v>33.212499999999999</v>
      </c>
      <c r="AU14">
        <v>620.38099999999997</v>
      </c>
      <c r="AV14">
        <v>0</v>
      </c>
      <c r="AW14">
        <v>0</v>
      </c>
      <c r="AX14">
        <v>0</v>
      </c>
      <c r="AY14">
        <v>2740.84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2740.84</v>
      </c>
      <c r="BI14">
        <v>4139.09</v>
      </c>
      <c r="BJ14" t="s">
        <v>67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</row>
    <row r="15" spans="1:78" x14ac:dyDescent="0.25">
      <c r="A15" t="s">
        <v>2671</v>
      </c>
      <c r="B15" t="s">
        <v>2214</v>
      </c>
      <c r="C15" s="1" t="str">
        <f t="shared" si="0"/>
        <v>Asm</v>
      </c>
      <c r="D15" s="1" t="str">
        <f t="shared" si="1"/>
        <v>CZ13</v>
      </c>
      <c r="E15" s="1" t="str">
        <f t="shared" si="2"/>
        <v>v03</v>
      </c>
      <c r="F15" s="1" t="str">
        <f t="shared" si="4"/>
        <v>PkgAC2SpP-240to760</v>
      </c>
      <c r="G15" s="1" t="str">
        <f t="shared" si="3"/>
        <v>Meas</v>
      </c>
      <c r="H15">
        <v>24998.5</v>
      </c>
      <c r="I15">
        <v>354.42200000000003</v>
      </c>
      <c r="J15">
        <v>0</v>
      </c>
      <c r="K15">
        <v>0</v>
      </c>
      <c r="L15">
        <v>0</v>
      </c>
      <c r="M15">
        <v>0</v>
      </c>
      <c r="N15">
        <v>0</v>
      </c>
      <c r="O15">
        <v>155.804</v>
      </c>
      <c r="P15">
        <v>8.2952999999999992</v>
      </c>
      <c r="Q15">
        <v>0</v>
      </c>
      <c r="R15">
        <v>373.29399999999998</v>
      </c>
      <c r="S15">
        <v>0</v>
      </c>
      <c r="T15">
        <v>156.215</v>
      </c>
      <c r="U15">
        <v>1048.03</v>
      </c>
      <c r="V15">
        <v>0</v>
      </c>
      <c r="W15">
        <v>0</v>
      </c>
      <c r="X15">
        <v>0</v>
      </c>
      <c r="Y15">
        <v>1492.54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1492.54</v>
      </c>
      <c r="AI15">
        <v>295.85599999999999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43.447800000000001</v>
      </c>
      <c r="AP15">
        <v>0</v>
      </c>
      <c r="AQ15">
        <v>0</v>
      </c>
      <c r="AR15">
        <v>85.956299999999999</v>
      </c>
      <c r="AS15">
        <v>0</v>
      </c>
      <c r="AT15">
        <v>33.212499999999999</v>
      </c>
      <c r="AU15">
        <v>458.47300000000001</v>
      </c>
      <c r="AV15">
        <v>0</v>
      </c>
      <c r="AW15">
        <v>0</v>
      </c>
      <c r="AX15">
        <v>0</v>
      </c>
      <c r="AY15">
        <v>2740.84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2740.84</v>
      </c>
      <c r="BI15">
        <v>3897.6</v>
      </c>
      <c r="BJ15" t="s">
        <v>67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</row>
    <row r="16" spans="1:78" x14ac:dyDescent="0.25">
      <c r="A16" t="s">
        <v>2671</v>
      </c>
      <c r="B16" t="s">
        <v>2215</v>
      </c>
      <c r="C16" s="1" t="str">
        <f t="shared" si="0"/>
        <v>Asm</v>
      </c>
      <c r="D16" s="1" t="str">
        <f t="shared" si="1"/>
        <v>CZ13</v>
      </c>
      <c r="E16" s="1" t="str">
        <f t="shared" si="2"/>
        <v>v07</v>
      </c>
      <c r="F16" s="1" t="str">
        <f t="shared" si="4"/>
        <v>PkgAC2SpP-240to760</v>
      </c>
      <c r="G16" s="1" t="str">
        <f t="shared" si="3"/>
        <v>Base</v>
      </c>
      <c r="H16">
        <v>24998.5</v>
      </c>
      <c r="I16">
        <v>437.37299999999999</v>
      </c>
      <c r="J16">
        <v>0</v>
      </c>
      <c r="K16">
        <v>0</v>
      </c>
      <c r="L16">
        <v>0</v>
      </c>
      <c r="M16">
        <v>0</v>
      </c>
      <c r="N16">
        <v>0</v>
      </c>
      <c r="O16">
        <v>157.07499999999999</v>
      </c>
      <c r="P16">
        <v>8.2173300000000005</v>
      </c>
      <c r="Q16">
        <v>0</v>
      </c>
      <c r="R16">
        <v>373.29399999999998</v>
      </c>
      <c r="S16">
        <v>0</v>
      </c>
      <c r="T16">
        <v>156.215</v>
      </c>
      <c r="U16">
        <v>1132.17</v>
      </c>
      <c r="V16">
        <v>0</v>
      </c>
      <c r="W16">
        <v>0</v>
      </c>
      <c r="X16">
        <v>0</v>
      </c>
      <c r="Y16">
        <v>1459.65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1459.65</v>
      </c>
      <c r="AI16">
        <v>443.15899999999999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53.440300000000001</v>
      </c>
      <c r="AP16">
        <v>0</v>
      </c>
      <c r="AQ16">
        <v>0</v>
      </c>
      <c r="AR16">
        <v>85.956299999999999</v>
      </c>
      <c r="AS16">
        <v>0</v>
      </c>
      <c r="AT16">
        <v>33.212499999999999</v>
      </c>
      <c r="AU16">
        <v>615.76800000000003</v>
      </c>
      <c r="AV16">
        <v>0</v>
      </c>
      <c r="AW16">
        <v>0</v>
      </c>
      <c r="AX16">
        <v>0</v>
      </c>
      <c r="AY16">
        <v>2716.39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2716.39</v>
      </c>
      <c r="BI16">
        <v>4104.09</v>
      </c>
      <c r="BJ16" t="s">
        <v>67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</row>
    <row r="17" spans="1:78" x14ac:dyDescent="0.25">
      <c r="A17" t="s">
        <v>2672</v>
      </c>
      <c r="B17" t="s">
        <v>2216</v>
      </c>
      <c r="C17" s="1" t="str">
        <f t="shared" si="0"/>
        <v>Asm</v>
      </c>
      <c r="D17" s="1" t="str">
        <f t="shared" si="1"/>
        <v>CZ13</v>
      </c>
      <c r="E17" s="1" t="str">
        <f t="shared" si="2"/>
        <v>v07</v>
      </c>
      <c r="F17" s="1" t="str">
        <f t="shared" si="4"/>
        <v>PkgAC2SpP-240to760</v>
      </c>
      <c r="G17" s="1" t="str">
        <f t="shared" si="3"/>
        <v>Meas</v>
      </c>
      <c r="H17">
        <v>24998.5</v>
      </c>
      <c r="I17">
        <v>352.04599999999999</v>
      </c>
      <c r="J17">
        <v>0</v>
      </c>
      <c r="K17">
        <v>0</v>
      </c>
      <c r="L17">
        <v>0</v>
      </c>
      <c r="M17">
        <v>0</v>
      </c>
      <c r="N17">
        <v>0</v>
      </c>
      <c r="O17">
        <v>154.56200000000001</v>
      </c>
      <c r="P17">
        <v>8.2173300000000005</v>
      </c>
      <c r="Q17">
        <v>0</v>
      </c>
      <c r="R17">
        <v>373.29399999999998</v>
      </c>
      <c r="S17">
        <v>0</v>
      </c>
      <c r="T17">
        <v>156.215</v>
      </c>
      <c r="U17">
        <v>1044.33</v>
      </c>
      <c r="V17">
        <v>0</v>
      </c>
      <c r="W17">
        <v>0</v>
      </c>
      <c r="X17">
        <v>0</v>
      </c>
      <c r="Y17">
        <v>1459.67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1459.67</v>
      </c>
      <c r="AI17">
        <v>293.16300000000001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43.0989</v>
      </c>
      <c r="AP17">
        <v>0</v>
      </c>
      <c r="AQ17">
        <v>0</v>
      </c>
      <c r="AR17">
        <v>85.956299999999999</v>
      </c>
      <c r="AS17">
        <v>0</v>
      </c>
      <c r="AT17">
        <v>33.212499999999999</v>
      </c>
      <c r="AU17">
        <v>455.43</v>
      </c>
      <c r="AV17">
        <v>0</v>
      </c>
      <c r="AW17">
        <v>0</v>
      </c>
      <c r="AX17">
        <v>0</v>
      </c>
      <c r="AY17">
        <v>2716.39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2716.39</v>
      </c>
      <c r="BI17">
        <v>3865.19</v>
      </c>
      <c r="BJ17" t="s">
        <v>67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</row>
    <row r="18" spans="1:78" x14ac:dyDescent="0.25">
      <c r="A18" t="s">
        <v>2672</v>
      </c>
      <c r="B18" t="s">
        <v>2217</v>
      </c>
      <c r="C18" s="1" t="str">
        <f t="shared" si="0"/>
        <v>Asm</v>
      </c>
      <c r="D18" s="1" t="str">
        <f t="shared" si="1"/>
        <v>CZ13</v>
      </c>
      <c r="E18" s="1" t="str">
        <f t="shared" si="2"/>
        <v>v11</v>
      </c>
      <c r="F18" s="1" t="str">
        <f t="shared" si="4"/>
        <v>PkgAC2SpP-240to760</v>
      </c>
      <c r="G18" s="1" t="str">
        <f t="shared" si="3"/>
        <v>Base</v>
      </c>
      <c r="H18">
        <v>24998.5</v>
      </c>
      <c r="I18">
        <v>427.529</v>
      </c>
      <c r="J18">
        <v>0</v>
      </c>
      <c r="K18">
        <v>0</v>
      </c>
      <c r="L18">
        <v>0</v>
      </c>
      <c r="M18">
        <v>0</v>
      </c>
      <c r="N18">
        <v>0</v>
      </c>
      <c r="O18">
        <v>152.352</v>
      </c>
      <c r="P18">
        <v>7.9334300000000004</v>
      </c>
      <c r="Q18">
        <v>0</v>
      </c>
      <c r="R18">
        <v>373.29399999999998</v>
      </c>
      <c r="S18">
        <v>0</v>
      </c>
      <c r="T18">
        <v>156.215</v>
      </c>
      <c r="U18">
        <v>1117.32</v>
      </c>
      <c r="V18">
        <v>0</v>
      </c>
      <c r="W18">
        <v>0</v>
      </c>
      <c r="X18">
        <v>0</v>
      </c>
      <c r="Y18">
        <v>1260.1500000000001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1260.1500000000001</v>
      </c>
      <c r="AI18">
        <v>427.28800000000001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51.389299999999999</v>
      </c>
      <c r="AP18">
        <v>0</v>
      </c>
      <c r="AQ18">
        <v>0</v>
      </c>
      <c r="AR18">
        <v>85.956299999999999</v>
      </c>
      <c r="AS18">
        <v>0</v>
      </c>
      <c r="AT18">
        <v>33.212499999999999</v>
      </c>
      <c r="AU18">
        <v>597.846</v>
      </c>
      <c r="AV18">
        <v>0</v>
      </c>
      <c r="AW18">
        <v>0</v>
      </c>
      <c r="AX18">
        <v>0</v>
      </c>
      <c r="AY18">
        <v>2557.88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2557.88</v>
      </c>
      <c r="BI18">
        <v>3967.77</v>
      </c>
      <c r="BJ18" t="s">
        <v>67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</row>
    <row r="19" spans="1:78" x14ac:dyDescent="0.25">
      <c r="A19" t="s">
        <v>2673</v>
      </c>
      <c r="B19" t="s">
        <v>2218</v>
      </c>
      <c r="C19" s="1" t="str">
        <f t="shared" si="0"/>
        <v>Asm</v>
      </c>
      <c r="D19" s="1" t="str">
        <f t="shared" si="1"/>
        <v>CZ13</v>
      </c>
      <c r="E19" s="1" t="str">
        <f t="shared" si="2"/>
        <v>v11</v>
      </c>
      <c r="F19" s="1" t="str">
        <f t="shared" si="4"/>
        <v>PkgAC2SpP-240to760</v>
      </c>
      <c r="G19" s="1" t="str">
        <f t="shared" si="3"/>
        <v>Meas</v>
      </c>
      <c r="H19">
        <v>24998.5</v>
      </c>
      <c r="I19">
        <v>344.44900000000001</v>
      </c>
      <c r="J19">
        <v>0</v>
      </c>
      <c r="K19">
        <v>0</v>
      </c>
      <c r="L19">
        <v>0</v>
      </c>
      <c r="M19">
        <v>0</v>
      </c>
      <c r="N19">
        <v>0</v>
      </c>
      <c r="O19">
        <v>149.85499999999999</v>
      </c>
      <c r="P19">
        <v>7.9334300000000004</v>
      </c>
      <c r="Q19">
        <v>0</v>
      </c>
      <c r="R19">
        <v>373.29399999999998</v>
      </c>
      <c r="S19">
        <v>0</v>
      </c>
      <c r="T19">
        <v>156.215</v>
      </c>
      <c r="U19">
        <v>1031.75</v>
      </c>
      <c r="V19">
        <v>0</v>
      </c>
      <c r="W19">
        <v>0</v>
      </c>
      <c r="X19">
        <v>0</v>
      </c>
      <c r="Y19">
        <v>1260.19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1260.19</v>
      </c>
      <c r="AI19">
        <v>282.577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41.478000000000002</v>
      </c>
      <c r="AP19">
        <v>0</v>
      </c>
      <c r="AQ19">
        <v>0</v>
      </c>
      <c r="AR19">
        <v>85.956299999999999</v>
      </c>
      <c r="AS19">
        <v>0</v>
      </c>
      <c r="AT19">
        <v>33.212499999999999</v>
      </c>
      <c r="AU19">
        <v>443.22399999999999</v>
      </c>
      <c r="AV19">
        <v>0</v>
      </c>
      <c r="AW19">
        <v>0</v>
      </c>
      <c r="AX19">
        <v>0</v>
      </c>
      <c r="AY19">
        <v>2557.88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2557.88</v>
      </c>
      <c r="BI19">
        <v>3733.52</v>
      </c>
      <c r="BJ19" t="s">
        <v>67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</row>
    <row r="20" spans="1:78" x14ac:dyDescent="0.25">
      <c r="A20" t="s">
        <v>2674</v>
      </c>
      <c r="B20" t="s">
        <v>2219</v>
      </c>
      <c r="C20" s="1" t="str">
        <f t="shared" si="0"/>
        <v>Asm</v>
      </c>
      <c r="D20" s="1" t="str">
        <f t="shared" si="1"/>
        <v>CZ13</v>
      </c>
      <c r="E20" s="1" t="str">
        <f t="shared" si="2"/>
        <v>v15</v>
      </c>
      <c r="F20" s="1" t="str">
        <f t="shared" si="4"/>
        <v>PkgAC2SpP-240to760</v>
      </c>
      <c r="G20" s="1" t="str">
        <f t="shared" si="3"/>
        <v>Base</v>
      </c>
      <c r="H20">
        <v>24998.5</v>
      </c>
      <c r="I20">
        <v>408.74200000000002</v>
      </c>
      <c r="J20">
        <v>0</v>
      </c>
      <c r="K20">
        <v>0</v>
      </c>
      <c r="L20">
        <v>0</v>
      </c>
      <c r="M20">
        <v>0</v>
      </c>
      <c r="N20">
        <v>0</v>
      </c>
      <c r="O20">
        <v>145.78100000000001</v>
      </c>
      <c r="P20">
        <v>7.6711600000000004</v>
      </c>
      <c r="Q20">
        <v>0</v>
      </c>
      <c r="R20">
        <v>373.29399999999998</v>
      </c>
      <c r="S20">
        <v>0</v>
      </c>
      <c r="T20">
        <v>152.86500000000001</v>
      </c>
      <c r="U20">
        <v>1088.3499999999999</v>
      </c>
      <c r="V20">
        <v>0</v>
      </c>
      <c r="W20">
        <v>0</v>
      </c>
      <c r="X20">
        <v>0</v>
      </c>
      <c r="Y20">
        <v>1227.42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1227.42</v>
      </c>
      <c r="AI20">
        <v>412.613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49.325800000000001</v>
      </c>
      <c r="AP20">
        <v>0</v>
      </c>
      <c r="AQ20">
        <v>0</v>
      </c>
      <c r="AR20">
        <v>85.956299999999999</v>
      </c>
      <c r="AS20">
        <v>0</v>
      </c>
      <c r="AT20">
        <v>32.654299999999999</v>
      </c>
      <c r="AU20">
        <v>580.54999999999995</v>
      </c>
      <c r="AV20">
        <v>0</v>
      </c>
      <c r="AW20">
        <v>0</v>
      </c>
      <c r="AX20">
        <v>0</v>
      </c>
      <c r="AY20">
        <v>2503.2399999999998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2503.2399999999998</v>
      </c>
      <c r="BI20">
        <v>3842.67</v>
      </c>
      <c r="BJ20" t="s">
        <v>67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</row>
    <row r="21" spans="1:78" x14ac:dyDescent="0.25">
      <c r="A21" t="s">
        <v>2674</v>
      </c>
      <c r="B21" t="s">
        <v>2220</v>
      </c>
      <c r="C21" s="1" t="str">
        <f t="shared" si="0"/>
        <v>Asm</v>
      </c>
      <c r="D21" s="1" t="str">
        <f t="shared" si="1"/>
        <v>CZ13</v>
      </c>
      <c r="E21" s="1" t="str">
        <f t="shared" si="2"/>
        <v>v15</v>
      </c>
      <c r="F21" s="1" t="str">
        <f t="shared" si="4"/>
        <v>PkgAC2SpP-240to760</v>
      </c>
      <c r="G21" s="1" t="str">
        <f t="shared" si="3"/>
        <v>Meas</v>
      </c>
      <c r="H21">
        <v>24998.5</v>
      </c>
      <c r="I21">
        <v>328.85</v>
      </c>
      <c r="J21">
        <v>0</v>
      </c>
      <c r="K21">
        <v>0</v>
      </c>
      <c r="L21">
        <v>0</v>
      </c>
      <c r="M21">
        <v>0</v>
      </c>
      <c r="N21">
        <v>0</v>
      </c>
      <c r="O21">
        <v>143.42699999999999</v>
      </c>
      <c r="P21">
        <v>7.6711600000000004</v>
      </c>
      <c r="Q21">
        <v>0</v>
      </c>
      <c r="R21">
        <v>373.29399999999998</v>
      </c>
      <c r="S21">
        <v>0</v>
      </c>
      <c r="T21">
        <v>152.86500000000001</v>
      </c>
      <c r="U21">
        <v>1006.11</v>
      </c>
      <c r="V21">
        <v>0</v>
      </c>
      <c r="W21">
        <v>0</v>
      </c>
      <c r="X21">
        <v>0</v>
      </c>
      <c r="Y21">
        <v>1227.46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1227.46</v>
      </c>
      <c r="AI21">
        <v>272.26299999999998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39.802599999999998</v>
      </c>
      <c r="AP21">
        <v>0</v>
      </c>
      <c r="AQ21">
        <v>0</v>
      </c>
      <c r="AR21">
        <v>85.956299999999999</v>
      </c>
      <c r="AS21">
        <v>0</v>
      </c>
      <c r="AT21">
        <v>32.654299999999999</v>
      </c>
      <c r="AU21">
        <v>430.67599999999999</v>
      </c>
      <c r="AV21">
        <v>0</v>
      </c>
      <c r="AW21">
        <v>0</v>
      </c>
      <c r="AX21">
        <v>0</v>
      </c>
      <c r="AY21">
        <v>2503.2399999999998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2503.2399999999998</v>
      </c>
      <c r="BI21">
        <v>3612.68</v>
      </c>
      <c r="BJ21" t="s">
        <v>67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</row>
    <row r="22" spans="1:78" x14ac:dyDescent="0.25">
      <c r="A22" t="s">
        <v>2675</v>
      </c>
      <c r="B22" t="s">
        <v>1978</v>
      </c>
      <c r="C22" s="1" t="str">
        <f t="shared" si="0"/>
        <v>Asm</v>
      </c>
      <c r="D22" s="1" t="str">
        <f t="shared" si="1"/>
        <v>CZ15</v>
      </c>
      <c r="E22" s="1" t="str">
        <f t="shared" si="2"/>
        <v>v03</v>
      </c>
      <c r="F22" s="1" t="str">
        <f t="shared" si="4"/>
        <v>PkgAC2SpP-240to760</v>
      </c>
      <c r="G22" s="1" t="str">
        <f t="shared" si="3"/>
        <v>Base</v>
      </c>
      <c r="H22">
        <v>24998.5</v>
      </c>
      <c r="I22">
        <v>754.96600000000001</v>
      </c>
      <c r="J22">
        <v>0</v>
      </c>
      <c r="K22">
        <v>0</v>
      </c>
      <c r="L22">
        <v>0</v>
      </c>
      <c r="M22">
        <v>0</v>
      </c>
      <c r="N22">
        <v>0</v>
      </c>
      <c r="O22">
        <v>199.66399999999999</v>
      </c>
      <c r="P22">
        <v>2.7423099999999998</v>
      </c>
      <c r="Q22">
        <v>0</v>
      </c>
      <c r="R22">
        <v>373.29399999999998</v>
      </c>
      <c r="S22">
        <v>0</v>
      </c>
      <c r="T22">
        <v>156.215</v>
      </c>
      <c r="U22">
        <v>1486.88</v>
      </c>
      <c r="V22">
        <v>0</v>
      </c>
      <c r="W22">
        <v>0</v>
      </c>
      <c r="X22">
        <v>0</v>
      </c>
      <c r="Y22">
        <v>309.13799999999998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309.13799999999998</v>
      </c>
      <c r="AI22">
        <v>585.89200000000005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61.287599999999998</v>
      </c>
      <c r="AP22">
        <v>0</v>
      </c>
      <c r="AQ22">
        <v>0</v>
      </c>
      <c r="AR22">
        <v>85.956299999999999</v>
      </c>
      <c r="AS22">
        <v>0</v>
      </c>
      <c r="AT22">
        <v>33.212499999999999</v>
      </c>
      <c r="AU22">
        <v>766.34799999999996</v>
      </c>
      <c r="AV22">
        <v>0</v>
      </c>
      <c r="AW22">
        <v>0</v>
      </c>
      <c r="AX22">
        <v>0</v>
      </c>
      <c r="AY22">
        <v>1791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1791</v>
      </c>
      <c r="BI22">
        <v>4395.9399999999996</v>
      </c>
      <c r="BJ22" t="s">
        <v>67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</row>
    <row r="23" spans="1:78" x14ac:dyDescent="0.25">
      <c r="A23" t="s">
        <v>2675</v>
      </c>
      <c r="B23" t="s">
        <v>1979</v>
      </c>
      <c r="C23" s="1" t="str">
        <f t="shared" si="0"/>
        <v>Asm</v>
      </c>
      <c r="D23" s="1" t="str">
        <f t="shared" si="1"/>
        <v>CZ15</v>
      </c>
      <c r="E23" s="1" t="str">
        <f t="shared" si="2"/>
        <v>v03</v>
      </c>
      <c r="F23" s="1" t="str">
        <f t="shared" si="4"/>
        <v>PkgAC2SpP-240to760</v>
      </c>
      <c r="G23" s="1" t="str">
        <f t="shared" si="3"/>
        <v>Meas</v>
      </c>
      <c r="H23">
        <v>24998.5</v>
      </c>
      <c r="I23">
        <v>574.39700000000005</v>
      </c>
      <c r="J23">
        <v>0</v>
      </c>
      <c r="K23">
        <v>0</v>
      </c>
      <c r="L23">
        <v>0</v>
      </c>
      <c r="M23">
        <v>0</v>
      </c>
      <c r="N23">
        <v>0</v>
      </c>
      <c r="O23">
        <v>196.911</v>
      </c>
      <c r="P23">
        <v>2.7423099999999998</v>
      </c>
      <c r="Q23">
        <v>0</v>
      </c>
      <c r="R23">
        <v>373.29399999999998</v>
      </c>
      <c r="S23">
        <v>0</v>
      </c>
      <c r="T23">
        <v>156.215</v>
      </c>
      <c r="U23">
        <v>1303.56</v>
      </c>
      <c r="V23">
        <v>0</v>
      </c>
      <c r="W23">
        <v>0</v>
      </c>
      <c r="X23">
        <v>0</v>
      </c>
      <c r="Y23">
        <v>309.15100000000001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309.15100000000001</v>
      </c>
      <c r="AI23">
        <v>338.97399999999999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41.804900000000004</v>
      </c>
      <c r="AP23">
        <v>0</v>
      </c>
      <c r="AQ23">
        <v>0</v>
      </c>
      <c r="AR23">
        <v>85.956299999999999</v>
      </c>
      <c r="AS23">
        <v>0</v>
      </c>
      <c r="AT23">
        <v>33.212499999999999</v>
      </c>
      <c r="AU23">
        <v>499.947</v>
      </c>
      <c r="AV23">
        <v>0</v>
      </c>
      <c r="AW23">
        <v>0</v>
      </c>
      <c r="AX23">
        <v>0</v>
      </c>
      <c r="AY23">
        <v>1791.01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1791.01</v>
      </c>
      <c r="BI23">
        <v>4276.1099999999997</v>
      </c>
      <c r="BJ23" t="s">
        <v>67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</row>
    <row r="24" spans="1:78" x14ac:dyDescent="0.25">
      <c r="A24" t="s">
        <v>2676</v>
      </c>
      <c r="B24" t="s">
        <v>1980</v>
      </c>
      <c r="C24" s="1" t="str">
        <f t="shared" si="0"/>
        <v>Asm</v>
      </c>
      <c r="D24" s="1" t="str">
        <f t="shared" si="1"/>
        <v>CZ15</v>
      </c>
      <c r="E24" s="1" t="str">
        <f t="shared" si="2"/>
        <v>v07</v>
      </c>
      <c r="F24" s="1" t="str">
        <f t="shared" si="4"/>
        <v>PkgAC2SpP-240to760</v>
      </c>
      <c r="G24" s="1" t="str">
        <f t="shared" si="3"/>
        <v>Base</v>
      </c>
      <c r="H24">
        <v>24998.5</v>
      </c>
      <c r="I24">
        <v>749.39</v>
      </c>
      <c r="J24">
        <v>0</v>
      </c>
      <c r="K24">
        <v>0</v>
      </c>
      <c r="L24">
        <v>0</v>
      </c>
      <c r="M24">
        <v>0</v>
      </c>
      <c r="N24">
        <v>0</v>
      </c>
      <c r="O24">
        <v>198.298</v>
      </c>
      <c r="P24">
        <v>2.7200799999999998</v>
      </c>
      <c r="Q24">
        <v>0</v>
      </c>
      <c r="R24">
        <v>373.29399999999998</v>
      </c>
      <c r="S24">
        <v>0</v>
      </c>
      <c r="T24">
        <v>156.215</v>
      </c>
      <c r="U24">
        <v>1479.92</v>
      </c>
      <c r="V24">
        <v>0</v>
      </c>
      <c r="W24">
        <v>0</v>
      </c>
      <c r="X24">
        <v>0</v>
      </c>
      <c r="Y24">
        <v>293.36799999999999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293.36799999999999</v>
      </c>
      <c r="AI24">
        <v>581.31500000000005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60.754300000000001</v>
      </c>
      <c r="AP24">
        <v>0</v>
      </c>
      <c r="AQ24">
        <v>0</v>
      </c>
      <c r="AR24">
        <v>85.956299999999999</v>
      </c>
      <c r="AS24">
        <v>0</v>
      </c>
      <c r="AT24">
        <v>33.212499999999999</v>
      </c>
      <c r="AU24">
        <v>761.23800000000006</v>
      </c>
      <c r="AV24">
        <v>0</v>
      </c>
      <c r="AW24">
        <v>0</v>
      </c>
      <c r="AX24">
        <v>0</v>
      </c>
      <c r="AY24">
        <v>1755.18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1755.18</v>
      </c>
      <c r="BI24">
        <v>4363.57</v>
      </c>
      <c r="BJ24" t="s">
        <v>67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</row>
    <row r="25" spans="1:78" x14ac:dyDescent="0.25">
      <c r="A25" t="s">
        <v>2676</v>
      </c>
      <c r="B25" t="s">
        <v>1981</v>
      </c>
      <c r="C25" s="1" t="str">
        <f t="shared" si="0"/>
        <v>Asm</v>
      </c>
      <c r="D25" s="1" t="str">
        <f t="shared" si="1"/>
        <v>CZ15</v>
      </c>
      <c r="E25" s="1" t="str">
        <f t="shared" si="2"/>
        <v>v07</v>
      </c>
      <c r="F25" s="1" t="str">
        <f t="shared" si="4"/>
        <v>PkgAC2SpP-240to760</v>
      </c>
      <c r="G25" s="1" t="str">
        <f t="shared" si="3"/>
        <v>Meas</v>
      </c>
      <c r="H25">
        <v>24998.5</v>
      </c>
      <c r="I25">
        <v>570.70399999999995</v>
      </c>
      <c r="J25">
        <v>0</v>
      </c>
      <c r="K25">
        <v>0</v>
      </c>
      <c r="L25">
        <v>0</v>
      </c>
      <c r="M25">
        <v>0</v>
      </c>
      <c r="N25">
        <v>0</v>
      </c>
      <c r="O25">
        <v>195.589</v>
      </c>
      <c r="P25">
        <v>2.7200799999999998</v>
      </c>
      <c r="Q25">
        <v>0</v>
      </c>
      <c r="R25">
        <v>373.29399999999998</v>
      </c>
      <c r="S25">
        <v>0</v>
      </c>
      <c r="T25">
        <v>156.215</v>
      </c>
      <c r="U25">
        <v>1298.52</v>
      </c>
      <c r="V25">
        <v>0</v>
      </c>
      <c r="W25">
        <v>0</v>
      </c>
      <c r="X25">
        <v>0</v>
      </c>
      <c r="Y25">
        <v>293.38400000000001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293.38400000000001</v>
      </c>
      <c r="AI25">
        <v>336.30500000000001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41.518599999999999</v>
      </c>
      <c r="AP25">
        <v>0</v>
      </c>
      <c r="AQ25">
        <v>0</v>
      </c>
      <c r="AR25">
        <v>85.956299999999999</v>
      </c>
      <c r="AS25">
        <v>0</v>
      </c>
      <c r="AT25">
        <v>33.212499999999999</v>
      </c>
      <c r="AU25">
        <v>496.99200000000002</v>
      </c>
      <c r="AV25">
        <v>0</v>
      </c>
      <c r="AW25">
        <v>0</v>
      </c>
      <c r="AX25">
        <v>0</v>
      </c>
      <c r="AY25">
        <v>1755.19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1755.19</v>
      </c>
      <c r="BI25">
        <v>4243.1000000000004</v>
      </c>
      <c r="BJ25" t="s">
        <v>67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</row>
    <row r="26" spans="1:78" x14ac:dyDescent="0.25">
      <c r="A26" t="s">
        <v>2677</v>
      </c>
      <c r="B26" t="s">
        <v>1982</v>
      </c>
      <c r="C26" s="1" t="str">
        <f t="shared" si="0"/>
        <v>Asm</v>
      </c>
      <c r="D26" s="1" t="str">
        <f t="shared" si="1"/>
        <v>CZ15</v>
      </c>
      <c r="E26" s="1" t="str">
        <f t="shared" si="2"/>
        <v>v11</v>
      </c>
      <c r="F26" s="1" t="str">
        <f t="shared" si="4"/>
        <v>PkgAC2SpP-240to760</v>
      </c>
      <c r="G26" s="1" t="str">
        <f t="shared" si="3"/>
        <v>Base</v>
      </c>
      <c r="H26">
        <v>24998.5</v>
      </c>
      <c r="I26">
        <v>718.24</v>
      </c>
      <c r="J26">
        <v>0</v>
      </c>
      <c r="K26">
        <v>0</v>
      </c>
      <c r="L26">
        <v>0</v>
      </c>
      <c r="M26">
        <v>0</v>
      </c>
      <c r="N26">
        <v>0</v>
      </c>
      <c r="O26">
        <v>189.953</v>
      </c>
      <c r="P26">
        <v>2.5988199999999999</v>
      </c>
      <c r="Q26">
        <v>0</v>
      </c>
      <c r="R26">
        <v>373.29399999999998</v>
      </c>
      <c r="S26">
        <v>0</v>
      </c>
      <c r="T26">
        <v>156.215</v>
      </c>
      <c r="U26">
        <v>1440.3</v>
      </c>
      <c r="V26">
        <v>0</v>
      </c>
      <c r="W26">
        <v>0</v>
      </c>
      <c r="X26">
        <v>0</v>
      </c>
      <c r="Y26">
        <v>210.88900000000001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210.88900000000001</v>
      </c>
      <c r="AI26">
        <v>551.11800000000005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56.837200000000003</v>
      </c>
      <c r="AP26">
        <v>0</v>
      </c>
      <c r="AQ26">
        <v>0</v>
      </c>
      <c r="AR26">
        <v>85.956299999999999</v>
      </c>
      <c r="AS26">
        <v>0</v>
      </c>
      <c r="AT26">
        <v>33.212499999999999</v>
      </c>
      <c r="AU26">
        <v>727.12400000000002</v>
      </c>
      <c r="AV26">
        <v>0</v>
      </c>
      <c r="AW26">
        <v>0</v>
      </c>
      <c r="AX26">
        <v>0</v>
      </c>
      <c r="AY26">
        <v>1523.87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1523.87</v>
      </c>
      <c r="BI26">
        <v>4240.49</v>
      </c>
      <c r="BJ26" t="s">
        <v>67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</row>
    <row r="27" spans="1:78" x14ac:dyDescent="0.25">
      <c r="A27" t="s">
        <v>2678</v>
      </c>
      <c r="B27" t="s">
        <v>1983</v>
      </c>
      <c r="C27" s="1" t="str">
        <f t="shared" si="0"/>
        <v>Asm</v>
      </c>
      <c r="D27" s="1" t="str">
        <f t="shared" si="1"/>
        <v>CZ15</v>
      </c>
      <c r="E27" s="1" t="str">
        <f t="shared" si="2"/>
        <v>v11</v>
      </c>
      <c r="F27" s="1" t="str">
        <f t="shared" si="4"/>
        <v>PkgAC2SpP-240to760</v>
      </c>
      <c r="G27" s="1" t="str">
        <f t="shared" si="3"/>
        <v>Meas</v>
      </c>
      <c r="H27">
        <v>24998.5</v>
      </c>
      <c r="I27">
        <v>548.5</v>
      </c>
      <c r="J27">
        <v>0</v>
      </c>
      <c r="K27">
        <v>0</v>
      </c>
      <c r="L27">
        <v>0</v>
      </c>
      <c r="M27">
        <v>0</v>
      </c>
      <c r="N27">
        <v>0</v>
      </c>
      <c r="O27">
        <v>187.53700000000001</v>
      </c>
      <c r="P27">
        <v>2.5988199999999999</v>
      </c>
      <c r="Q27">
        <v>0</v>
      </c>
      <c r="R27">
        <v>373.29399999999998</v>
      </c>
      <c r="S27">
        <v>0</v>
      </c>
      <c r="T27">
        <v>156.215</v>
      </c>
      <c r="U27">
        <v>1268.1400000000001</v>
      </c>
      <c r="V27">
        <v>0</v>
      </c>
      <c r="W27">
        <v>0</v>
      </c>
      <c r="X27">
        <v>0</v>
      </c>
      <c r="Y27">
        <v>210.90100000000001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210.90100000000001</v>
      </c>
      <c r="AI27">
        <v>321.24099999999999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39.469700000000003</v>
      </c>
      <c r="AP27">
        <v>0</v>
      </c>
      <c r="AQ27">
        <v>0</v>
      </c>
      <c r="AR27">
        <v>85.956299999999999</v>
      </c>
      <c r="AS27">
        <v>0</v>
      </c>
      <c r="AT27">
        <v>33.212499999999999</v>
      </c>
      <c r="AU27">
        <v>479.88</v>
      </c>
      <c r="AV27">
        <v>0</v>
      </c>
      <c r="AW27">
        <v>0</v>
      </c>
      <c r="AX27">
        <v>0</v>
      </c>
      <c r="AY27">
        <v>1524.05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1524.05</v>
      </c>
      <c r="BI27">
        <v>4119.59</v>
      </c>
      <c r="BJ27" t="s">
        <v>67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</row>
    <row r="28" spans="1:78" x14ac:dyDescent="0.25">
      <c r="A28" t="s">
        <v>2678</v>
      </c>
      <c r="B28" t="s">
        <v>1984</v>
      </c>
      <c r="C28" s="1" t="str">
        <f t="shared" si="0"/>
        <v>Asm</v>
      </c>
      <c r="D28" s="1" t="str">
        <f t="shared" si="1"/>
        <v>CZ15</v>
      </c>
      <c r="E28" s="1" t="str">
        <f t="shared" si="2"/>
        <v>v15</v>
      </c>
      <c r="F28" s="1" t="str">
        <f t="shared" si="4"/>
        <v>PkgAC2SpP-240to760</v>
      </c>
      <c r="G28" s="1" t="str">
        <f t="shared" si="3"/>
        <v>Base</v>
      </c>
      <c r="H28">
        <v>24998.5</v>
      </c>
      <c r="I28">
        <v>688.27</v>
      </c>
      <c r="J28">
        <v>0</v>
      </c>
      <c r="K28">
        <v>0</v>
      </c>
      <c r="L28">
        <v>0</v>
      </c>
      <c r="M28">
        <v>0</v>
      </c>
      <c r="N28">
        <v>0</v>
      </c>
      <c r="O28">
        <v>182.458</v>
      </c>
      <c r="P28">
        <v>2.5196100000000001</v>
      </c>
      <c r="Q28">
        <v>0</v>
      </c>
      <c r="R28">
        <v>373.29399999999998</v>
      </c>
      <c r="S28">
        <v>0</v>
      </c>
      <c r="T28">
        <v>152.86500000000001</v>
      </c>
      <c r="U28">
        <v>1399.41</v>
      </c>
      <c r="V28">
        <v>0</v>
      </c>
      <c r="W28">
        <v>0</v>
      </c>
      <c r="X28">
        <v>0</v>
      </c>
      <c r="Y28">
        <v>191.33500000000001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191.33500000000001</v>
      </c>
      <c r="AI28">
        <v>531.096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54.159300000000002</v>
      </c>
      <c r="AP28">
        <v>0</v>
      </c>
      <c r="AQ28">
        <v>0</v>
      </c>
      <c r="AR28">
        <v>85.956299999999999</v>
      </c>
      <c r="AS28">
        <v>0</v>
      </c>
      <c r="AT28">
        <v>32.654299999999999</v>
      </c>
      <c r="AU28">
        <v>703.86599999999999</v>
      </c>
      <c r="AV28">
        <v>0</v>
      </c>
      <c r="AW28">
        <v>0</v>
      </c>
      <c r="AX28">
        <v>0</v>
      </c>
      <c r="AY28">
        <v>1427.52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1427.52</v>
      </c>
      <c r="BI28">
        <v>4128.7700000000004</v>
      </c>
      <c r="BJ28" t="s">
        <v>67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</row>
    <row r="29" spans="1:78" x14ac:dyDescent="0.25">
      <c r="A29" t="s">
        <v>2679</v>
      </c>
      <c r="B29" t="s">
        <v>1985</v>
      </c>
      <c r="C29" s="1" t="str">
        <f t="shared" si="0"/>
        <v>Asm</v>
      </c>
      <c r="D29" s="1" t="str">
        <f t="shared" si="1"/>
        <v>CZ15</v>
      </c>
      <c r="E29" s="1" t="str">
        <f t="shared" si="2"/>
        <v>v15</v>
      </c>
      <c r="F29" s="1" t="str">
        <f t="shared" si="4"/>
        <v>PkgAC2SpP-240to760</v>
      </c>
      <c r="G29" s="1" t="str">
        <f t="shared" si="3"/>
        <v>Meas</v>
      </c>
      <c r="H29">
        <v>24998.5</v>
      </c>
      <c r="I29">
        <v>526.01400000000001</v>
      </c>
      <c r="J29">
        <v>0</v>
      </c>
      <c r="K29">
        <v>0</v>
      </c>
      <c r="L29">
        <v>0</v>
      </c>
      <c r="M29">
        <v>0</v>
      </c>
      <c r="N29">
        <v>0</v>
      </c>
      <c r="O29">
        <v>180.32499999999999</v>
      </c>
      <c r="P29">
        <v>2.5196100000000001</v>
      </c>
      <c r="Q29">
        <v>0</v>
      </c>
      <c r="R29">
        <v>373.29399999999998</v>
      </c>
      <c r="S29">
        <v>0</v>
      </c>
      <c r="T29">
        <v>152.86500000000001</v>
      </c>
      <c r="U29">
        <v>1235.02</v>
      </c>
      <c r="V29">
        <v>0</v>
      </c>
      <c r="W29">
        <v>0</v>
      </c>
      <c r="X29">
        <v>0</v>
      </c>
      <c r="Y29">
        <v>191.34800000000001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191.34800000000001</v>
      </c>
      <c r="AI29">
        <v>311.40300000000002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37.918799999999997</v>
      </c>
      <c r="AP29">
        <v>0</v>
      </c>
      <c r="AQ29">
        <v>0</v>
      </c>
      <c r="AR29">
        <v>85.956299999999999</v>
      </c>
      <c r="AS29">
        <v>0</v>
      </c>
      <c r="AT29">
        <v>32.654299999999999</v>
      </c>
      <c r="AU29">
        <v>467.93299999999999</v>
      </c>
      <c r="AV29">
        <v>0</v>
      </c>
      <c r="AW29">
        <v>0</v>
      </c>
      <c r="AX29">
        <v>0</v>
      </c>
      <c r="AY29">
        <v>1427.69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1427.69</v>
      </c>
      <c r="BI29">
        <v>4007.84</v>
      </c>
      <c r="BJ29" t="s">
        <v>67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</row>
    <row r="30" spans="1:78" x14ac:dyDescent="0.25">
      <c r="A30" t="s">
        <v>2680</v>
      </c>
      <c r="B30" t="s">
        <v>2221</v>
      </c>
      <c r="C30" s="1" t="str">
        <f t="shared" ref="C30:C69" si="5">LEFT(B30,3)</f>
        <v>ECC</v>
      </c>
      <c r="D30" s="1" t="str">
        <f t="shared" ref="D30:D69" si="6">CONCATENATE("CZ", MID(B30,7,2))</f>
        <v>CZ12</v>
      </c>
      <c r="E30" s="1" t="str">
        <f t="shared" si="2"/>
        <v>v03</v>
      </c>
      <c r="F30" s="1" t="str">
        <f t="shared" si="4"/>
        <v>PkgAC2SpP-240to760</v>
      </c>
      <c r="G30" s="1" t="str">
        <f t="shared" si="3"/>
        <v>Base</v>
      </c>
      <c r="H30">
        <v>24998.5</v>
      </c>
      <c r="I30">
        <v>544.81100000000004</v>
      </c>
      <c r="J30">
        <v>0</v>
      </c>
      <c r="K30">
        <v>0</v>
      </c>
      <c r="L30">
        <v>0</v>
      </c>
      <c r="M30">
        <v>0</v>
      </c>
      <c r="N30">
        <v>0</v>
      </c>
      <c r="O30">
        <v>300.46199999999999</v>
      </c>
      <c r="P30">
        <v>17.0458</v>
      </c>
      <c r="Q30">
        <v>0</v>
      </c>
      <c r="R30">
        <v>838.53800000000001</v>
      </c>
      <c r="S30">
        <v>0</v>
      </c>
      <c r="T30">
        <v>784.75</v>
      </c>
      <c r="U30">
        <v>2485.61</v>
      </c>
      <c r="V30">
        <v>0</v>
      </c>
      <c r="W30">
        <v>0</v>
      </c>
      <c r="X30">
        <v>0</v>
      </c>
      <c r="Y30">
        <v>1712.45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9.73874</v>
      </c>
      <c r="AF30">
        <v>0</v>
      </c>
      <c r="AG30">
        <v>0</v>
      </c>
      <c r="AH30">
        <v>1722.19</v>
      </c>
      <c r="AI30">
        <v>705.14599999999996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104.453</v>
      </c>
      <c r="AP30">
        <v>0</v>
      </c>
      <c r="AQ30">
        <v>0</v>
      </c>
      <c r="AR30">
        <v>231.06200000000001</v>
      </c>
      <c r="AS30">
        <v>0</v>
      </c>
      <c r="AT30">
        <v>220.131</v>
      </c>
      <c r="AU30">
        <v>1260.79</v>
      </c>
      <c r="AV30">
        <v>0</v>
      </c>
      <c r="AW30">
        <v>0</v>
      </c>
      <c r="AX30">
        <v>0</v>
      </c>
      <c r="AY30">
        <v>5422.21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0.91690000000000005</v>
      </c>
      <c r="BF30">
        <v>0</v>
      </c>
      <c r="BG30">
        <v>0</v>
      </c>
      <c r="BH30">
        <v>5423.12</v>
      </c>
      <c r="BI30">
        <v>6803.04</v>
      </c>
      <c r="BJ30" t="s">
        <v>67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</row>
    <row r="31" spans="1:78" x14ac:dyDescent="0.25">
      <c r="A31" t="s">
        <v>2681</v>
      </c>
      <c r="B31" t="s">
        <v>2222</v>
      </c>
      <c r="C31" s="1" t="str">
        <f t="shared" si="5"/>
        <v>ECC</v>
      </c>
      <c r="D31" s="1" t="str">
        <f t="shared" si="6"/>
        <v>CZ12</v>
      </c>
      <c r="E31" s="1" t="str">
        <f t="shared" ref="E31:E69" si="7">_xlfn.CONCAT("v",MID(B31,11,2))</f>
        <v>v03</v>
      </c>
      <c r="F31" s="1" t="str">
        <f t="shared" si="4"/>
        <v>PkgAC2SpP-240to760</v>
      </c>
      <c r="G31" s="1" t="str">
        <f t="shared" ref="G31:G69" si="8">RIGHT(B31,4)</f>
        <v>Meas</v>
      </c>
      <c r="H31">
        <v>24998.5</v>
      </c>
      <c r="I31">
        <v>475.88799999999998</v>
      </c>
      <c r="J31">
        <v>0</v>
      </c>
      <c r="K31">
        <v>0</v>
      </c>
      <c r="L31">
        <v>0</v>
      </c>
      <c r="M31">
        <v>0</v>
      </c>
      <c r="N31">
        <v>0</v>
      </c>
      <c r="O31">
        <v>297.827</v>
      </c>
      <c r="P31">
        <v>17.0458</v>
      </c>
      <c r="Q31">
        <v>0</v>
      </c>
      <c r="R31">
        <v>838.53800000000001</v>
      </c>
      <c r="S31">
        <v>0</v>
      </c>
      <c r="T31">
        <v>784.75</v>
      </c>
      <c r="U31">
        <v>2414.0500000000002</v>
      </c>
      <c r="V31">
        <v>0</v>
      </c>
      <c r="W31">
        <v>0</v>
      </c>
      <c r="X31">
        <v>0</v>
      </c>
      <c r="Y31">
        <v>1712.52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9.73874</v>
      </c>
      <c r="AF31">
        <v>0</v>
      </c>
      <c r="AG31">
        <v>0</v>
      </c>
      <c r="AH31">
        <v>1722.26</v>
      </c>
      <c r="AI31">
        <v>478.57299999999998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85.076999999999998</v>
      </c>
      <c r="AP31">
        <v>0</v>
      </c>
      <c r="AQ31">
        <v>0</v>
      </c>
      <c r="AR31">
        <v>230.392</v>
      </c>
      <c r="AS31">
        <v>0</v>
      </c>
      <c r="AT31">
        <v>235.465</v>
      </c>
      <c r="AU31">
        <v>1029.51</v>
      </c>
      <c r="AV31">
        <v>0</v>
      </c>
      <c r="AW31">
        <v>0</v>
      </c>
      <c r="AX31">
        <v>0</v>
      </c>
      <c r="AY31">
        <v>5422.21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0.91690000000000005</v>
      </c>
      <c r="BF31">
        <v>0</v>
      </c>
      <c r="BG31">
        <v>0</v>
      </c>
      <c r="BH31">
        <v>5423.13</v>
      </c>
      <c r="BI31">
        <v>6504.16</v>
      </c>
      <c r="BJ31" t="s">
        <v>67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</row>
    <row r="32" spans="1:78" x14ac:dyDescent="0.25">
      <c r="A32" t="s">
        <v>2682</v>
      </c>
      <c r="B32" t="s">
        <v>2223</v>
      </c>
      <c r="C32" s="1" t="str">
        <f t="shared" si="5"/>
        <v>ECC</v>
      </c>
      <c r="D32" s="1" t="str">
        <f t="shared" si="6"/>
        <v>CZ12</v>
      </c>
      <c r="E32" s="1" t="str">
        <f t="shared" si="7"/>
        <v>v07</v>
      </c>
      <c r="F32" s="1" t="str">
        <f t="shared" si="4"/>
        <v>PkgAC2SpP-240to760</v>
      </c>
      <c r="G32" s="1" t="str">
        <f t="shared" si="8"/>
        <v>Base</v>
      </c>
      <c r="H32">
        <v>24998.5</v>
      </c>
      <c r="I32">
        <v>543.83399999999995</v>
      </c>
      <c r="J32">
        <v>0</v>
      </c>
      <c r="K32">
        <v>0</v>
      </c>
      <c r="L32">
        <v>0</v>
      </c>
      <c r="M32">
        <v>0</v>
      </c>
      <c r="N32">
        <v>0</v>
      </c>
      <c r="O32">
        <v>299.90600000000001</v>
      </c>
      <c r="P32">
        <v>17.008099999999999</v>
      </c>
      <c r="Q32">
        <v>0</v>
      </c>
      <c r="R32">
        <v>838.53800000000001</v>
      </c>
      <c r="S32">
        <v>0</v>
      </c>
      <c r="T32">
        <v>784.75</v>
      </c>
      <c r="U32">
        <v>2484.04</v>
      </c>
      <c r="V32">
        <v>0</v>
      </c>
      <c r="W32">
        <v>0</v>
      </c>
      <c r="X32">
        <v>0</v>
      </c>
      <c r="Y32">
        <v>1687.97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9.73874</v>
      </c>
      <c r="AF32">
        <v>0</v>
      </c>
      <c r="AG32">
        <v>0</v>
      </c>
      <c r="AH32">
        <v>1697.7</v>
      </c>
      <c r="AI32">
        <v>703.08100000000002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104.09699999999999</v>
      </c>
      <c r="AP32">
        <v>0</v>
      </c>
      <c r="AQ32">
        <v>0</v>
      </c>
      <c r="AR32">
        <v>231.06200000000001</v>
      </c>
      <c r="AS32">
        <v>0</v>
      </c>
      <c r="AT32">
        <v>220.131</v>
      </c>
      <c r="AU32">
        <v>1258.3699999999999</v>
      </c>
      <c r="AV32">
        <v>0</v>
      </c>
      <c r="AW32">
        <v>0</v>
      </c>
      <c r="AX32">
        <v>0</v>
      </c>
      <c r="AY32">
        <v>5371.95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0.91690000000000005</v>
      </c>
      <c r="BF32">
        <v>0</v>
      </c>
      <c r="BG32">
        <v>0</v>
      </c>
      <c r="BH32">
        <v>5372.87</v>
      </c>
      <c r="BI32">
        <v>6768.51</v>
      </c>
      <c r="BJ32" t="s">
        <v>67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</row>
    <row r="33" spans="1:78" x14ac:dyDescent="0.25">
      <c r="A33" t="s">
        <v>2683</v>
      </c>
      <c r="B33" t="s">
        <v>2224</v>
      </c>
      <c r="C33" s="1" t="str">
        <f t="shared" si="5"/>
        <v>ECC</v>
      </c>
      <c r="D33" s="1" t="str">
        <f t="shared" si="6"/>
        <v>CZ12</v>
      </c>
      <c r="E33" s="1" t="str">
        <f t="shared" si="7"/>
        <v>v07</v>
      </c>
      <c r="F33" s="1" t="str">
        <f t="shared" si="4"/>
        <v>PkgAC2SpP-240to760</v>
      </c>
      <c r="G33" s="1" t="str">
        <f t="shared" si="8"/>
        <v>Meas</v>
      </c>
      <c r="H33">
        <v>24998.5</v>
      </c>
      <c r="I33">
        <v>475.166</v>
      </c>
      <c r="J33">
        <v>0</v>
      </c>
      <c r="K33">
        <v>0</v>
      </c>
      <c r="L33">
        <v>0</v>
      </c>
      <c r="M33">
        <v>0</v>
      </c>
      <c r="N33">
        <v>0</v>
      </c>
      <c r="O33">
        <v>297.28500000000003</v>
      </c>
      <c r="P33">
        <v>17.008099999999999</v>
      </c>
      <c r="Q33">
        <v>0</v>
      </c>
      <c r="R33">
        <v>838.53800000000001</v>
      </c>
      <c r="S33">
        <v>0</v>
      </c>
      <c r="T33">
        <v>784.75</v>
      </c>
      <c r="U33">
        <v>2412.75</v>
      </c>
      <c r="V33">
        <v>0</v>
      </c>
      <c r="W33">
        <v>0</v>
      </c>
      <c r="X33">
        <v>0</v>
      </c>
      <c r="Y33">
        <v>1688.04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9.73874</v>
      </c>
      <c r="AF33">
        <v>0</v>
      </c>
      <c r="AG33">
        <v>0</v>
      </c>
      <c r="AH33">
        <v>1697.78</v>
      </c>
      <c r="AI33">
        <v>477.38799999999998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84.862799999999993</v>
      </c>
      <c r="AP33">
        <v>0</v>
      </c>
      <c r="AQ33">
        <v>0</v>
      </c>
      <c r="AR33">
        <v>230.392</v>
      </c>
      <c r="AS33">
        <v>0</v>
      </c>
      <c r="AT33">
        <v>235.465</v>
      </c>
      <c r="AU33">
        <v>1028.1099999999999</v>
      </c>
      <c r="AV33">
        <v>0</v>
      </c>
      <c r="AW33">
        <v>0</v>
      </c>
      <c r="AX33">
        <v>0</v>
      </c>
      <c r="AY33">
        <v>5371.96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0.91690000000000005</v>
      </c>
      <c r="BF33">
        <v>0</v>
      </c>
      <c r="BG33">
        <v>0</v>
      </c>
      <c r="BH33">
        <v>5372.87</v>
      </c>
      <c r="BI33">
        <v>6470.93</v>
      </c>
      <c r="BJ33" t="s">
        <v>67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</row>
    <row r="34" spans="1:78" x14ac:dyDescent="0.25">
      <c r="A34" t="s">
        <v>2683</v>
      </c>
      <c r="B34" t="s">
        <v>2225</v>
      </c>
      <c r="C34" s="1" t="str">
        <f t="shared" si="5"/>
        <v>ECC</v>
      </c>
      <c r="D34" s="1" t="str">
        <f t="shared" si="6"/>
        <v>CZ12</v>
      </c>
      <c r="E34" s="1" t="str">
        <f t="shared" si="7"/>
        <v>v11</v>
      </c>
      <c r="F34" s="1" t="str">
        <f t="shared" si="4"/>
        <v>PkgAC2SpP-240to760</v>
      </c>
      <c r="G34" s="1" t="str">
        <f t="shared" si="8"/>
        <v>Base</v>
      </c>
      <c r="H34">
        <v>24998.5</v>
      </c>
      <c r="I34">
        <v>539.04</v>
      </c>
      <c r="J34">
        <v>0</v>
      </c>
      <c r="K34">
        <v>0</v>
      </c>
      <c r="L34">
        <v>0</v>
      </c>
      <c r="M34">
        <v>0</v>
      </c>
      <c r="N34">
        <v>0</v>
      </c>
      <c r="O34">
        <v>296.858</v>
      </c>
      <c r="P34">
        <v>16.8215</v>
      </c>
      <c r="Q34">
        <v>0</v>
      </c>
      <c r="R34">
        <v>838.53800000000001</v>
      </c>
      <c r="S34">
        <v>0</v>
      </c>
      <c r="T34">
        <v>783.31399999999996</v>
      </c>
      <c r="U34">
        <v>2474.5700000000002</v>
      </c>
      <c r="V34">
        <v>0</v>
      </c>
      <c r="W34">
        <v>0</v>
      </c>
      <c r="X34">
        <v>0</v>
      </c>
      <c r="Y34">
        <v>1529.6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9.73874</v>
      </c>
      <c r="AF34">
        <v>0</v>
      </c>
      <c r="AG34">
        <v>0</v>
      </c>
      <c r="AH34">
        <v>1539.34</v>
      </c>
      <c r="AI34">
        <v>690.09299999999996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101.85599999999999</v>
      </c>
      <c r="AP34">
        <v>0</v>
      </c>
      <c r="AQ34">
        <v>0</v>
      </c>
      <c r="AR34">
        <v>231.06200000000001</v>
      </c>
      <c r="AS34">
        <v>0</v>
      </c>
      <c r="AT34">
        <v>219.762</v>
      </c>
      <c r="AU34">
        <v>1242.77</v>
      </c>
      <c r="AV34">
        <v>0</v>
      </c>
      <c r="AW34">
        <v>0</v>
      </c>
      <c r="AX34">
        <v>0</v>
      </c>
      <c r="AY34">
        <v>5187.8500000000004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0.91690000000000005</v>
      </c>
      <c r="BF34">
        <v>0</v>
      </c>
      <c r="BG34">
        <v>0</v>
      </c>
      <c r="BH34">
        <v>5188.7700000000004</v>
      </c>
      <c r="BI34">
        <v>6589.69</v>
      </c>
      <c r="BJ34" t="s">
        <v>67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</row>
    <row r="35" spans="1:78" x14ac:dyDescent="0.25">
      <c r="A35" t="s">
        <v>2684</v>
      </c>
      <c r="B35" t="s">
        <v>2226</v>
      </c>
      <c r="C35" s="1" t="str">
        <f t="shared" si="5"/>
        <v>ECC</v>
      </c>
      <c r="D35" s="1" t="str">
        <f t="shared" si="6"/>
        <v>CZ12</v>
      </c>
      <c r="E35" s="1" t="str">
        <f t="shared" si="7"/>
        <v>v11</v>
      </c>
      <c r="F35" s="1" t="str">
        <f t="shared" si="4"/>
        <v>PkgAC2SpP-240to760</v>
      </c>
      <c r="G35" s="1" t="str">
        <f t="shared" si="8"/>
        <v>Meas</v>
      </c>
      <c r="H35">
        <v>24998.5</v>
      </c>
      <c r="I35">
        <v>471.68</v>
      </c>
      <c r="J35">
        <v>0</v>
      </c>
      <c r="K35">
        <v>0</v>
      </c>
      <c r="L35">
        <v>0</v>
      </c>
      <c r="M35">
        <v>0</v>
      </c>
      <c r="N35">
        <v>0</v>
      </c>
      <c r="O35">
        <v>294.31299999999999</v>
      </c>
      <c r="P35">
        <v>16.8215</v>
      </c>
      <c r="Q35">
        <v>0</v>
      </c>
      <c r="R35">
        <v>838.53800000000001</v>
      </c>
      <c r="S35">
        <v>0</v>
      </c>
      <c r="T35">
        <v>783.31399999999996</v>
      </c>
      <c r="U35">
        <v>2404.67</v>
      </c>
      <c r="V35">
        <v>0</v>
      </c>
      <c r="W35">
        <v>0</v>
      </c>
      <c r="X35">
        <v>0</v>
      </c>
      <c r="Y35">
        <v>1529.68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9.73874</v>
      </c>
      <c r="AF35">
        <v>0</v>
      </c>
      <c r="AG35">
        <v>0</v>
      </c>
      <c r="AH35">
        <v>1539.41</v>
      </c>
      <c r="AI35">
        <v>469.33300000000003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83.165599999999998</v>
      </c>
      <c r="AP35">
        <v>0</v>
      </c>
      <c r="AQ35">
        <v>0</v>
      </c>
      <c r="AR35">
        <v>230.392</v>
      </c>
      <c r="AS35">
        <v>0</v>
      </c>
      <c r="AT35">
        <v>235.07599999999999</v>
      </c>
      <c r="AU35">
        <v>1017.97</v>
      </c>
      <c r="AV35">
        <v>0</v>
      </c>
      <c r="AW35">
        <v>0</v>
      </c>
      <c r="AX35">
        <v>0</v>
      </c>
      <c r="AY35">
        <v>5187.8599999999997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0.91690000000000005</v>
      </c>
      <c r="BF35">
        <v>0</v>
      </c>
      <c r="BG35">
        <v>0</v>
      </c>
      <c r="BH35">
        <v>5188.7700000000004</v>
      </c>
      <c r="BI35">
        <v>6296.84</v>
      </c>
      <c r="BJ35" t="s">
        <v>67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</row>
    <row r="36" spans="1:78" x14ac:dyDescent="0.25">
      <c r="A36" t="s">
        <v>2685</v>
      </c>
      <c r="B36" t="s">
        <v>2227</v>
      </c>
      <c r="C36" s="1" t="str">
        <f t="shared" si="5"/>
        <v>ECC</v>
      </c>
      <c r="D36" s="1" t="str">
        <f t="shared" si="6"/>
        <v>CZ12</v>
      </c>
      <c r="E36" s="1" t="str">
        <f t="shared" si="7"/>
        <v>v15</v>
      </c>
      <c r="F36" s="1" t="str">
        <f t="shared" si="4"/>
        <v>PkgAC2SpP-240to760</v>
      </c>
      <c r="G36" s="1" t="str">
        <f t="shared" si="8"/>
        <v>Base</v>
      </c>
      <c r="H36">
        <v>24998.5</v>
      </c>
      <c r="I36">
        <v>499.48500000000001</v>
      </c>
      <c r="J36">
        <v>0</v>
      </c>
      <c r="K36">
        <v>0</v>
      </c>
      <c r="L36">
        <v>0</v>
      </c>
      <c r="M36">
        <v>0</v>
      </c>
      <c r="N36">
        <v>0</v>
      </c>
      <c r="O36">
        <v>281.16000000000003</v>
      </c>
      <c r="P36">
        <v>16.063600000000001</v>
      </c>
      <c r="Q36">
        <v>0</v>
      </c>
      <c r="R36">
        <v>838.53800000000001</v>
      </c>
      <c r="S36">
        <v>0</v>
      </c>
      <c r="T36">
        <v>778.73099999999999</v>
      </c>
      <c r="U36">
        <v>2413.98</v>
      </c>
      <c r="V36">
        <v>0</v>
      </c>
      <c r="W36">
        <v>0</v>
      </c>
      <c r="X36">
        <v>0</v>
      </c>
      <c r="Y36">
        <v>1383.22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9.73874</v>
      </c>
      <c r="AF36">
        <v>0</v>
      </c>
      <c r="AG36">
        <v>0</v>
      </c>
      <c r="AH36">
        <v>1392.96</v>
      </c>
      <c r="AI36">
        <v>647.91200000000003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95.199299999999994</v>
      </c>
      <c r="AP36">
        <v>0</v>
      </c>
      <c r="AQ36">
        <v>0</v>
      </c>
      <c r="AR36">
        <v>231.06200000000001</v>
      </c>
      <c r="AS36">
        <v>0</v>
      </c>
      <c r="AT36">
        <v>218.59</v>
      </c>
      <c r="AU36">
        <v>1192.76</v>
      </c>
      <c r="AV36">
        <v>0</v>
      </c>
      <c r="AW36">
        <v>0</v>
      </c>
      <c r="AX36">
        <v>0</v>
      </c>
      <c r="AY36">
        <v>5182.3100000000004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0.91690000000000005</v>
      </c>
      <c r="BF36">
        <v>0</v>
      </c>
      <c r="BG36">
        <v>0</v>
      </c>
      <c r="BH36">
        <v>5183.22</v>
      </c>
      <c r="BI36">
        <v>6112.52</v>
      </c>
      <c r="BJ36" t="s">
        <v>67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</row>
    <row r="37" spans="1:78" x14ac:dyDescent="0.25">
      <c r="A37" t="s">
        <v>2685</v>
      </c>
      <c r="B37" t="s">
        <v>2228</v>
      </c>
      <c r="C37" s="1" t="str">
        <f t="shared" si="5"/>
        <v>ECC</v>
      </c>
      <c r="D37" s="1" t="str">
        <f t="shared" si="6"/>
        <v>CZ12</v>
      </c>
      <c r="E37" s="1" t="str">
        <f t="shared" si="7"/>
        <v>v15</v>
      </c>
      <c r="F37" s="1" t="str">
        <f t="shared" si="4"/>
        <v>PkgAC2SpP-240to760</v>
      </c>
      <c r="G37" s="1" t="str">
        <f t="shared" si="8"/>
        <v>Meas</v>
      </c>
      <c r="H37">
        <v>24998.5</v>
      </c>
      <c r="I37">
        <v>437.83100000000002</v>
      </c>
      <c r="J37">
        <v>0</v>
      </c>
      <c r="K37">
        <v>0</v>
      </c>
      <c r="L37">
        <v>0</v>
      </c>
      <c r="M37">
        <v>0</v>
      </c>
      <c r="N37">
        <v>0</v>
      </c>
      <c r="O37">
        <v>278.98</v>
      </c>
      <c r="P37">
        <v>16.063600000000001</v>
      </c>
      <c r="Q37">
        <v>0</v>
      </c>
      <c r="R37">
        <v>838.53800000000001</v>
      </c>
      <c r="S37">
        <v>0</v>
      </c>
      <c r="T37">
        <v>778.73099999999999</v>
      </c>
      <c r="U37">
        <v>2350.14</v>
      </c>
      <c r="V37">
        <v>0</v>
      </c>
      <c r="W37">
        <v>0</v>
      </c>
      <c r="X37">
        <v>0</v>
      </c>
      <c r="Y37">
        <v>1383.3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9.73874</v>
      </c>
      <c r="AF37">
        <v>0</v>
      </c>
      <c r="AG37">
        <v>0</v>
      </c>
      <c r="AH37">
        <v>1393.04</v>
      </c>
      <c r="AI37">
        <v>441.13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78.147300000000001</v>
      </c>
      <c r="AP37">
        <v>0</v>
      </c>
      <c r="AQ37">
        <v>0</v>
      </c>
      <c r="AR37">
        <v>230.392</v>
      </c>
      <c r="AS37">
        <v>0</v>
      </c>
      <c r="AT37">
        <v>233.75800000000001</v>
      </c>
      <c r="AU37">
        <v>983.428</v>
      </c>
      <c r="AV37">
        <v>0</v>
      </c>
      <c r="AW37">
        <v>0</v>
      </c>
      <c r="AX37">
        <v>0</v>
      </c>
      <c r="AY37">
        <v>5182.32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0.91690000000000005</v>
      </c>
      <c r="BF37">
        <v>0</v>
      </c>
      <c r="BG37">
        <v>0</v>
      </c>
      <c r="BH37">
        <v>5183.2299999999996</v>
      </c>
      <c r="BI37">
        <v>5880.41</v>
      </c>
      <c r="BJ37" t="s">
        <v>67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</row>
    <row r="38" spans="1:78" x14ac:dyDescent="0.25">
      <c r="A38" t="s">
        <v>2686</v>
      </c>
      <c r="B38" t="s">
        <v>2229</v>
      </c>
      <c r="C38" s="1" t="str">
        <f t="shared" si="5"/>
        <v>ECC</v>
      </c>
      <c r="D38" s="1" t="str">
        <f t="shared" si="6"/>
        <v>CZ13</v>
      </c>
      <c r="E38" s="1" t="str">
        <f t="shared" si="7"/>
        <v>v03</v>
      </c>
      <c r="F38" s="1" t="str">
        <f t="shared" si="4"/>
        <v>PkgAC2SpP-240to760</v>
      </c>
      <c r="G38" s="1" t="str">
        <f t="shared" si="8"/>
        <v>Base</v>
      </c>
      <c r="H38">
        <v>24998.5</v>
      </c>
      <c r="I38">
        <v>797.52700000000004</v>
      </c>
      <c r="J38">
        <v>0</v>
      </c>
      <c r="K38">
        <v>0</v>
      </c>
      <c r="L38">
        <v>0</v>
      </c>
      <c r="M38">
        <v>0</v>
      </c>
      <c r="N38">
        <v>0</v>
      </c>
      <c r="O38">
        <v>340.08300000000003</v>
      </c>
      <c r="P38">
        <v>17.927</v>
      </c>
      <c r="Q38">
        <v>0</v>
      </c>
      <c r="R38">
        <v>838.53800000000001</v>
      </c>
      <c r="S38">
        <v>0</v>
      </c>
      <c r="T38">
        <v>784.75</v>
      </c>
      <c r="U38">
        <v>2778.83</v>
      </c>
      <c r="V38">
        <v>0</v>
      </c>
      <c r="W38">
        <v>0</v>
      </c>
      <c r="X38">
        <v>0</v>
      </c>
      <c r="Y38">
        <v>1485.46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9.73874</v>
      </c>
      <c r="AF38">
        <v>0</v>
      </c>
      <c r="AG38">
        <v>0</v>
      </c>
      <c r="AH38">
        <v>1495.2</v>
      </c>
      <c r="AI38">
        <v>849.56299999999999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118.819</v>
      </c>
      <c r="AP38">
        <v>0</v>
      </c>
      <c r="AQ38">
        <v>0</v>
      </c>
      <c r="AR38">
        <v>173.95500000000001</v>
      </c>
      <c r="AS38">
        <v>0</v>
      </c>
      <c r="AT38">
        <v>163.571</v>
      </c>
      <c r="AU38">
        <v>1305.9100000000001</v>
      </c>
      <c r="AV38">
        <v>0</v>
      </c>
      <c r="AW38">
        <v>0</v>
      </c>
      <c r="AX38">
        <v>0</v>
      </c>
      <c r="AY38">
        <v>6417.12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0.91690000000000005</v>
      </c>
      <c r="BF38">
        <v>0</v>
      </c>
      <c r="BG38">
        <v>0</v>
      </c>
      <c r="BH38">
        <v>6418.04</v>
      </c>
      <c r="BI38">
        <v>7598.59</v>
      </c>
      <c r="BJ38" t="s">
        <v>67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</row>
    <row r="39" spans="1:78" x14ac:dyDescent="0.25">
      <c r="A39" t="s">
        <v>2687</v>
      </c>
      <c r="B39" t="s">
        <v>2230</v>
      </c>
      <c r="C39" s="1" t="str">
        <f t="shared" si="5"/>
        <v>ECC</v>
      </c>
      <c r="D39" s="1" t="str">
        <f t="shared" si="6"/>
        <v>CZ13</v>
      </c>
      <c r="E39" s="1" t="str">
        <f t="shared" si="7"/>
        <v>v03</v>
      </c>
      <c r="F39" s="1" t="str">
        <f t="shared" si="4"/>
        <v>PkgAC2SpP-240to760</v>
      </c>
      <c r="G39" s="1" t="str">
        <f t="shared" si="8"/>
        <v>Meas</v>
      </c>
      <c r="H39">
        <v>24998.5</v>
      </c>
      <c r="I39">
        <v>665.83100000000002</v>
      </c>
      <c r="J39">
        <v>0</v>
      </c>
      <c r="K39">
        <v>0</v>
      </c>
      <c r="L39">
        <v>0</v>
      </c>
      <c r="M39">
        <v>0</v>
      </c>
      <c r="N39">
        <v>0</v>
      </c>
      <c r="O39">
        <v>335.28100000000001</v>
      </c>
      <c r="P39">
        <v>17.927</v>
      </c>
      <c r="Q39">
        <v>0</v>
      </c>
      <c r="R39">
        <v>838.53800000000001</v>
      </c>
      <c r="S39">
        <v>0</v>
      </c>
      <c r="T39">
        <v>784.75</v>
      </c>
      <c r="U39">
        <v>2642.33</v>
      </c>
      <c r="V39">
        <v>0</v>
      </c>
      <c r="W39">
        <v>0</v>
      </c>
      <c r="X39">
        <v>0</v>
      </c>
      <c r="Y39">
        <v>1485.51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9.73874</v>
      </c>
      <c r="AF39">
        <v>0</v>
      </c>
      <c r="AG39">
        <v>0</v>
      </c>
      <c r="AH39">
        <v>1495.24</v>
      </c>
      <c r="AI39">
        <v>515.90300000000002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94.828699999999998</v>
      </c>
      <c r="AP39">
        <v>0</v>
      </c>
      <c r="AQ39">
        <v>0</v>
      </c>
      <c r="AR39">
        <v>235.27799999999999</v>
      </c>
      <c r="AS39">
        <v>0</v>
      </c>
      <c r="AT39">
        <v>247.17099999999999</v>
      </c>
      <c r="AU39">
        <v>1093.18</v>
      </c>
      <c r="AV39">
        <v>0</v>
      </c>
      <c r="AW39">
        <v>0</v>
      </c>
      <c r="AX39">
        <v>0</v>
      </c>
      <c r="AY39">
        <v>6417.13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0.91690000000000005</v>
      </c>
      <c r="BF39">
        <v>0</v>
      </c>
      <c r="BG39">
        <v>0</v>
      </c>
      <c r="BH39">
        <v>6418.05</v>
      </c>
      <c r="BI39">
        <v>7251.69</v>
      </c>
      <c r="BJ39" t="s">
        <v>67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</row>
    <row r="40" spans="1:78" x14ac:dyDescent="0.25">
      <c r="A40" t="s">
        <v>2688</v>
      </c>
      <c r="B40" t="s">
        <v>2231</v>
      </c>
      <c r="C40" s="1" t="str">
        <f t="shared" si="5"/>
        <v>ECC</v>
      </c>
      <c r="D40" s="1" t="str">
        <f t="shared" si="6"/>
        <v>CZ13</v>
      </c>
      <c r="E40" s="1" t="str">
        <f t="shared" si="7"/>
        <v>v07</v>
      </c>
      <c r="F40" s="1" t="str">
        <f t="shared" si="4"/>
        <v>PkgAC2SpP-240to760</v>
      </c>
      <c r="G40" s="1" t="str">
        <f t="shared" si="8"/>
        <v>Base</v>
      </c>
      <c r="H40">
        <v>24998.5</v>
      </c>
      <c r="I40">
        <v>794.86500000000001</v>
      </c>
      <c r="J40">
        <v>0</v>
      </c>
      <c r="K40">
        <v>0</v>
      </c>
      <c r="L40">
        <v>0</v>
      </c>
      <c r="M40">
        <v>0</v>
      </c>
      <c r="N40">
        <v>0</v>
      </c>
      <c r="O40">
        <v>339.303</v>
      </c>
      <c r="P40">
        <v>17.8871</v>
      </c>
      <c r="Q40">
        <v>0</v>
      </c>
      <c r="R40">
        <v>838.53800000000001</v>
      </c>
      <c r="S40">
        <v>0</v>
      </c>
      <c r="T40">
        <v>784.75</v>
      </c>
      <c r="U40">
        <v>2775.34</v>
      </c>
      <c r="V40">
        <v>0</v>
      </c>
      <c r="W40">
        <v>0</v>
      </c>
      <c r="X40">
        <v>0</v>
      </c>
      <c r="Y40">
        <v>1461.13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9.73874</v>
      </c>
      <c r="AF40">
        <v>0</v>
      </c>
      <c r="AG40">
        <v>0</v>
      </c>
      <c r="AH40">
        <v>1470.86</v>
      </c>
      <c r="AI40">
        <v>719.15200000000004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108.038</v>
      </c>
      <c r="AP40">
        <v>0</v>
      </c>
      <c r="AQ40">
        <v>0</v>
      </c>
      <c r="AR40">
        <v>233.14500000000001</v>
      </c>
      <c r="AS40">
        <v>0</v>
      </c>
      <c r="AT40">
        <v>242.49700000000001</v>
      </c>
      <c r="AU40">
        <v>1302.83</v>
      </c>
      <c r="AV40">
        <v>0</v>
      </c>
      <c r="AW40">
        <v>0</v>
      </c>
      <c r="AX40">
        <v>0</v>
      </c>
      <c r="AY40">
        <v>6387.49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0.91690000000000005</v>
      </c>
      <c r="BF40">
        <v>0</v>
      </c>
      <c r="BG40">
        <v>0</v>
      </c>
      <c r="BH40">
        <v>6388.41</v>
      </c>
      <c r="BI40">
        <v>7553.06</v>
      </c>
      <c r="BJ40" t="s">
        <v>67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</row>
    <row r="41" spans="1:78" x14ac:dyDescent="0.25">
      <c r="A41" t="s">
        <v>2688</v>
      </c>
      <c r="B41" t="s">
        <v>2232</v>
      </c>
      <c r="C41" s="1" t="str">
        <f t="shared" si="5"/>
        <v>ECC</v>
      </c>
      <c r="D41" s="1" t="str">
        <f t="shared" si="6"/>
        <v>CZ13</v>
      </c>
      <c r="E41" s="1" t="str">
        <f t="shared" si="7"/>
        <v>v07</v>
      </c>
      <c r="F41" s="1" t="str">
        <f t="shared" si="4"/>
        <v>PkgAC2SpP-240to760</v>
      </c>
      <c r="G41" s="1" t="str">
        <f t="shared" si="8"/>
        <v>Meas</v>
      </c>
      <c r="H41">
        <v>24998.5</v>
      </c>
      <c r="I41">
        <v>663.79700000000003</v>
      </c>
      <c r="J41">
        <v>0</v>
      </c>
      <c r="K41">
        <v>0</v>
      </c>
      <c r="L41">
        <v>0</v>
      </c>
      <c r="M41">
        <v>0</v>
      </c>
      <c r="N41">
        <v>0</v>
      </c>
      <c r="O41">
        <v>334.54899999999998</v>
      </c>
      <c r="P41">
        <v>17.8871</v>
      </c>
      <c r="Q41">
        <v>0</v>
      </c>
      <c r="R41">
        <v>838.53800000000001</v>
      </c>
      <c r="S41">
        <v>0</v>
      </c>
      <c r="T41">
        <v>784.75</v>
      </c>
      <c r="U41">
        <v>2639.52</v>
      </c>
      <c r="V41">
        <v>0</v>
      </c>
      <c r="W41">
        <v>0</v>
      </c>
      <c r="X41">
        <v>0</v>
      </c>
      <c r="Y41">
        <v>1461.19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9.73874</v>
      </c>
      <c r="AF41">
        <v>0</v>
      </c>
      <c r="AG41">
        <v>0</v>
      </c>
      <c r="AH41">
        <v>1470.93</v>
      </c>
      <c r="AI41">
        <v>514.55700000000002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94.5471</v>
      </c>
      <c r="AP41">
        <v>0</v>
      </c>
      <c r="AQ41">
        <v>0</v>
      </c>
      <c r="AR41">
        <v>235.27799999999999</v>
      </c>
      <c r="AS41">
        <v>0</v>
      </c>
      <c r="AT41">
        <v>247.17099999999999</v>
      </c>
      <c r="AU41">
        <v>1091.55</v>
      </c>
      <c r="AV41">
        <v>0</v>
      </c>
      <c r="AW41">
        <v>0</v>
      </c>
      <c r="AX41">
        <v>0</v>
      </c>
      <c r="AY41">
        <v>6387.49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0.91690000000000005</v>
      </c>
      <c r="BF41">
        <v>0</v>
      </c>
      <c r="BG41">
        <v>0</v>
      </c>
      <c r="BH41">
        <v>6388.4</v>
      </c>
      <c r="BI41">
        <v>7208.35</v>
      </c>
      <c r="BJ41" t="s">
        <v>67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</row>
    <row r="42" spans="1:78" x14ac:dyDescent="0.25">
      <c r="A42" t="s">
        <v>2689</v>
      </c>
      <c r="B42" t="s">
        <v>2233</v>
      </c>
      <c r="C42" s="1" t="str">
        <f t="shared" si="5"/>
        <v>ECC</v>
      </c>
      <c r="D42" s="1" t="str">
        <f t="shared" si="6"/>
        <v>CZ13</v>
      </c>
      <c r="E42" s="1" t="str">
        <f t="shared" si="7"/>
        <v>v11</v>
      </c>
      <c r="F42" s="1" t="str">
        <f t="shared" si="4"/>
        <v>PkgAC2SpP-240to760</v>
      </c>
      <c r="G42" s="1" t="str">
        <f t="shared" si="8"/>
        <v>Base</v>
      </c>
      <c r="H42">
        <v>24998.5</v>
      </c>
      <c r="I42">
        <v>769.66800000000001</v>
      </c>
      <c r="J42">
        <v>0</v>
      </c>
      <c r="K42">
        <v>0</v>
      </c>
      <c r="L42">
        <v>0</v>
      </c>
      <c r="M42">
        <v>0</v>
      </c>
      <c r="N42">
        <v>0</v>
      </c>
      <c r="O42">
        <v>330.81700000000001</v>
      </c>
      <c r="P42">
        <v>17.513999999999999</v>
      </c>
      <c r="Q42">
        <v>0</v>
      </c>
      <c r="R42">
        <v>838.53800000000001</v>
      </c>
      <c r="S42">
        <v>0</v>
      </c>
      <c r="T42">
        <v>783.31399999999996</v>
      </c>
      <c r="U42">
        <v>2739.85</v>
      </c>
      <c r="V42">
        <v>0</v>
      </c>
      <c r="W42">
        <v>0</v>
      </c>
      <c r="X42">
        <v>0</v>
      </c>
      <c r="Y42">
        <v>1192.3599999999999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9.73874</v>
      </c>
      <c r="AF42">
        <v>0</v>
      </c>
      <c r="AG42">
        <v>0</v>
      </c>
      <c r="AH42">
        <v>1202.0999999999999</v>
      </c>
      <c r="AI42">
        <v>704.28800000000001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105.87</v>
      </c>
      <c r="AP42">
        <v>0</v>
      </c>
      <c r="AQ42">
        <v>0</v>
      </c>
      <c r="AR42">
        <v>233.14500000000001</v>
      </c>
      <c r="AS42">
        <v>0</v>
      </c>
      <c r="AT42">
        <v>242.084</v>
      </c>
      <c r="AU42">
        <v>1285.3900000000001</v>
      </c>
      <c r="AV42">
        <v>0</v>
      </c>
      <c r="AW42">
        <v>0</v>
      </c>
      <c r="AX42">
        <v>0</v>
      </c>
      <c r="AY42">
        <v>5795.74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0.91690000000000005</v>
      </c>
      <c r="BF42">
        <v>0</v>
      </c>
      <c r="BG42">
        <v>0</v>
      </c>
      <c r="BH42">
        <v>5796.66</v>
      </c>
      <c r="BI42">
        <v>7261.22</v>
      </c>
      <c r="BJ42" t="s">
        <v>67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</row>
    <row r="43" spans="1:78" x14ac:dyDescent="0.25">
      <c r="A43" t="s">
        <v>2690</v>
      </c>
      <c r="B43" t="s">
        <v>2234</v>
      </c>
      <c r="C43" s="1" t="str">
        <f t="shared" si="5"/>
        <v>ECC</v>
      </c>
      <c r="D43" s="1" t="str">
        <f t="shared" si="6"/>
        <v>CZ13</v>
      </c>
      <c r="E43" s="1" t="str">
        <f t="shared" si="7"/>
        <v>v11</v>
      </c>
      <c r="F43" s="1" t="str">
        <f t="shared" si="4"/>
        <v>PkgAC2SpP-240to760</v>
      </c>
      <c r="G43" s="1" t="str">
        <f t="shared" si="8"/>
        <v>Meas</v>
      </c>
      <c r="H43">
        <v>24998.5</v>
      </c>
      <c r="I43">
        <v>644.11</v>
      </c>
      <c r="J43">
        <v>0</v>
      </c>
      <c r="K43">
        <v>0</v>
      </c>
      <c r="L43">
        <v>0</v>
      </c>
      <c r="M43">
        <v>0</v>
      </c>
      <c r="N43">
        <v>0</v>
      </c>
      <c r="O43">
        <v>326.44200000000001</v>
      </c>
      <c r="P43">
        <v>17.513999999999999</v>
      </c>
      <c r="Q43">
        <v>0</v>
      </c>
      <c r="R43">
        <v>838.53800000000001</v>
      </c>
      <c r="S43">
        <v>0</v>
      </c>
      <c r="T43">
        <v>783.31399999999996</v>
      </c>
      <c r="U43">
        <v>2609.92</v>
      </c>
      <c r="V43">
        <v>0</v>
      </c>
      <c r="W43">
        <v>0</v>
      </c>
      <c r="X43">
        <v>0</v>
      </c>
      <c r="Y43">
        <v>1192.43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9.73874</v>
      </c>
      <c r="AF43">
        <v>0</v>
      </c>
      <c r="AG43">
        <v>0</v>
      </c>
      <c r="AH43">
        <v>1202.17</v>
      </c>
      <c r="AI43">
        <v>505.59800000000001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93.258700000000005</v>
      </c>
      <c r="AP43">
        <v>0</v>
      </c>
      <c r="AQ43">
        <v>0</v>
      </c>
      <c r="AR43">
        <v>235.27799999999999</v>
      </c>
      <c r="AS43">
        <v>0</v>
      </c>
      <c r="AT43">
        <v>246.74600000000001</v>
      </c>
      <c r="AU43">
        <v>1080.8800000000001</v>
      </c>
      <c r="AV43">
        <v>0</v>
      </c>
      <c r="AW43">
        <v>0</v>
      </c>
      <c r="AX43">
        <v>0</v>
      </c>
      <c r="AY43">
        <v>5795.74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0.91690000000000005</v>
      </c>
      <c r="BF43">
        <v>0</v>
      </c>
      <c r="BG43">
        <v>0</v>
      </c>
      <c r="BH43">
        <v>5796.66</v>
      </c>
      <c r="BI43">
        <v>7093.62</v>
      </c>
      <c r="BJ43" t="s">
        <v>67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</row>
    <row r="44" spans="1:78" x14ac:dyDescent="0.25">
      <c r="A44" t="s">
        <v>2691</v>
      </c>
      <c r="B44" t="s">
        <v>2235</v>
      </c>
      <c r="C44" s="1" t="str">
        <f t="shared" si="5"/>
        <v>ECC</v>
      </c>
      <c r="D44" s="1" t="str">
        <f t="shared" si="6"/>
        <v>CZ13</v>
      </c>
      <c r="E44" s="1" t="str">
        <f t="shared" si="7"/>
        <v>v15</v>
      </c>
      <c r="F44" s="1" t="str">
        <f t="shared" si="4"/>
        <v>PkgAC2SpP-240to760</v>
      </c>
      <c r="G44" s="1" t="str">
        <f t="shared" si="8"/>
        <v>Base</v>
      </c>
      <c r="H44">
        <v>24998.5</v>
      </c>
      <c r="I44">
        <v>714.02499999999998</v>
      </c>
      <c r="J44">
        <v>0</v>
      </c>
      <c r="K44">
        <v>0</v>
      </c>
      <c r="L44">
        <v>0</v>
      </c>
      <c r="M44">
        <v>0</v>
      </c>
      <c r="N44">
        <v>0</v>
      </c>
      <c r="O44">
        <v>313.09500000000003</v>
      </c>
      <c r="P44">
        <v>16.721299999999999</v>
      </c>
      <c r="Q44">
        <v>0</v>
      </c>
      <c r="R44">
        <v>838.53800000000001</v>
      </c>
      <c r="S44">
        <v>0</v>
      </c>
      <c r="T44">
        <v>778.73099999999999</v>
      </c>
      <c r="U44">
        <v>2661.11</v>
      </c>
      <c r="V44">
        <v>0</v>
      </c>
      <c r="W44">
        <v>0</v>
      </c>
      <c r="X44">
        <v>0</v>
      </c>
      <c r="Y44">
        <v>1061.27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9.73874</v>
      </c>
      <c r="AF44">
        <v>0</v>
      </c>
      <c r="AG44">
        <v>0</v>
      </c>
      <c r="AH44">
        <v>1071.01</v>
      </c>
      <c r="AI44">
        <v>666.94100000000003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100.256</v>
      </c>
      <c r="AP44">
        <v>0</v>
      </c>
      <c r="AQ44">
        <v>0</v>
      </c>
      <c r="AR44">
        <v>233.14500000000001</v>
      </c>
      <c r="AS44">
        <v>0</v>
      </c>
      <c r="AT44">
        <v>240.767</v>
      </c>
      <c r="AU44">
        <v>1241.1099999999999</v>
      </c>
      <c r="AV44">
        <v>0</v>
      </c>
      <c r="AW44">
        <v>0</v>
      </c>
      <c r="AX44">
        <v>0</v>
      </c>
      <c r="AY44">
        <v>5615.73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0.91690000000000005</v>
      </c>
      <c r="BF44">
        <v>0</v>
      </c>
      <c r="BG44">
        <v>0</v>
      </c>
      <c r="BH44">
        <v>5616.64</v>
      </c>
      <c r="BI44">
        <v>6909.02</v>
      </c>
      <c r="BJ44" t="s">
        <v>67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</row>
    <row r="45" spans="1:78" x14ac:dyDescent="0.25">
      <c r="A45" t="s">
        <v>2691</v>
      </c>
      <c r="B45" t="s">
        <v>2236</v>
      </c>
      <c r="C45" s="1" t="str">
        <f t="shared" si="5"/>
        <v>ECC</v>
      </c>
      <c r="D45" s="1" t="str">
        <f t="shared" si="6"/>
        <v>CZ13</v>
      </c>
      <c r="E45" s="1" t="str">
        <f t="shared" si="7"/>
        <v>v15</v>
      </c>
      <c r="F45" s="1" t="str">
        <f t="shared" si="4"/>
        <v>PkgAC2SpP-240to760</v>
      </c>
      <c r="G45" s="1" t="str">
        <f t="shared" si="8"/>
        <v>Meas</v>
      </c>
      <c r="H45">
        <v>24998.5</v>
      </c>
      <c r="I45">
        <v>598.83699999999999</v>
      </c>
      <c r="J45">
        <v>0</v>
      </c>
      <c r="K45">
        <v>0</v>
      </c>
      <c r="L45">
        <v>0</v>
      </c>
      <c r="M45">
        <v>0</v>
      </c>
      <c r="N45">
        <v>0</v>
      </c>
      <c r="O45">
        <v>309.37</v>
      </c>
      <c r="P45">
        <v>16.721299999999999</v>
      </c>
      <c r="Q45">
        <v>0</v>
      </c>
      <c r="R45">
        <v>838.53800000000001</v>
      </c>
      <c r="S45">
        <v>0</v>
      </c>
      <c r="T45">
        <v>778.73099999999999</v>
      </c>
      <c r="U45">
        <v>2542.1999999999998</v>
      </c>
      <c r="V45">
        <v>0</v>
      </c>
      <c r="W45">
        <v>0</v>
      </c>
      <c r="X45">
        <v>0</v>
      </c>
      <c r="Y45">
        <v>1061.31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9.73874</v>
      </c>
      <c r="AF45">
        <v>0</v>
      </c>
      <c r="AG45">
        <v>0</v>
      </c>
      <c r="AH45">
        <v>1071.05</v>
      </c>
      <c r="AI45">
        <v>489.21899999999999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88.669899999999998</v>
      </c>
      <c r="AP45">
        <v>0</v>
      </c>
      <c r="AQ45">
        <v>0</v>
      </c>
      <c r="AR45">
        <v>235.27799999999999</v>
      </c>
      <c r="AS45">
        <v>0</v>
      </c>
      <c r="AT45">
        <v>245.428</v>
      </c>
      <c r="AU45">
        <v>1058.5999999999999</v>
      </c>
      <c r="AV45">
        <v>0</v>
      </c>
      <c r="AW45">
        <v>0</v>
      </c>
      <c r="AX45">
        <v>0</v>
      </c>
      <c r="AY45">
        <v>5615.73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0.91690000000000005</v>
      </c>
      <c r="BF45">
        <v>0</v>
      </c>
      <c r="BG45">
        <v>0</v>
      </c>
      <c r="BH45">
        <v>5616.65</v>
      </c>
      <c r="BI45">
        <v>6767.88</v>
      </c>
      <c r="BJ45" t="s">
        <v>67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</row>
    <row r="46" spans="1:78" x14ac:dyDescent="0.25">
      <c r="A46" t="s">
        <v>2692</v>
      </c>
      <c r="B46" t="s">
        <v>1986</v>
      </c>
      <c r="C46" s="1" t="str">
        <f t="shared" si="5"/>
        <v>ECC</v>
      </c>
      <c r="D46" s="1" t="str">
        <f t="shared" si="6"/>
        <v>CZ15</v>
      </c>
      <c r="E46" s="1" t="str">
        <f t="shared" si="7"/>
        <v>v03</v>
      </c>
      <c r="F46" s="1" t="str">
        <f t="shared" si="4"/>
        <v>PkgAC2SpP-240to760</v>
      </c>
      <c r="G46" s="1" t="str">
        <f t="shared" si="8"/>
        <v>Base</v>
      </c>
      <c r="H46">
        <v>24998.5</v>
      </c>
      <c r="I46">
        <v>1464.85</v>
      </c>
      <c r="J46">
        <v>0</v>
      </c>
      <c r="K46">
        <v>0</v>
      </c>
      <c r="L46">
        <v>0</v>
      </c>
      <c r="M46">
        <v>0</v>
      </c>
      <c r="N46">
        <v>0</v>
      </c>
      <c r="O46">
        <v>445.995</v>
      </c>
      <c r="P46">
        <v>6.3046899999999999</v>
      </c>
      <c r="Q46">
        <v>0</v>
      </c>
      <c r="R46">
        <v>838.53800000000001</v>
      </c>
      <c r="S46">
        <v>0</v>
      </c>
      <c r="T46">
        <v>784.75</v>
      </c>
      <c r="U46">
        <v>3540.44</v>
      </c>
      <c r="V46">
        <v>0</v>
      </c>
      <c r="W46">
        <v>0</v>
      </c>
      <c r="X46">
        <v>0</v>
      </c>
      <c r="Y46">
        <v>154.30000000000001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9.73874</v>
      </c>
      <c r="AF46">
        <v>0</v>
      </c>
      <c r="AG46">
        <v>0</v>
      </c>
      <c r="AH46">
        <v>164.03899999999999</v>
      </c>
      <c r="AI46">
        <v>1253.33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145.60300000000001</v>
      </c>
      <c r="AP46">
        <v>0</v>
      </c>
      <c r="AQ46">
        <v>0</v>
      </c>
      <c r="AR46">
        <v>173.95500000000001</v>
      </c>
      <c r="AS46">
        <v>0</v>
      </c>
      <c r="AT46">
        <v>163.571</v>
      </c>
      <c r="AU46">
        <v>1736.46</v>
      </c>
      <c r="AV46">
        <v>0</v>
      </c>
      <c r="AW46">
        <v>0</v>
      </c>
      <c r="AX46">
        <v>0</v>
      </c>
      <c r="AY46">
        <v>3245.5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0.91690000000000005</v>
      </c>
      <c r="BF46">
        <v>0</v>
      </c>
      <c r="BG46">
        <v>0</v>
      </c>
      <c r="BH46">
        <v>3246.42</v>
      </c>
      <c r="BI46">
        <v>9567.4599999999991</v>
      </c>
      <c r="BJ46" t="s">
        <v>67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</row>
    <row r="47" spans="1:78" x14ac:dyDescent="0.25">
      <c r="A47" t="s">
        <v>2693</v>
      </c>
      <c r="B47" t="s">
        <v>1987</v>
      </c>
      <c r="C47" s="1" t="str">
        <f t="shared" si="5"/>
        <v>ECC</v>
      </c>
      <c r="D47" s="1" t="str">
        <f t="shared" si="6"/>
        <v>CZ15</v>
      </c>
      <c r="E47" s="1" t="str">
        <f t="shared" si="7"/>
        <v>v03</v>
      </c>
      <c r="F47" s="1" t="str">
        <f t="shared" si="4"/>
        <v>PkgAC2SpP-240to760</v>
      </c>
      <c r="G47" s="1" t="str">
        <f t="shared" si="8"/>
        <v>Meas</v>
      </c>
      <c r="H47">
        <v>24998.5</v>
      </c>
      <c r="I47">
        <v>1149.75</v>
      </c>
      <c r="J47">
        <v>0</v>
      </c>
      <c r="K47">
        <v>0</v>
      </c>
      <c r="L47">
        <v>0</v>
      </c>
      <c r="M47">
        <v>0</v>
      </c>
      <c r="N47">
        <v>0</v>
      </c>
      <c r="O47">
        <v>440.23500000000001</v>
      </c>
      <c r="P47">
        <v>6.3046899999999999</v>
      </c>
      <c r="Q47">
        <v>0</v>
      </c>
      <c r="R47">
        <v>838.53800000000001</v>
      </c>
      <c r="S47">
        <v>0</v>
      </c>
      <c r="T47">
        <v>784.75</v>
      </c>
      <c r="U47">
        <v>3219.58</v>
      </c>
      <c r="V47">
        <v>0</v>
      </c>
      <c r="W47">
        <v>0</v>
      </c>
      <c r="X47">
        <v>0</v>
      </c>
      <c r="Y47">
        <v>154.34100000000001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9.73874</v>
      </c>
      <c r="AF47">
        <v>0</v>
      </c>
      <c r="AG47">
        <v>0</v>
      </c>
      <c r="AH47">
        <v>164.07900000000001</v>
      </c>
      <c r="AI47">
        <v>740.44500000000005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116.27</v>
      </c>
      <c r="AP47">
        <v>0</v>
      </c>
      <c r="AQ47">
        <v>0</v>
      </c>
      <c r="AR47">
        <v>230.392</v>
      </c>
      <c r="AS47">
        <v>0</v>
      </c>
      <c r="AT47">
        <v>242.17599999999999</v>
      </c>
      <c r="AU47">
        <v>1329.28</v>
      </c>
      <c r="AV47">
        <v>0</v>
      </c>
      <c r="AW47">
        <v>0</v>
      </c>
      <c r="AX47">
        <v>0</v>
      </c>
      <c r="AY47">
        <v>3245.5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0.91690000000000005</v>
      </c>
      <c r="BF47">
        <v>0</v>
      </c>
      <c r="BG47">
        <v>0</v>
      </c>
      <c r="BH47">
        <v>3246.42</v>
      </c>
      <c r="BI47">
        <v>9358.64</v>
      </c>
      <c r="BJ47" t="s">
        <v>67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</row>
    <row r="48" spans="1:78" x14ac:dyDescent="0.25">
      <c r="A48" t="s">
        <v>2694</v>
      </c>
      <c r="B48" t="s">
        <v>1988</v>
      </c>
      <c r="C48" s="1" t="str">
        <f t="shared" si="5"/>
        <v>ECC</v>
      </c>
      <c r="D48" s="1" t="str">
        <f t="shared" si="6"/>
        <v>CZ15</v>
      </c>
      <c r="E48" s="1" t="str">
        <f t="shared" si="7"/>
        <v>v07</v>
      </c>
      <c r="F48" s="1" t="str">
        <f t="shared" si="4"/>
        <v>PkgAC2SpP-240to760</v>
      </c>
      <c r="G48" s="1" t="str">
        <f t="shared" si="8"/>
        <v>Base</v>
      </c>
      <c r="H48">
        <v>24998.5</v>
      </c>
      <c r="I48">
        <v>1458.43</v>
      </c>
      <c r="J48">
        <v>0</v>
      </c>
      <c r="K48">
        <v>0</v>
      </c>
      <c r="L48">
        <v>0</v>
      </c>
      <c r="M48">
        <v>0</v>
      </c>
      <c r="N48">
        <v>0</v>
      </c>
      <c r="O48">
        <v>444.84800000000001</v>
      </c>
      <c r="P48">
        <v>6.2907299999999999</v>
      </c>
      <c r="Q48">
        <v>0</v>
      </c>
      <c r="R48">
        <v>838.53800000000001</v>
      </c>
      <c r="S48">
        <v>0</v>
      </c>
      <c r="T48">
        <v>784.75</v>
      </c>
      <c r="U48">
        <v>3532.85</v>
      </c>
      <c r="V48">
        <v>0</v>
      </c>
      <c r="W48">
        <v>0</v>
      </c>
      <c r="X48">
        <v>0</v>
      </c>
      <c r="Y48">
        <v>149.54599999999999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9.73874</v>
      </c>
      <c r="AF48">
        <v>0</v>
      </c>
      <c r="AG48">
        <v>0</v>
      </c>
      <c r="AH48">
        <v>159.285</v>
      </c>
      <c r="AI48">
        <v>1246.03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144.505</v>
      </c>
      <c r="AP48">
        <v>0</v>
      </c>
      <c r="AQ48">
        <v>0</v>
      </c>
      <c r="AR48">
        <v>173.95500000000001</v>
      </c>
      <c r="AS48">
        <v>0</v>
      </c>
      <c r="AT48">
        <v>163.571</v>
      </c>
      <c r="AU48">
        <v>1728.06</v>
      </c>
      <c r="AV48">
        <v>0</v>
      </c>
      <c r="AW48">
        <v>0</v>
      </c>
      <c r="AX48">
        <v>0</v>
      </c>
      <c r="AY48">
        <v>3186.03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0.91690000000000005</v>
      </c>
      <c r="BF48">
        <v>0</v>
      </c>
      <c r="BG48">
        <v>0</v>
      </c>
      <c r="BH48">
        <v>3186.95</v>
      </c>
      <c r="BI48">
        <v>9529.15</v>
      </c>
      <c r="BJ48" t="s">
        <v>67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</row>
    <row r="49" spans="1:78" x14ac:dyDescent="0.25">
      <c r="A49" t="s">
        <v>2694</v>
      </c>
      <c r="B49" t="s">
        <v>1989</v>
      </c>
      <c r="C49" s="1" t="str">
        <f t="shared" si="5"/>
        <v>ECC</v>
      </c>
      <c r="D49" s="1" t="str">
        <f t="shared" si="6"/>
        <v>CZ15</v>
      </c>
      <c r="E49" s="1" t="str">
        <f t="shared" si="7"/>
        <v>v07</v>
      </c>
      <c r="F49" s="1" t="str">
        <f t="shared" si="4"/>
        <v>PkgAC2SpP-240to760</v>
      </c>
      <c r="G49" s="1" t="str">
        <f t="shared" si="8"/>
        <v>Meas</v>
      </c>
      <c r="H49">
        <v>24998.5</v>
      </c>
      <c r="I49">
        <v>1145.21</v>
      </c>
      <c r="J49">
        <v>0</v>
      </c>
      <c r="K49">
        <v>0</v>
      </c>
      <c r="L49">
        <v>0</v>
      </c>
      <c r="M49">
        <v>0</v>
      </c>
      <c r="N49">
        <v>0</v>
      </c>
      <c r="O49">
        <v>439.20800000000003</v>
      </c>
      <c r="P49">
        <v>6.2907299999999999</v>
      </c>
      <c r="Q49">
        <v>0</v>
      </c>
      <c r="R49">
        <v>838.53800000000001</v>
      </c>
      <c r="S49">
        <v>0</v>
      </c>
      <c r="T49">
        <v>784.75</v>
      </c>
      <c r="U49">
        <v>3214</v>
      </c>
      <c r="V49">
        <v>0</v>
      </c>
      <c r="W49">
        <v>0</v>
      </c>
      <c r="X49">
        <v>0</v>
      </c>
      <c r="Y49">
        <v>149.559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9.73874</v>
      </c>
      <c r="AF49">
        <v>0</v>
      </c>
      <c r="AG49">
        <v>0</v>
      </c>
      <c r="AH49">
        <v>159.298</v>
      </c>
      <c r="AI49">
        <v>738.31899999999996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115.80200000000001</v>
      </c>
      <c r="AP49">
        <v>0</v>
      </c>
      <c r="AQ49">
        <v>0</v>
      </c>
      <c r="AR49">
        <v>230.392</v>
      </c>
      <c r="AS49">
        <v>0</v>
      </c>
      <c r="AT49">
        <v>242.17599999999999</v>
      </c>
      <c r="AU49">
        <v>1326.69</v>
      </c>
      <c r="AV49">
        <v>0</v>
      </c>
      <c r="AW49">
        <v>0</v>
      </c>
      <c r="AX49">
        <v>0</v>
      </c>
      <c r="AY49">
        <v>3186.03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0.91690000000000005</v>
      </c>
      <c r="BF49">
        <v>0</v>
      </c>
      <c r="BG49">
        <v>0</v>
      </c>
      <c r="BH49">
        <v>3186.95</v>
      </c>
      <c r="BI49">
        <v>9321.8700000000008</v>
      </c>
      <c r="BJ49" t="s">
        <v>67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</row>
    <row r="50" spans="1:78" x14ac:dyDescent="0.25">
      <c r="A50" t="s">
        <v>2695</v>
      </c>
      <c r="B50" t="s">
        <v>1990</v>
      </c>
      <c r="C50" s="1" t="str">
        <f t="shared" si="5"/>
        <v>ECC</v>
      </c>
      <c r="D50" s="1" t="str">
        <f t="shared" si="6"/>
        <v>CZ15</v>
      </c>
      <c r="E50" s="1" t="str">
        <f t="shared" si="7"/>
        <v>v11</v>
      </c>
      <c r="F50" s="1" t="str">
        <f t="shared" si="4"/>
        <v>PkgAC2SpP-240to760</v>
      </c>
      <c r="G50" s="1" t="str">
        <f t="shared" si="8"/>
        <v>Base</v>
      </c>
      <c r="H50">
        <v>24998.5</v>
      </c>
      <c r="I50">
        <v>1371.64</v>
      </c>
      <c r="J50">
        <v>0</v>
      </c>
      <c r="K50">
        <v>0</v>
      </c>
      <c r="L50">
        <v>0</v>
      </c>
      <c r="M50">
        <v>0</v>
      </c>
      <c r="N50">
        <v>0</v>
      </c>
      <c r="O50">
        <v>426.86399999999998</v>
      </c>
      <c r="P50">
        <v>6.1042300000000003</v>
      </c>
      <c r="Q50">
        <v>0</v>
      </c>
      <c r="R50">
        <v>838.53800000000001</v>
      </c>
      <c r="S50">
        <v>0</v>
      </c>
      <c r="T50">
        <v>783.31399999999996</v>
      </c>
      <c r="U50">
        <v>3426.46</v>
      </c>
      <c r="V50">
        <v>0</v>
      </c>
      <c r="W50">
        <v>0</v>
      </c>
      <c r="X50">
        <v>0</v>
      </c>
      <c r="Y50">
        <v>106.48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9.73874</v>
      </c>
      <c r="AF50">
        <v>0</v>
      </c>
      <c r="AG50">
        <v>0</v>
      </c>
      <c r="AH50">
        <v>116.218</v>
      </c>
      <c r="AI50">
        <v>1179.8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135.048</v>
      </c>
      <c r="AP50">
        <v>0</v>
      </c>
      <c r="AQ50">
        <v>0</v>
      </c>
      <c r="AR50">
        <v>173.95500000000001</v>
      </c>
      <c r="AS50">
        <v>0</v>
      </c>
      <c r="AT50">
        <v>163.31899999999999</v>
      </c>
      <c r="AU50">
        <v>1652.12</v>
      </c>
      <c r="AV50">
        <v>0</v>
      </c>
      <c r="AW50">
        <v>0</v>
      </c>
      <c r="AX50">
        <v>0</v>
      </c>
      <c r="AY50">
        <v>2552.25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0.91690000000000005</v>
      </c>
      <c r="BF50">
        <v>0</v>
      </c>
      <c r="BG50">
        <v>0</v>
      </c>
      <c r="BH50">
        <v>2553.17</v>
      </c>
      <c r="BI50">
        <v>9156.44</v>
      </c>
      <c r="BJ50" t="s">
        <v>67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</row>
    <row r="51" spans="1:78" x14ac:dyDescent="0.25">
      <c r="A51" t="s">
        <v>2696</v>
      </c>
      <c r="B51" t="s">
        <v>1991</v>
      </c>
      <c r="C51" s="1" t="str">
        <f t="shared" si="5"/>
        <v>ECC</v>
      </c>
      <c r="D51" s="1" t="str">
        <f t="shared" si="6"/>
        <v>CZ15</v>
      </c>
      <c r="E51" s="1" t="str">
        <f t="shared" si="7"/>
        <v>v11</v>
      </c>
      <c r="F51" s="1" t="str">
        <f t="shared" si="4"/>
        <v>PkgAC2SpP-240to760</v>
      </c>
      <c r="G51" s="1" t="str">
        <f t="shared" si="8"/>
        <v>Meas</v>
      </c>
      <c r="H51">
        <v>24998.5</v>
      </c>
      <c r="I51">
        <v>1080.5999999999999</v>
      </c>
      <c r="J51">
        <v>0</v>
      </c>
      <c r="K51">
        <v>0</v>
      </c>
      <c r="L51">
        <v>0</v>
      </c>
      <c r="M51">
        <v>0</v>
      </c>
      <c r="N51">
        <v>0</v>
      </c>
      <c r="O51">
        <v>422.27</v>
      </c>
      <c r="P51">
        <v>6.1042300000000003</v>
      </c>
      <c r="Q51">
        <v>0</v>
      </c>
      <c r="R51">
        <v>838.53800000000001</v>
      </c>
      <c r="S51">
        <v>0</v>
      </c>
      <c r="T51">
        <v>783.31399999999996</v>
      </c>
      <c r="U51">
        <v>3130.83</v>
      </c>
      <c r="V51">
        <v>0</v>
      </c>
      <c r="W51">
        <v>0</v>
      </c>
      <c r="X51">
        <v>0</v>
      </c>
      <c r="Y51">
        <v>106.491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9.73874</v>
      </c>
      <c r="AF51">
        <v>0</v>
      </c>
      <c r="AG51">
        <v>0</v>
      </c>
      <c r="AH51">
        <v>116.23</v>
      </c>
      <c r="AI51">
        <v>709.79300000000001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110.798</v>
      </c>
      <c r="AP51">
        <v>0</v>
      </c>
      <c r="AQ51">
        <v>0</v>
      </c>
      <c r="AR51">
        <v>230.392</v>
      </c>
      <c r="AS51">
        <v>0</v>
      </c>
      <c r="AT51">
        <v>241.768</v>
      </c>
      <c r="AU51">
        <v>1292.75</v>
      </c>
      <c r="AV51">
        <v>0</v>
      </c>
      <c r="AW51">
        <v>0</v>
      </c>
      <c r="AX51">
        <v>0</v>
      </c>
      <c r="AY51">
        <v>2552.25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0.91690000000000005</v>
      </c>
      <c r="BF51">
        <v>0</v>
      </c>
      <c r="BG51">
        <v>0</v>
      </c>
      <c r="BH51">
        <v>2553.17</v>
      </c>
      <c r="BI51">
        <v>8956.2999999999993</v>
      </c>
      <c r="BJ51" t="s">
        <v>67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</row>
    <row r="52" spans="1:78" x14ac:dyDescent="0.25">
      <c r="A52" t="s">
        <v>2697</v>
      </c>
      <c r="B52" t="s">
        <v>1992</v>
      </c>
      <c r="C52" s="1" t="str">
        <f t="shared" si="5"/>
        <v>ECC</v>
      </c>
      <c r="D52" s="1" t="str">
        <f t="shared" si="6"/>
        <v>CZ15</v>
      </c>
      <c r="E52" s="1" t="str">
        <f t="shared" si="7"/>
        <v>v15</v>
      </c>
      <c r="F52" s="1" t="str">
        <f t="shared" si="4"/>
        <v>PkgAC2SpP-240to760</v>
      </c>
      <c r="G52" s="1" t="str">
        <f t="shared" si="8"/>
        <v>Base</v>
      </c>
      <c r="H52">
        <v>24998.5</v>
      </c>
      <c r="I52">
        <v>1281.1300000000001</v>
      </c>
      <c r="J52">
        <v>0</v>
      </c>
      <c r="K52">
        <v>0</v>
      </c>
      <c r="L52">
        <v>0</v>
      </c>
      <c r="M52">
        <v>0</v>
      </c>
      <c r="N52">
        <v>0</v>
      </c>
      <c r="O52">
        <v>406.18299999999999</v>
      </c>
      <c r="P52">
        <v>5.8673099999999998</v>
      </c>
      <c r="Q52">
        <v>0</v>
      </c>
      <c r="R52">
        <v>838.53800000000001</v>
      </c>
      <c r="S52">
        <v>0</v>
      </c>
      <c r="T52">
        <v>778.73099999999999</v>
      </c>
      <c r="U52">
        <v>3310.45</v>
      </c>
      <c r="V52">
        <v>0</v>
      </c>
      <c r="W52">
        <v>0</v>
      </c>
      <c r="X52">
        <v>0</v>
      </c>
      <c r="Y52">
        <v>85.08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9.73874</v>
      </c>
      <c r="AF52">
        <v>0</v>
      </c>
      <c r="AG52">
        <v>0</v>
      </c>
      <c r="AH52">
        <v>94.818700000000007</v>
      </c>
      <c r="AI52">
        <v>1113.8800000000001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125.51600000000001</v>
      </c>
      <c r="AP52">
        <v>0</v>
      </c>
      <c r="AQ52">
        <v>0</v>
      </c>
      <c r="AR52">
        <v>173.95500000000001</v>
      </c>
      <c r="AS52">
        <v>0</v>
      </c>
      <c r="AT52">
        <v>162.43899999999999</v>
      </c>
      <c r="AU52">
        <v>1575.79</v>
      </c>
      <c r="AV52">
        <v>0</v>
      </c>
      <c r="AW52">
        <v>0</v>
      </c>
      <c r="AX52">
        <v>0</v>
      </c>
      <c r="AY52">
        <v>2282.15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0.91690000000000005</v>
      </c>
      <c r="BF52">
        <v>0</v>
      </c>
      <c r="BG52">
        <v>0</v>
      </c>
      <c r="BH52">
        <v>2283.06</v>
      </c>
      <c r="BI52">
        <v>8772.2999999999993</v>
      </c>
      <c r="BJ52" t="s">
        <v>67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</row>
    <row r="53" spans="1:78" x14ac:dyDescent="0.25">
      <c r="A53" t="s">
        <v>2697</v>
      </c>
      <c r="B53" t="s">
        <v>1993</v>
      </c>
      <c r="C53" s="1" t="str">
        <f t="shared" si="5"/>
        <v>ECC</v>
      </c>
      <c r="D53" s="1" t="str">
        <f t="shared" si="6"/>
        <v>CZ15</v>
      </c>
      <c r="E53" s="1" t="str">
        <f t="shared" si="7"/>
        <v>v15</v>
      </c>
      <c r="F53" s="1" t="str">
        <f t="shared" si="4"/>
        <v>PkgAC2SpP-240to760</v>
      </c>
      <c r="G53" s="1" t="str">
        <f t="shared" si="8"/>
        <v>Meas</v>
      </c>
      <c r="H53">
        <v>24998.5</v>
      </c>
      <c r="I53">
        <v>1012.49</v>
      </c>
      <c r="J53">
        <v>0</v>
      </c>
      <c r="K53">
        <v>0</v>
      </c>
      <c r="L53">
        <v>0</v>
      </c>
      <c r="M53">
        <v>0</v>
      </c>
      <c r="N53">
        <v>0</v>
      </c>
      <c r="O53">
        <v>402.44600000000003</v>
      </c>
      <c r="P53">
        <v>5.8673099999999998</v>
      </c>
      <c r="Q53">
        <v>0</v>
      </c>
      <c r="R53">
        <v>838.53800000000001</v>
      </c>
      <c r="S53">
        <v>0</v>
      </c>
      <c r="T53">
        <v>778.73099999999999</v>
      </c>
      <c r="U53">
        <v>3038.07</v>
      </c>
      <c r="V53">
        <v>0</v>
      </c>
      <c r="W53">
        <v>0</v>
      </c>
      <c r="X53">
        <v>0</v>
      </c>
      <c r="Y53">
        <v>85.096000000000004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9.73874</v>
      </c>
      <c r="AF53">
        <v>0</v>
      </c>
      <c r="AG53">
        <v>0</v>
      </c>
      <c r="AH53">
        <v>94.834800000000001</v>
      </c>
      <c r="AI53">
        <v>675.99900000000002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105.226</v>
      </c>
      <c r="AP53">
        <v>0</v>
      </c>
      <c r="AQ53">
        <v>0</v>
      </c>
      <c r="AR53">
        <v>230.392</v>
      </c>
      <c r="AS53">
        <v>0</v>
      </c>
      <c r="AT53">
        <v>240.45</v>
      </c>
      <c r="AU53">
        <v>1252.07</v>
      </c>
      <c r="AV53">
        <v>0</v>
      </c>
      <c r="AW53">
        <v>0</v>
      </c>
      <c r="AX53">
        <v>0</v>
      </c>
      <c r="AY53">
        <v>2282.15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0.91690000000000005</v>
      </c>
      <c r="BF53">
        <v>0</v>
      </c>
      <c r="BG53">
        <v>0</v>
      </c>
      <c r="BH53">
        <v>2283.0700000000002</v>
      </c>
      <c r="BI53">
        <v>8575.2000000000007</v>
      </c>
      <c r="BJ53" t="s">
        <v>67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</row>
    <row r="54" spans="1:78" x14ac:dyDescent="0.25">
      <c r="A54" t="s">
        <v>2698</v>
      </c>
      <c r="B54" t="s">
        <v>2237</v>
      </c>
      <c r="C54" s="1" t="str">
        <f t="shared" si="5"/>
        <v>EUn</v>
      </c>
      <c r="D54" s="1" t="str">
        <f t="shared" si="6"/>
        <v>CZ12</v>
      </c>
      <c r="E54" s="1" t="str">
        <f t="shared" si="7"/>
        <v>v03</v>
      </c>
      <c r="F54" s="1" t="str">
        <f t="shared" si="4"/>
        <v>PkgAC2SpP-240to760</v>
      </c>
      <c r="G54" s="1" t="str">
        <f t="shared" si="8"/>
        <v>Base</v>
      </c>
      <c r="H54">
        <v>24998.5</v>
      </c>
      <c r="I54">
        <v>1980.49</v>
      </c>
      <c r="J54">
        <v>0</v>
      </c>
      <c r="K54">
        <v>0</v>
      </c>
      <c r="L54">
        <v>150.38999999999999</v>
      </c>
      <c r="M54">
        <v>20.747900000000001</v>
      </c>
      <c r="N54">
        <v>0</v>
      </c>
      <c r="O54">
        <v>939.96400000000006</v>
      </c>
      <c r="P54">
        <v>45.564900000000002</v>
      </c>
      <c r="Q54">
        <v>0</v>
      </c>
      <c r="R54">
        <v>2778.92</v>
      </c>
      <c r="S54">
        <v>0</v>
      </c>
      <c r="T54">
        <v>2135.4299999999998</v>
      </c>
      <c r="U54">
        <v>8051.51</v>
      </c>
      <c r="V54">
        <v>0</v>
      </c>
      <c r="W54">
        <v>0</v>
      </c>
      <c r="X54">
        <v>0</v>
      </c>
      <c r="Y54">
        <v>6539.45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18.1572</v>
      </c>
      <c r="AF54">
        <v>0</v>
      </c>
      <c r="AG54">
        <v>0</v>
      </c>
      <c r="AH54">
        <v>6557.6</v>
      </c>
      <c r="AI54">
        <v>2385.85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335.81700000000001</v>
      </c>
      <c r="AP54">
        <v>0</v>
      </c>
      <c r="AQ54">
        <v>0</v>
      </c>
      <c r="AR54">
        <v>781.97</v>
      </c>
      <c r="AS54">
        <v>0</v>
      </c>
      <c r="AT54">
        <v>625.85799999999995</v>
      </c>
      <c r="AU54">
        <v>4129.49</v>
      </c>
      <c r="AV54">
        <v>0</v>
      </c>
      <c r="AW54">
        <v>0</v>
      </c>
      <c r="AX54">
        <v>0</v>
      </c>
      <c r="AY54">
        <v>16399.7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1.7095</v>
      </c>
      <c r="BF54">
        <v>0</v>
      </c>
      <c r="BG54">
        <v>0</v>
      </c>
      <c r="BH54">
        <v>16401.400000000001</v>
      </c>
      <c r="BI54">
        <v>22039.3</v>
      </c>
      <c r="BJ54" t="s">
        <v>67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</row>
    <row r="55" spans="1:78" x14ac:dyDescent="0.25">
      <c r="A55" t="s">
        <v>2699</v>
      </c>
      <c r="B55" t="s">
        <v>2238</v>
      </c>
      <c r="C55" s="1" t="str">
        <f t="shared" si="5"/>
        <v>EUn</v>
      </c>
      <c r="D55" s="1" t="str">
        <f t="shared" si="6"/>
        <v>CZ12</v>
      </c>
      <c r="E55" s="1" t="str">
        <f t="shared" si="7"/>
        <v>v03</v>
      </c>
      <c r="F55" s="1" t="str">
        <f t="shared" si="4"/>
        <v>PkgAC2SpP-240to760</v>
      </c>
      <c r="G55" s="1" t="str">
        <f t="shared" si="8"/>
        <v>Meas</v>
      </c>
      <c r="H55">
        <v>24998.5</v>
      </c>
      <c r="I55">
        <v>1739.65</v>
      </c>
      <c r="J55">
        <v>0</v>
      </c>
      <c r="K55">
        <v>0</v>
      </c>
      <c r="L55">
        <v>150.41200000000001</v>
      </c>
      <c r="M55">
        <v>20.748000000000001</v>
      </c>
      <c r="N55">
        <v>0</v>
      </c>
      <c r="O55">
        <v>930.50400000000002</v>
      </c>
      <c r="P55">
        <v>45.564900000000002</v>
      </c>
      <c r="Q55">
        <v>0</v>
      </c>
      <c r="R55">
        <v>2778.92</v>
      </c>
      <c r="S55">
        <v>0</v>
      </c>
      <c r="T55">
        <v>2135.4299999999998</v>
      </c>
      <c r="U55">
        <v>7801.23</v>
      </c>
      <c r="V55">
        <v>0</v>
      </c>
      <c r="W55">
        <v>0</v>
      </c>
      <c r="X55">
        <v>0</v>
      </c>
      <c r="Y55">
        <v>6540.56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18.1572</v>
      </c>
      <c r="AF55">
        <v>0</v>
      </c>
      <c r="AG55">
        <v>0</v>
      </c>
      <c r="AH55">
        <v>6558.72</v>
      </c>
      <c r="AI55">
        <v>1655.92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281.87200000000001</v>
      </c>
      <c r="AP55">
        <v>0</v>
      </c>
      <c r="AQ55">
        <v>0</v>
      </c>
      <c r="AR55">
        <v>781.97</v>
      </c>
      <c r="AS55">
        <v>0</v>
      </c>
      <c r="AT55">
        <v>625.85799999999995</v>
      </c>
      <c r="AU55">
        <v>3345.62</v>
      </c>
      <c r="AV55">
        <v>0</v>
      </c>
      <c r="AW55">
        <v>0</v>
      </c>
      <c r="AX55">
        <v>0</v>
      </c>
      <c r="AY55">
        <v>16399.599999999999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1.7095</v>
      </c>
      <c r="BF55">
        <v>0</v>
      </c>
      <c r="BG55">
        <v>0</v>
      </c>
      <c r="BH55">
        <v>16401.400000000001</v>
      </c>
      <c r="BI55">
        <v>21389.9</v>
      </c>
      <c r="BJ55" t="s">
        <v>67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</row>
    <row r="56" spans="1:78" x14ac:dyDescent="0.25">
      <c r="A56" t="s">
        <v>2700</v>
      </c>
      <c r="B56" t="s">
        <v>2239</v>
      </c>
      <c r="C56" s="1" t="str">
        <f t="shared" si="5"/>
        <v>EUn</v>
      </c>
      <c r="D56" s="1" t="str">
        <f t="shared" si="6"/>
        <v>CZ12</v>
      </c>
      <c r="E56" s="1" t="str">
        <f t="shared" si="7"/>
        <v>v07</v>
      </c>
      <c r="F56" s="1" t="str">
        <f t="shared" si="4"/>
        <v>PkgAC2SpP-240to760</v>
      </c>
      <c r="G56" s="1" t="str">
        <f t="shared" si="8"/>
        <v>Base</v>
      </c>
      <c r="H56">
        <v>24998.5</v>
      </c>
      <c r="I56">
        <v>1936.29</v>
      </c>
      <c r="J56">
        <v>0</v>
      </c>
      <c r="K56">
        <v>0</v>
      </c>
      <c r="L56">
        <v>138.83199999999999</v>
      </c>
      <c r="M56">
        <v>20.693100000000001</v>
      </c>
      <c r="N56">
        <v>0</v>
      </c>
      <c r="O56">
        <v>934.22299999999996</v>
      </c>
      <c r="P56">
        <v>45.238799999999998</v>
      </c>
      <c r="Q56">
        <v>0</v>
      </c>
      <c r="R56">
        <v>2778.92</v>
      </c>
      <c r="S56">
        <v>0</v>
      </c>
      <c r="T56">
        <v>2135.4299999999998</v>
      </c>
      <c r="U56">
        <v>7989.63</v>
      </c>
      <c r="V56">
        <v>0</v>
      </c>
      <c r="W56">
        <v>0</v>
      </c>
      <c r="X56">
        <v>0</v>
      </c>
      <c r="Y56">
        <v>6399.51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18.1572</v>
      </c>
      <c r="AF56">
        <v>0</v>
      </c>
      <c r="AG56">
        <v>0</v>
      </c>
      <c r="AH56">
        <v>6417.67</v>
      </c>
      <c r="AI56">
        <v>2342.13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334.17099999999999</v>
      </c>
      <c r="AP56">
        <v>0</v>
      </c>
      <c r="AQ56">
        <v>0</v>
      </c>
      <c r="AR56">
        <v>781.97</v>
      </c>
      <c r="AS56">
        <v>0</v>
      </c>
      <c r="AT56">
        <v>625.85799999999995</v>
      </c>
      <c r="AU56">
        <v>4084.13</v>
      </c>
      <c r="AV56">
        <v>0</v>
      </c>
      <c r="AW56">
        <v>0</v>
      </c>
      <c r="AX56">
        <v>0</v>
      </c>
      <c r="AY56">
        <v>16345.1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1.7095</v>
      </c>
      <c r="BF56">
        <v>0</v>
      </c>
      <c r="BG56">
        <v>0</v>
      </c>
      <c r="BH56">
        <v>16346.9</v>
      </c>
      <c r="BI56">
        <v>21936.6</v>
      </c>
      <c r="BJ56" t="s">
        <v>67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</row>
    <row r="57" spans="1:78" x14ac:dyDescent="0.25">
      <c r="A57" t="s">
        <v>2701</v>
      </c>
      <c r="B57" t="s">
        <v>2240</v>
      </c>
      <c r="C57" s="1" t="str">
        <f t="shared" si="5"/>
        <v>EUn</v>
      </c>
      <c r="D57" s="1" t="str">
        <f t="shared" si="6"/>
        <v>CZ12</v>
      </c>
      <c r="E57" s="1" t="str">
        <f t="shared" si="7"/>
        <v>v07</v>
      </c>
      <c r="F57" s="1" t="str">
        <f t="shared" si="4"/>
        <v>PkgAC2SpP-240to760</v>
      </c>
      <c r="G57" s="1" t="str">
        <f t="shared" si="8"/>
        <v>Meas</v>
      </c>
      <c r="H57">
        <v>24998.5</v>
      </c>
      <c r="I57">
        <v>1699.68</v>
      </c>
      <c r="J57">
        <v>0</v>
      </c>
      <c r="K57">
        <v>0</v>
      </c>
      <c r="L57">
        <v>138.85400000000001</v>
      </c>
      <c r="M57">
        <v>20.693100000000001</v>
      </c>
      <c r="N57">
        <v>0</v>
      </c>
      <c r="O57">
        <v>924.76700000000005</v>
      </c>
      <c r="P57">
        <v>45.238799999999998</v>
      </c>
      <c r="Q57">
        <v>0</v>
      </c>
      <c r="R57">
        <v>2778.92</v>
      </c>
      <c r="S57">
        <v>0</v>
      </c>
      <c r="T57">
        <v>2135.4299999999998</v>
      </c>
      <c r="U57">
        <v>7743.59</v>
      </c>
      <c r="V57">
        <v>0</v>
      </c>
      <c r="W57">
        <v>0</v>
      </c>
      <c r="X57">
        <v>0</v>
      </c>
      <c r="Y57">
        <v>6400.7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18.1572</v>
      </c>
      <c r="AF57">
        <v>0</v>
      </c>
      <c r="AG57">
        <v>0</v>
      </c>
      <c r="AH57">
        <v>6418.86</v>
      </c>
      <c r="AI57">
        <v>1622.88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280.45600000000002</v>
      </c>
      <c r="AP57">
        <v>0</v>
      </c>
      <c r="AQ57">
        <v>0</v>
      </c>
      <c r="AR57">
        <v>781.97</v>
      </c>
      <c r="AS57">
        <v>0</v>
      </c>
      <c r="AT57">
        <v>625.85799999999995</v>
      </c>
      <c r="AU57">
        <v>3311.17</v>
      </c>
      <c r="AV57">
        <v>0</v>
      </c>
      <c r="AW57">
        <v>0</v>
      </c>
      <c r="AX57">
        <v>0</v>
      </c>
      <c r="AY57">
        <v>16345.1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1.7095</v>
      </c>
      <c r="BF57">
        <v>0</v>
      </c>
      <c r="BG57">
        <v>0</v>
      </c>
      <c r="BH57">
        <v>16346.8</v>
      </c>
      <c r="BI57">
        <v>21297.7</v>
      </c>
      <c r="BJ57" t="s">
        <v>67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</row>
    <row r="58" spans="1:78" x14ac:dyDescent="0.25">
      <c r="A58" t="s">
        <v>2702</v>
      </c>
      <c r="B58" t="s">
        <v>2241</v>
      </c>
      <c r="C58" s="1" t="str">
        <f t="shared" si="5"/>
        <v>EUn</v>
      </c>
      <c r="D58" s="1" t="str">
        <f t="shared" si="6"/>
        <v>CZ12</v>
      </c>
      <c r="E58" s="1" t="str">
        <f t="shared" si="7"/>
        <v>v11</v>
      </c>
      <c r="F58" s="1" t="str">
        <f t="shared" si="4"/>
        <v>PkgAC2SpP-240to760</v>
      </c>
      <c r="G58" s="1" t="str">
        <f t="shared" si="8"/>
        <v>Base</v>
      </c>
      <c r="H58">
        <v>24998.5</v>
      </c>
      <c r="I58">
        <v>1923.7</v>
      </c>
      <c r="J58">
        <v>0</v>
      </c>
      <c r="K58">
        <v>0</v>
      </c>
      <c r="L58">
        <v>119.845</v>
      </c>
      <c r="M58">
        <v>18.715299999999999</v>
      </c>
      <c r="N58">
        <v>0</v>
      </c>
      <c r="O58">
        <v>919.14</v>
      </c>
      <c r="P58">
        <v>44.387</v>
      </c>
      <c r="Q58">
        <v>0</v>
      </c>
      <c r="R58">
        <v>2778.92</v>
      </c>
      <c r="S58">
        <v>0</v>
      </c>
      <c r="T58">
        <v>2135.4299999999998</v>
      </c>
      <c r="U58">
        <v>7940.14</v>
      </c>
      <c r="V58">
        <v>0</v>
      </c>
      <c r="W58">
        <v>0</v>
      </c>
      <c r="X58">
        <v>0</v>
      </c>
      <c r="Y58">
        <v>5758.46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18.1572</v>
      </c>
      <c r="AF58">
        <v>0</v>
      </c>
      <c r="AG58">
        <v>0</v>
      </c>
      <c r="AH58">
        <v>5776.62</v>
      </c>
      <c r="AI58">
        <v>2296.16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327.87299999999999</v>
      </c>
      <c r="AP58">
        <v>0</v>
      </c>
      <c r="AQ58">
        <v>0</v>
      </c>
      <c r="AR58">
        <v>781.97</v>
      </c>
      <c r="AS58">
        <v>0</v>
      </c>
      <c r="AT58">
        <v>625.85799999999995</v>
      </c>
      <c r="AU58">
        <v>4031.86</v>
      </c>
      <c r="AV58">
        <v>0</v>
      </c>
      <c r="AW58">
        <v>0</v>
      </c>
      <c r="AX58">
        <v>0</v>
      </c>
      <c r="AY58">
        <v>16053.7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1.7095</v>
      </c>
      <c r="BF58">
        <v>0</v>
      </c>
      <c r="BG58">
        <v>0</v>
      </c>
      <c r="BH58">
        <v>16055.4</v>
      </c>
      <c r="BI58">
        <v>21507.7</v>
      </c>
      <c r="BJ58" t="s">
        <v>67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</row>
    <row r="59" spans="1:78" x14ac:dyDescent="0.25">
      <c r="A59" t="s">
        <v>2703</v>
      </c>
      <c r="B59" t="s">
        <v>2242</v>
      </c>
      <c r="C59" s="1" t="str">
        <f t="shared" si="5"/>
        <v>EUn</v>
      </c>
      <c r="D59" s="1" t="str">
        <f t="shared" si="6"/>
        <v>CZ12</v>
      </c>
      <c r="E59" s="1" t="str">
        <f t="shared" si="7"/>
        <v>v11</v>
      </c>
      <c r="F59" s="1" t="str">
        <f t="shared" si="4"/>
        <v>PkgAC2SpP-240to760</v>
      </c>
      <c r="G59" s="1" t="str">
        <f t="shared" si="8"/>
        <v>Meas</v>
      </c>
      <c r="H59">
        <v>24998.5</v>
      </c>
      <c r="I59">
        <v>1690.92</v>
      </c>
      <c r="J59">
        <v>0</v>
      </c>
      <c r="K59">
        <v>0</v>
      </c>
      <c r="L59">
        <v>119.86199999999999</v>
      </c>
      <c r="M59">
        <v>18.715299999999999</v>
      </c>
      <c r="N59">
        <v>0</v>
      </c>
      <c r="O59">
        <v>909.76499999999999</v>
      </c>
      <c r="P59">
        <v>44.387</v>
      </c>
      <c r="Q59">
        <v>0</v>
      </c>
      <c r="R59">
        <v>2778.92</v>
      </c>
      <c r="S59">
        <v>0</v>
      </c>
      <c r="T59">
        <v>2135.4299999999998</v>
      </c>
      <c r="U59">
        <v>7698.01</v>
      </c>
      <c r="V59">
        <v>0</v>
      </c>
      <c r="W59">
        <v>0</v>
      </c>
      <c r="X59">
        <v>0</v>
      </c>
      <c r="Y59">
        <v>5759.63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18.1572</v>
      </c>
      <c r="AF59">
        <v>0</v>
      </c>
      <c r="AG59">
        <v>0</v>
      </c>
      <c r="AH59">
        <v>5777.79</v>
      </c>
      <c r="AI59">
        <v>1589.87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274.74299999999999</v>
      </c>
      <c r="AP59">
        <v>0</v>
      </c>
      <c r="AQ59">
        <v>0</v>
      </c>
      <c r="AR59">
        <v>781.97</v>
      </c>
      <c r="AS59">
        <v>0</v>
      </c>
      <c r="AT59">
        <v>625.85799999999995</v>
      </c>
      <c r="AU59">
        <v>3272.44</v>
      </c>
      <c r="AV59">
        <v>0</v>
      </c>
      <c r="AW59">
        <v>0</v>
      </c>
      <c r="AX59">
        <v>0</v>
      </c>
      <c r="AY59">
        <v>16053.7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1.7095</v>
      </c>
      <c r="BF59">
        <v>0</v>
      </c>
      <c r="BG59">
        <v>0</v>
      </c>
      <c r="BH59">
        <v>16055.4</v>
      </c>
      <c r="BI59">
        <v>20878</v>
      </c>
      <c r="BJ59" t="s">
        <v>67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</row>
    <row r="60" spans="1:78" x14ac:dyDescent="0.25">
      <c r="A60" t="s">
        <v>2704</v>
      </c>
      <c r="B60" t="s">
        <v>2243</v>
      </c>
      <c r="C60" s="1" t="str">
        <f t="shared" si="5"/>
        <v>EUn</v>
      </c>
      <c r="D60" s="1" t="str">
        <f t="shared" si="6"/>
        <v>CZ12</v>
      </c>
      <c r="E60" s="1" t="str">
        <f t="shared" si="7"/>
        <v>v15</v>
      </c>
      <c r="F60" s="1" t="str">
        <f t="shared" si="4"/>
        <v>PkgAC2SpP-240to760</v>
      </c>
      <c r="G60" s="1" t="str">
        <f t="shared" si="8"/>
        <v>Base</v>
      </c>
      <c r="H60">
        <v>24998.5</v>
      </c>
      <c r="I60">
        <v>1738.4</v>
      </c>
      <c r="J60">
        <v>0</v>
      </c>
      <c r="K60">
        <v>0</v>
      </c>
      <c r="L60">
        <v>101.11199999999999</v>
      </c>
      <c r="M60">
        <v>18.363600000000002</v>
      </c>
      <c r="N60">
        <v>0</v>
      </c>
      <c r="O60">
        <v>860.22199999999998</v>
      </c>
      <c r="P60">
        <v>41.987000000000002</v>
      </c>
      <c r="Q60">
        <v>0</v>
      </c>
      <c r="R60">
        <v>2778.92</v>
      </c>
      <c r="S60">
        <v>0</v>
      </c>
      <c r="T60">
        <v>2131.5700000000002</v>
      </c>
      <c r="U60">
        <v>7670.58</v>
      </c>
      <c r="V60">
        <v>0</v>
      </c>
      <c r="W60">
        <v>0</v>
      </c>
      <c r="X60">
        <v>0</v>
      </c>
      <c r="Y60">
        <v>5449.44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18.1572</v>
      </c>
      <c r="AF60">
        <v>0</v>
      </c>
      <c r="AG60">
        <v>0</v>
      </c>
      <c r="AH60">
        <v>5467.6</v>
      </c>
      <c r="AI60">
        <v>2139.11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308.685</v>
      </c>
      <c r="AP60">
        <v>0</v>
      </c>
      <c r="AQ60">
        <v>0</v>
      </c>
      <c r="AR60">
        <v>781.97</v>
      </c>
      <c r="AS60">
        <v>0</v>
      </c>
      <c r="AT60">
        <v>624.67999999999995</v>
      </c>
      <c r="AU60">
        <v>3854.44</v>
      </c>
      <c r="AV60">
        <v>0</v>
      </c>
      <c r="AW60">
        <v>0</v>
      </c>
      <c r="AX60">
        <v>0</v>
      </c>
      <c r="AY60">
        <v>15902.4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1.7095</v>
      </c>
      <c r="BF60">
        <v>0</v>
      </c>
      <c r="BG60">
        <v>0</v>
      </c>
      <c r="BH60">
        <v>15904.1</v>
      </c>
      <c r="BI60">
        <v>20220.599999999999</v>
      </c>
      <c r="BJ60" t="s">
        <v>67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</row>
    <row r="61" spans="1:78" x14ac:dyDescent="0.25">
      <c r="A61" t="s">
        <v>2705</v>
      </c>
      <c r="B61" t="s">
        <v>2244</v>
      </c>
      <c r="C61" s="1" t="str">
        <f t="shared" si="5"/>
        <v>EUn</v>
      </c>
      <c r="D61" s="1" t="str">
        <f t="shared" si="6"/>
        <v>CZ12</v>
      </c>
      <c r="E61" s="1" t="str">
        <f t="shared" si="7"/>
        <v>v15</v>
      </c>
      <c r="F61" s="1" t="str">
        <f t="shared" si="4"/>
        <v>PkgAC2SpP-240to760</v>
      </c>
      <c r="G61" s="1" t="str">
        <f t="shared" si="8"/>
        <v>Meas</v>
      </c>
      <c r="H61">
        <v>24998.5</v>
      </c>
      <c r="I61">
        <v>1526.35</v>
      </c>
      <c r="J61">
        <v>0</v>
      </c>
      <c r="K61">
        <v>0</v>
      </c>
      <c r="L61">
        <v>101.102</v>
      </c>
      <c r="M61">
        <v>18.369</v>
      </c>
      <c r="N61">
        <v>0</v>
      </c>
      <c r="O61">
        <v>851.88</v>
      </c>
      <c r="P61">
        <v>41.987000000000002</v>
      </c>
      <c r="Q61">
        <v>0</v>
      </c>
      <c r="R61">
        <v>2778.92</v>
      </c>
      <c r="S61">
        <v>0</v>
      </c>
      <c r="T61">
        <v>2131.5700000000002</v>
      </c>
      <c r="U61">
        <v>7450.18</v>
      </c>
      <c r="V61">
        <v>0</v>
      </c>
      <c r="W61">
        <v>0</v>
      </c>
      <c r="X61">
        <v>0</v>
      </c>
      <c r="Y61">
        <v>5450.43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18.1572</v>
      </c>
      <c r="AF61">
        <v>0</v>
      </c>
      <c r="AG61">
        <v>0</v>
      </c>
      <c r="AH61">
        <v>5468.58</v>
      </c>
      <c r="AI61">
        <v>1475.42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258.27300000000002</v>
      </c>
      <c r="AP61">
        <v>0</v>
      </c>
      <c r="AQ61">
        <v>0</v>
      </c>
      <c r="AR61">
        <v>781.97</v>
      </c>
      <c r="AS61">
        <v>0</v>
      </c>
      <c r="AT61">
        <v>624.67999999999995</v>
      </c>
      <c r="AU61">
        <v>3140.34</v>
      </c>
      <c r="AV61">
        <v>0</v>
      </c>
      <c r="AW61">
        <v>0</v>
      </c>
      <c r="AX61">
        <v>0</v>
      </c>
      <c r="AY61">
        <v>15902.4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1.7095</v>
      </c>
      <c r="BF61">
        <v>0</v>
      </c>
      <c r="BG61">
        <v>0</v>
      </c>
      <c r="BH61">
        <v>15904.1</v>
      </c>
      <c r="BI61">
        <v>19592</v>
      </c>
      <c r="BJ61" t="s">
        <v>67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</row>
    <row r="62" spans="1:78" x14ac:dyDescent="0.25">
      <c r="A62" t="s">
        <v>2706</v>
      </c>
      <c r="B62" t="s">
        <v>2245</v>
      </c>
      <c r="C62" s="1" t="str">
        <f t="shared" si="5"/>
        <v>EUn</v>
      </c>
      <c r="D62" s="1" t="str">
        <f t="shared" si="6"/>
        <v>CZ13</v>
      </c>
      <c r="E62" s="1" t="str">
        <f t="shared" si="7"/>
        <v>v03</v>
      </c>
      <c r="F62" s="1" t="str">
        <f t="shared" si="4"/>
        <v>PkgAC2SpP-240to760</v>
      </c>
      <c r="G62" s="1" t="str">
        <f t="shared" si="8"/>
        <v>Base</v>
      </c>
      <c r="H62">
        <v>24998.5</v>
      </c>
      <c r="I62">
        <v>2834.09</v>
      </c>
      <c r="J62">
        <v>0</v>
      </c>
      <c r="K62">
        <v>0</v>
      </c>
      <c r="L62">
        <v>124.416</v>
      </c>
      <c r="M62">
        <v>14.2982</v>
      </c>
      <c r="N62">
        <v>0</v>
      </c>
      <c r="O62">
        <v>1048.6400000000001</v>
      </c>
      <c r="P62">
        <v>47.876300000000001</v>
      </c>
      <c r="Q62">
        <v>0</v>
      </c>
      <c r="R62">
        <v>2778.92</v>
      </c>
      <c r="S62">
        <v>0</v>
      </c>
      <c r="T62">
        <v>2135.4299999999998</v>
      </c>
      <c r="U62">
        <v>8983.68</v>
      </c>
      <c r="V62">
        <v>0</v>
      </c>
      <c r="W62">
        <v>0</v>
      </c>
      <c r="X62">
        <v>0</v>
      </c>
      <c r="Y62">
        <v>5536.66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18.1572</v>
      </c>
      <c r="AF62">
        <v>0</v>
      </c>
      <c r="AG62">
        <v>0</v>
      </c>
      <c r="AH62">
        <v>5554.82</v>
      </c>
      <c r="AI62">
        <v>2365.6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325.09800000000001</v>
      </c>
      <c r="AP62">
        <v>0</v>
      </c>
      <c r="AQ62">
        <v>0</v>
      </c>
      <c r="AR62">
        <v>781.97</v>
      </c>
      <c r="AS62">
        <v>0</v>
      </c>
      <c r="AT62">
        <v>625.85799999999995</v>
      </c>
      <c r="AU62">
        <v>4098.53</v>
      </c>
      <c r="AV62">
        <v>0</v>
      </c>
      <c r="AW62">
        <v>0</v>
      </c>
      <c r="AX62">
        <v>0</v>
      </c>
      <c r="AY62">
        <v>18403.099999999999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1.7095</v>
      </c>
      <c r="BF62">
        <v>0</v>
      </c>
      <c r="BG62">
        <v>0</v>
      </c>
      <c r="BH62">
        <v>18404.8</v>
      </c>
      <c r="BI62">
        <v>23627.8</v>
      </c>
      <c r="BJ62" t="s">
        <v>67</v>
      </c>
      <c r="BK62">
        <v>5.3999999999999999E-2</v>
      </c>
      <c r="BL62">
        <v>0</v>
      </c>
      <c r="BM62">
        <v>4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</row>
    <row r="63" spans="1:78" x14ac:dyDescent="0.25">
      <c r="A63" t="s">
        <v>2707</v>
      </c>
      <c r="B63" t="s">
        <v>2246</v>
      </c>
      <c r="C63" s="1" t="str">
        <f t="shared" si="5"/>
        <v>EUn</v>
      </c>
      <c r="D63" s="1" t="str">
        <f t="shared" si="6"/>
        <v>CZ13</v>
      </c>
      <c r="E63" s="1" t="str">
        <f t="shared" si="7"/>
        <v>v03</v>
      </c>
      <c r="F63" s="1" t="str">
        <f t="shared" si="4"/>
        <v>PkgAC2SpP-240to760</v>
      </c>
      <c r="G63" s="1" t="str">
        <f t="shared" si="8"/>
        <v>Meas</v>
      </c>
      <c r="H63">
        <v>24998.5</v>
      </c>
      <c r="I63">
        <v>2380.9699999999998</v>
      </c>
      <c r="J63">
        <v>0</v>
      </c>
      <c r="K63">
        <v>0</v>
      </c>
      <c r="L63">
        <v>124.417</v>
      </c>
      <c r="M63">
        <v>14.299300000000001</v>
      </c>
      <c r="N63">
        <v>0</v>
      </c>
      <c r="O63">
        <v>1032.51</v>
      </c>
      <c r="P63">
        <v>47.876300000000001</v>
      </c>
      <c r="Q63">
        <v>0</v>
      </c>
      <c r="R63">
        <v>2778.92</v>
      </c>
      <c r="S63">
        <v>0</v>
      </c>
      <c r="T63">
        <v>2135.4299999999998</v>
      </c>
      <c r="U63">
        <v>8514.44</v>
      </c>
      <c r="V63">
        <v>0</v>
      </c>
      <c r="W63">
        <v>0</v>
      </c>
      <c r="X63">
        <v>0</v>
      </c>
      <c r="Y63">
        <v>5537.47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18.1572</v>
      </c>
      <c r="AF63">
        <v>0</v>
      </c>
      <c r="AG63">
        <v>0</v>
      </c>
      <c r="AH63">
        <v>5555.63</v>
      </c>
      <c r="AI63">
        <v>1705.16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290.33100000000002</v>
      </c>
      <c r="AP63">
        <v>0</v>
      </c>
      <c r="AQ63">
        <v>0</v>
      </c>
      <c r="AR63">
        <v>781.97</v>
      </c>
      <c r="AS63">
        <v>0</v>
      </c>
      <c r="AT63">
        <v>625.85799999999995</v>
      </c>
      <c r="AU63">
        <v>3403.32</v>
      </c>
      <c r="AV63">
        <v>0</v>
      </c>
      <c r="AW63">
        <v>0</v>
      </c>
      <c r="AX63">
        <v>0</v>
      </c>
      <c r="AY63">
        <v>18403.099999999999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1.7095</v>
      </c>
      <c r="BF63">
        <v>0</v>
      </c>
      <c r="BG63">
        <v>0</v>
      </c>
      <c r="BH63">
        <v>18404.8</v>
      </c>
      <c r="BI63">
        <v>22723.1</v>
      </c>
      <c r="BJ63" t="s">
        <v>67</v>
      </c>
      <c r="BK63">
        <v>1.4E-2</v>
      </c>
      <c r="BL63">
        <v>0</v>
      </c>
      <c r="BM63">
        <v>1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</row>
    <row r="64" spans="1:78" x14ac:dyDescent="0.25">
      <c r="A64" t="s">
        <v>2708</v>
      </c>
      <c r="B64" t="s">
        <v>2247</v>
      </c>
      <c r="C64" s="1" t="str">
        <f t="shared" si="5"/>
        <v>EUn</v>
      </c>
      <c r="D64" s="1" t="str">
        <f t="shared" si="6"/>
        <v>CZ13</v>
      </c>
      <c r="E64" s="1" t="str">
        <f t="shared" si="7"/>
        <v>v07</v>
      </c>
      <c r="F64" s="1" t="str">
        <f t="shared" si="4"/>
        <v>PkgAC2SpP-240to760</v>
      </c>
      <c r="G64" s="1" t="str">
        <f t="shared" si="8"/>
        <v>Base</v>
      </c>
      <c r="H64">
        <v>24998.5</v>
      </c>
      <c r="I64">
        <v>2766.81</v>
      </c>
      <c r="J64">
        <v>0</v>
      </c>
      <c r="K64">
        <v>0</v>
      </c>
      <c r="L64">
        <v>114.794</v>
      </c>
      <c r="M64">
        <v>14.257400000000001</v>
      </c>
      <c r="N64">
        <v>0</v>
      </c>
      <c r="O64">
        <v>1042.3800000000001</v>
      </c>
      <c r="P64">
        <v>47.555199999999999</v>
      </c>
      <c r="Q64">
        <v>0</v>
      </c>
      <c r="R64">
        <v>2778.92</v>
      </c>
      <c r="S64">
        <v>0</v>
      </c>
      <c r="T64">
        <v>2135.4299999999998</v>
      </c>
      <c r="U64">
        <v>8900.16</v>
      </c>
      <c r="V64">
        <v>0</v>
      </c>
      <c r="W64">
        <v>0</v>
      </c>
      <c r="X64">
        <v>0</v>
      </c>
      <c r="Y64">
        <v>5406.43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18.1572</v>
      </c>
      <c r="AF64">
        <v>0</v>
      </c>
      <c r="AG64">
        <v>0</v>
      </c>
      <c r="AH64">
        <v>5424.58</v>
      </c>
      <c r="AI64">
        <v>2320.42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323.548</v>
      </c>
      <c r="AP64">
        <v>0</v>
      </c>
      <c r="AQ64">
        <v>0</v>
      </c>
      <c r="AR64">
        <v>781.97</v>
      </c>
      <c r="AS64">
        <v>0</v>
      </c>
      <c r="AT64">
        <v>625.85799999999995</v>
      </c>
      <c r="AU64">
        <v>4051.8</v>
      </c>
      <c r="AV64">
        <v>0</v>
      </c>
      <c r="AW64">
        <v>0</v>
      </c>
      <c r="AX64">
        <v>0</v>
      </c>
      <c r="AY64">
        <v>18320.2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1.7095</v>
      </c>
      <c r="BF64">
        <v>0</v>
      </c>
      <c r="BG64">
        <v>0</v>
      </c>
      <c r="BH64">
        <v>18321.900000000001</v>
      </c>
      <c r="BI64">
        <v>23471.200000000001</v>
      </c>
      <c r="BJ64" t="s">
        <v>67</v>
      </c>
      <c r="BK64">
        <v>5.3999999999999999E-2</v>
      </c>
      <c r="BL64">
        <v>0</v>
      </c>
      <c r="BM64">
        <v>4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</row>
    <row r="65" spans="1:78" x14ac:dyDescent="0.25">
      <c r="A65" t="s">
        <v>2709</v>
      </c>
      <c r="B65" t="s">
        <v>2248</v>
      </c>
      <c r="C65" s="1" t="str">
        <f t="shared" si="5"/>
        <v>EUn</v>
      </c>
      <c r="D65" s="1" t="str">
        <f t="shared" si="6"/>
        <v>CZ13</v>
      </c>
      <c r="E65" s="1" t="str">
        <f t="shared" si="7"/>
        <v>v07</v>
      </c>
      <c r="F65" s="1" t="str">
        <f t="shared" si="4"/>
        <v>PkgAC2SpP-240to760</v>
      </c>
      <c r="G65" s="1" t="str">
        <f t="shared" si="8"/>
        <v>Meas</v>
      </c>
      <c r="H65">
        <v>24998.5</v>
      </c>
      <c r="I65">
        <v>2322.3000000000002</v>
      </c>
      <c r="J65">
        <v>0</v>
      </c>
      <c r="K65">
        <v>0</v>
      </c>
      <c r="L65">
        <v>114.803</v>
      </c>
      <c r="M65">
        <v>14.257400000000001</v>
      </c>
      <c r="N65">
        <v>0</v>
      </c>
      <c r="O65">
        <v>1026.32</v>
      </c>
      <c r="P65">
        <v>47.555199999999999</v>
      </c>
      <c r="Q65">
        <v>0</v>
      </c>
      <c r="R65">
        <v>2778.92</v>
      </c>
      <c r="S65">
        <v>0</v>
      </c>
      <c r="T65">
        <v>2135.4299999999998</v>
      </c>
      <c r="U65">
        <v>8439.58</v>
      </c>
      <c r="V65">
        <v>0</v>
      </c>
      <c r="W65">
        <v>0</v>
      </c>
      <c r="X65">
        <v>0</v>
      </c>
      <c r="Y65">
        <v>5406.93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18.1572</v>
      </c>
      <c r="AF65">
        <v>0</v>
      </c>
      <c r="AG65">
        <v>0</v>
      </c>
      <c r="AH65">
        <v>5425.08</v>
      </c>
      <c r="AI65">
        <v>1670.4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289.01100000000002</v>
      </c>
      <c r="AP65">
        <v>0</v>
      </c>
      <c r="AQ65">
        <v>0</v>
      </c>
      <c r="AR65">
        <v>781.97</v>
      </c>
      <c r="AS65">
        <v>0</v>
      </c>
      <c r="AT65">
        <v>625.85799999999995</v>
      </c>
      <c r="AU65">
        <v>3367.24</v>
      </c>
      <c r="AV65">
        <v>0</v>
      </c>
      <c r="AW65">
        <v>0</v>
      </c>
      <c r="AX65">
        <v>0</v>
      </c>
      <c r="AY65">
        <v>18320.2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1.7095</v>
      </c>
      <c r="BF65">
        <v>0</v>
      </c>
      <c r="BG65">
        <v>0</v>
      </c>
      <c r="BH65">
        <v>18321.900000000001</v>
      </c>
      <c r="BI65">
        <v>22572.799999999999</v>
      </c>
      <c r="BJ65" t="s">
        <v>67</v>
      </c>
      <c r="BK65">
        <v>1.4E-2</v>
      </c>
      <c r="BL65">
        <v>0</v>
      </c>
      <c r="BM65">
        <v>1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</row>
    <row r="66" spans="1:78" x14ac:dyDescent="0.25">
      <c r="A66" t="s">
        <v>2710</v>
      </c>
      <c r="B66" t="s">
        <v>2249</v>
      </c>
      <c r="C66" s="1" t="str">
        <f t="shared" si="5"/>
        <v>EUn</v>
      </c>
      <c r="D66" s="1" t="str">
        <f t="shared" si="6"/>
        <v>CZ13</v>
      </c>
      <c r="E66" s="1" t="str">
        <f t="shared" si="7"/>
        <v>v11</v>
      </c>
      <c r="F66" s="1" t="str">
        <f t="shared" si="4"/>
        <v>PkgAC2SpP-240to760</v>
      </c>
      <c r="G66" s="1" t="str">
        <f t="shared" si="8"/>
        <v>Base</v>
      </c>
      <c r="H66">
        <v>24998.5</v>
      </c>
      <c r="I66">
        <v>2706.35</v>
      </c>
      <c r="J66">
        <v>0</v>
      </c>
      <c r="K66">
        <v>0</v>
      </c>
      <c r="L66">
        <v>98.732100000000003</v>
      </c>
      <c r="M66">
        <v>12.8887</v>
      </c>
      <c r="N66">
        <v>0</v>
      </c>
      <c r="O66">
        <v>1012.72</v>
      </c>
      <c r="P66">
        <v>46.046700000000001</v>
      </c>
      <c r="Q66">
        <v>0</v>
      </c>
      <c r="R66">
        <v>2778.92</v>
      </c>
      <c r="S66">
        <v>0</v>
      </c>
      <c r="T66">
        <v>2135.4299999999998</v>
      </c>
      <c r="U66">
        <v>8791.09</v>
      </c>
      <c r="V66">
        <v>0</v>
      </c>
      <c r="W66">
        <v>0</v>
      </c>
      <c r="X66">
        <v>0</v>
      </c>
      <c r="Y66">
        <v>4449.6400000000003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18.1572</v>
      </c>
      <c r="AF66">
        <v>0</v>
      </c>
      <c r="AG66">
        <v>0</v>
      </c>
      <c r="AH66">
        <v>4467.8</v>
      </c>
      <c r="AI66">
        <v>2245.2600000000002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312.673</v>
      </c>
      <c r="AP66">
        <v>0</v>
      </c>
      <c r="AQ66">
        <v>0</v>
      </c>
      <c r="AR66">
        <v>781.97</v>
      </c>
      <c r="AS66">
        <v>0</v>
      </c>
      <c r="AT66">
        <v>625.85799999999995</v>
      </c>
      <c r="AU66">
        <v>3965.76</v>
      </c>
      <c r="AV66">
        <v>0</v>
      </c>
      <c r="AW66">
        <v>0</v>
      </c>
      <c r="AX66">
        <v>0</v>
      </c>
      <c r="AY66">
        <v>17522.400000000001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1.7095</v>
      </c>
      <c r="BF66">
        <v>0</v>
      </c>
      <c r="BG66">
        <v>0</v>
      </c>
      <c r="BH66">
        <v>17524.099999999999</v>
      </c>
      <c r="BI66">
        <v>22534</v>
      </c>
      <c r="BJ66" t="s">
        <v>67</v>
      </c>
      <c r="BK66">
        <v>6.8000000000000005E-2</v>
      </c>
      <c r="BL66">
        <v>0</v>
      </c>
      <c r="BM66">
        <v>5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</row>
    <row r="67" spans="1:78" x14ac:dyDescent="0.25">
      <c r="A67" t="s">
        <v>2711</v>
      </c>
      <c r="B67" t="s">
        <v>2250</v>
      </c>
      <c r="C67" s="1" t="str">
        <f t="shared" si="5"/>
        <v>EUn</v>
      </c>
      <c r="D67" s="1" t="str">
        <f t="shared" si="6"/>
        <v>CZ13</v>
      </c>
      <c r="E67" s="1" t="str">
        <f t="shared" si="7"/>
        <v>v11</v>
      </c>
      <c r="F67" s="1" t="str">
        <f t="shared" si="4"/>
        <v>PkgAC2SpP-240to760</v>
      </c>
      <c r="G67" s="1" t="str">
        <f t="shared" si="8"/>
        <v>Meas</v>
      </c>
      <c r="H67">
        <v>24998.5</v>
      </c>
      <c r="I67">
        <v>2277.19</v>
      </c>
      <c r="J67">
        <v>0</v>
      </c>
      <c r="K67">
        <v>0</v>
      </c>
      <c r="L67">
        <v>98.739500000000007</v>
      </c>
      <c r="M67">
        <v>12.8887</v>
      </c>
      <c r="N67">
        <v>0</v>
      </c>
      <c r="O67">
        <v>997.18799999999999</v>
      </c>
      <c r="P67">
        <v>46.046700000000001</v>
      </c>
      <c r="Q67">
        <v>0</v>
      </c>
      <c r="R67">
        <v>2778.92</v>
      </c>
      <c r="S67">
        <v>0</v>
      </c>
      <c r="T67">
        <v>2135.4299999999998</v>
      </c>
      <c r="U67">
        <v>8346.41</v>
      </c>
      <c r="V67">
        <v>0</v>
      </c>
      <c r="W67">
        <v>0</v>
      </c>
      <c r="X67">
        <v>0</v>
      </c>
      <c r="Y67">
        <v>4450.12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18.1572</v>
      </c>
      <c r="AF67">
        <v>0</v>
      </c>
      <c r="AG67">
        <v>0</v>
      </c>
      <c r="AH67">
        <v>4468.2700000000004</v>
      </c>
      <c r="AI67">
        <v>1641.93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282.50099999999998</v>
      </c>
      <c r="AP67">
        <v>0</v>
      </c>
      <c r="AQ67">
        <v>0</v>
      </c>
      <c r="AR67">
        <v>781.97</v>
      </c>
      <c r="AS67">
        <v>0</v>
      </c>
      <c r="AT67">
        <v>625.85799999999995</v>
      </c>
      <c r="AU67">
        <v>3332.26</v>
      </c>
      <c r="AV67">
        <v>0</v>
      </c>
      <c r="AW67">
        <v>0</v>
      </c>
      <c r="AX67">
        <v>0</v>
      </c>
      <c r="AY67">
        <v>17522.400000000001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1.7095</v>
      </c>
      <c r="BF67">
        <v>0</v>
      </c>
      <c r="BG67">
        <v>0</v>
      </c>
      <c r="BH67">
        <v>17524.099999999999</v>
      </c>
      <c r="BI67">
        <v>21717</v>
      </c>
      <c r="BJ67" t="s">
        <v>67</v>
      </c>
      <c r="BK67">
        <v>2.7E-2</v>
      </c>
      <c r="BL67">
        <v>0</v>
      </c>
      <c r="BM67">
        <v>2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</row>
    <row r="68" spans="1:78" x14ac:dyDescent="0.25">
      <c r="A68" t="s">
        <v>2712</v>
      </c>
      <c r="B68" t="s">
        <v>2251</v>
      </c>
      <c r="C68" s="1" t="str">
        <f t="shared" si="5"/>
        <v>EUn</v>
      </c>
      <c r="D68" s="1" t="str">
        <f t="shared" si="6"/>
        <v>CZ13</v>
      </c>
      <c r="E68" s="1" t="str">
        <f t="shared" si="7"/>
        <v>v15</v>
      </c>
      <c r="F68" s="1" t="str">
        <f t="shared" si="4"/>
        <v>PkgAC2SpP-240to760</v>
      </c>
      <c r="G68" s="1" t="str">
        <f t="shared" si="8"/>
        <v>Base</v>
      </c>
      <c r="H68">
        <v>24998.5</v>
      </c>
      <c r="I68">
        <v>2461.8000000000002</v>
      </c>
      <c r="J68">
        <v>0</v>
      </c>
      <c r="K68">
        <v>0</v>
      </c>
      <c r="L68">
        <v>83.631299999999996</v>
      </c>
      <c r="M68">
        <v>12.580299999999999</v>
      </c>
      <c r="N68">
        <v>0</v>
      </c>
      <c r="O68">
        <v>948.98599999999999</v>
      </c>
      <c r="P68">
        <v>43.618000000000002</v>
      </c>
      <c r="Q68">
        <v>0</v>
      </c>
      <c r="R68">
        <v>2778.92</v>
      </c>
      <c r="S68">
        <v>0</v>
      </c>
      <c r="T68">
        <v>2131.5700000000002</v>
      </c>
      <c r="U68">
        <v>8461.11</v>
      </c>
      <c r="V68">
        <v>0</v>
      </c>
      <c r="W68">
        <v>0</v>
      </c>
      <c r="X68">
        <v>0</v>
      </c>
      <c r="Y68">
        <v>4168.8500000000004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18.1572</v>
      </c>
      <c r="AF68">
        <v>0</v>
      </c>
      <c r="AG68">
        <v>0</v>
      </c>
      <c r="AH68">
        <v>4187.01</v>
      </c>
      <c r="AI68">
        <v>2088.4299999999998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313.37599999999998</v>
      </c>
      <c r="AP68">
        <v>0</v>
      </c>
      <c r="AQ68">
        <v>0</v>
      </c>
      <c r="AR68">
        <v>781.97</v>
      </c>
      <c r="AS68">
        <v>0</v>
      </c>
      <c r="AT68">
        <v>624.67999999999995</v>
      </c>
      <c r="AU68">
        <v>3808.46</v>
      </c>
      <c r="AV68">
        <v>0</v>
      </c>
      <c r="AW68">
        <v>0</v>
      </c>
      <c r="AX68">
        <v>0</v>
      </c>
      <c r="AY68">
        <v>17237.5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1.7095</v>
      </c>
      <c r="BF68">
        <v>0</v>
      </c>
      <c r="BG68">
        <v>0</v>
      </c>
      <c r="BH68">
        <v>17239.2</v>
      </c>
      <c r="BI68">
        <v>21173.599999999999</v>
      </c>
      <c r="BJ68" t="s">
        <v>67</v>
      </c>
      <c r="BK68">
        <v>0.109</v>
      </c>
      <c r="BL68">
        <v>0</v>
      </c>
      <c r="BM68">
        <v>8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</row>
    <row r="69" spans="1:78" x14ac:dyDescent="0.25">
      <c r="A69" t="s">
        <v>2713</v>
      </c>
      <c r="B69" t="s">
        <v>2252</v>
      </c>
      <c r="C69" s="1" t="str">
        <f t="shared" si="5"/>
        <v>EUn</v>
      </c>
      <c r="D69" s="1" t="str">
        <f t="shared" si="6"/>
        <v>CZ13</v>
      </c>
      <c r="E69" s="1" t="str">
        <f t="shared" si="7"/>
        <v>v15</v>
      </c>
      <c r="F69" s="1" t="str">
        <f t="shared" si="4"/>
        <v>PkgAC2SpP-240to760</v>
      </c>
      <c r="G69" s="1" t="str">
        <f t="shared" si="8"/>
        <v>Meas</v>
      </c>
      <c r="H69">
        <v>24998.5</v>
      </c>
      <c r="I69">
        <v>2068.2800000000002</v>
      </c>
      <c r="J69">
        <v>0</v>
      </c>
      <c r="K69">
        <v>0</v>
      </c>
      <c r="L69">
        <v>83.635999999999996</v>
      </c>
      <c r="M69">
        <v>12.580299999999999</v>
      </c>
      <c r="N69">
        <v>0</v>
      </c>
      <c r="O69">
        <v>935.21500000000003</v>
      </c>
      <c r="P69">
        <v>43.618000000000002</v>
      </c>
      <c r="Q69">
        <v>0</v>
      </c>
      <c r="R69">
        <v>2778.92</v>
      </c>
      <c r="S69">
        <v>0</v>
      </c>
      <c r="T69">
        <v>2131.5700000000002</v>
      </c>
      <c r="U69">
        <v>8053.82</v>
      </c>
      <c r="V69">
        <v>0</v>
      </c>
      <c r="W69">
        <v>0</v>
      </c>
      <c r="X69">
        <v>0</v>
      </c>
      <c r="Y69">
        <v>4169.29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18.1572</v>
      </c>
      <c r="AF69">
        <v>0</v>
      </c>
      <c r="AG69">
        <v>0</v>
      </c>
      <c r="AH69">
        <v>4187.45</v>
      </c>
      <c r="AI69">
        <v>1539.1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269.25900000000001</v>
      </c>
      <c r="AP69">
        <v>0</v>
      </c>
      <c r="AQ69">
        <v>0</v>
      </c>
      <c r="AR69">
        <v>781.97</v>
      </c>
      <c r="AS69">
        <v>0</v>
      </c>
      <c r="AT69">
        <v>624.67999999999995</v>
      </c>
      <c r="AU69">
        <v>3215.01</v>
      </c>
      <c r="AV69">
        <v>0</v>
      </c>
      <c r="AW69">
        <v>0</v>
      </c>
      <c r="AX69">
        <v>0</v>
      </c>
      <c r="AY69">
        <v>17237.5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1.7095</v>
      </c>
      <c r="BF69">
        <v>0</v>
      </c>
      <c r="BG69">
        <v>0</v>
      </c>
      <c r="BH69">
        <v>17239.2</v>
      </c>
      <c r="BI69">
        <v>20626.400000000001</v>
      </c>
      <c r="BJ69" t="s">
        <v>67</v>
      </c>
      <c r="BK69">
        <v>4.1000000000000002E-2</v>
      </c>
      <c r="BL69">
        <v>0</v>
      </c>
      <c r="BM69">
        <v>3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</row>
    <row r="70" spans="1:78" x14ac:dyDescent="0.25">
      <c r="A70" t="s">
        <v>2714</v>
      </c>
      <c r="B70" t="s">
        <v>1994</v>
      </c>
      <c r="C70" s="1" t="str">
        <f t="shared" ref="C70:C77" si="9">LEFT(B70,3)</f>
        <v>EUn</v>
      </c>
      <c r="D70" s="1" t="str">
        <f t="shared" ref="D70:D77" si="10">CONCATENATE("CZ", MID(B70,7,2))</f>
        <v>CZ15</v>
      </c>
      <c r="E70" s="1" t="str">
        <f t="shared" ref="E70:E77" si="11">_xlfn.CONCAT("v",MID(B70,11,2))</f>
        <v>v03</v>
      </c>
      <c r="F70" s="1" t="str">
        <f t="shared" si="4"/>
        <v>PkgAC2SpP-240to760</v>
      </c>
      <c r="G70" s="1" t="str">
        <f t="shared" ref="G70:G77" si="12">RIGHT(B70,4)</f>
        <v>Base</v>
      </c>
      <c r="H70">
        <v>24998.5</v>
      </c>
      <c r="I70">
        <v>4861.75</v>
      </c>
      <c r="J70">
        <v>0</v>
      </c>
      <c r="K70">
        <v>0</v>
      </c>
      <c r="L70">
        <v>17.4938</v>
      </c>
      <c r="M70">
        <v>0.108461</v>
      </c>
      <c r="N70">
        <v>0</v>
      </c>
      <c r="O70">
        <v>1335.41</v>
      </c>
      <c r="P70">
        <v>16.485700000000001</v>
      </c>
      <c r="Q70">
        <v>0</v>
      </c>
      <c r="R70">
        <v>2778.92</v>
      </c>
      <c r="S70">
        <v>0</v>
      </c>
      <c r="T70">
        <v>2135.4299999999998</v>
      </c>
      <c r="U70">
        <v>11145.6</v>
      </c>
      <c r="V70">
        <v>0</v>
      </c>
      <c r="W70">
        <v>0</v>
      </c>
      <c r="X70">
        <v>0</v>
      </c>
      <c r="Y70">
        <v>1050.19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18.1572</v>
      </c>
      <c r="AF70">
        <v>0</v>
      </c>
      <c r="AG70">
        <v>0</v>
      </c>
      <c r="AH70">
        <v>1068.3499999999999</v>
      </c>
      <c r="AI70">
        <v>3681.24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403.07299999999998</v>
      </c>
      <c r="AP70">
        <v>0</v>
      </c>
      <c r="AQ70">
        <v>0</v>
      </c>
      <c r="AR70">
        <v>586.48</v>
      </c>
      <c r="AS70">
        <v>0</v>
      </c>
      <c r="AT70">
        <v>338.35199999999998</v>
      </c>
      <c r="AU70">
        <v>5009.1400000000003</v>
      </c>
      <c r="AV70">
        <v>0</v>
      </c>
      <c r="AW70">
        <v>0</v>
      </c>
      <c r="AX70">
        <v>0</v>
      </c>
      <c r="AY70">
        <v>10158.4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1.7095</v>
      </c>
      <c r="BF70">
        <v>0</v>
      </c>
      <c r="BG70">
        <v>0</v>
      </c>
      <c r="BH70">
        <v>10160.1</v>
      </c>
      <c r="BI70">
        <v>28661.200000000001</v>
      </c>
      <c r="BJ70" t="s">
        <v>67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</row>
    <row r="71" spans="1:78" x14ac:dyDescent="0.25">
      <c r="A71" t="s">
        <v>2715</v>
      </c>
      <c r="B71" t="s">
        <v>1995</v>
      </c>
      <c r="C71" s="1" t="str">
        <f t="shared" si="9"/>
        <v>EUn</v>
      </c>
      <c r="D71" s="1" t="str">
        <f t="shared" si="10"/>
        <v>CZ15</v>
      </c>
      <c r="E71" s="1" t="str">
        <f t="shared" si="11"/>
        <v>v03</v>
      </c>
      <c r="F71" s="1" t="str">
        <f t="shared" ref="F71:F134" si="13">F70</f>
        <v>PkgAC2SpP-240to760</v>
      </c>
      <c r="G71" s="1" t="str">
        <f t="shared" si="12"/>
        <v>Meas</v>
      </c>
      <c r="H71">
        <v>24998.5</v>
      </c>
      <c r="I71">
        <v>3842.88</v>
      </c>
      <c r="J71">
        <v>0</v>
      </c>
      <c r="K71">
        <v>0</v>
      </c>
      <c r="L71">
        <v>17.4983</v>
      </c>
      <c r="M71">
        <v>0.108472</v>
      </c>
      <c r="N71">
        <v>0</v>
      </c>
      <c r="O71">
        <v>1317.25</v>
      </c>
      <c r="P71">
        <v>16.485700000000001</v>
      </c>
      <c r="Q71">
        <v>0</v>
      </c>
      <c r="R71">
        <v>2778.92</v>
      </c>
      <c r="S71">
        <v>0</v>
      </c>
      <c r="T71">
        <v>2135.4299999999998</v>
      </c>
      <c r="U71">
        <v>10108.6</v>
      </c>
      <c r="V71">
        <v>0</v>
      </c>
      <c r="W71">
        <v>0</v>
      </c>
      <c r="X71">
        <v>0</v>
      </c>
      <c r="Y71">
        <v>1050.47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18.1572</v>
      </c>
      <c r="AF71">
        <v>0</v>
      </c>
      <c r="AG71">
        <v>0</v>
      </c>
      <c r="AH71">
        <v>1068.6300000000001</v>
      </c>
      <c r="AI71">
        <v>2327.06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338.94200000000001</v>
      </c>
      <c r="AP71">
        <v>0</v>
      </c>
      <c r="AQ71">
        <v>0</v>
      </c>
      <c r="AR71">
        <v>768.53700000000003</v>
      </c>
      <c r="AS71">
        <v>0</v>
      </c>
      <c r="AT71">
        <v>640.99599999999998</v>
      </c>
      <c r="AU71">
        <v>4075.54</v>
      </c>
      <c r="AV71">
        <v>0</v>
      </c>
      <c r="AW71">
        <v>0</v>
      </c>
      <c r="AX71">
        <v>0</v>
      </c>
      <c r="AY71">
        <v>10158.4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1.7095</v>
      </c>
      <c r="BF71">
        <v>0</v>
      </c>
      <c r="BG71">
        <v>0</v>
      </c>
      <c r="BH71">
        <v>10160.1</v>
      </c>
      <c r="BI71">
        <v>28068.1</v>
      </c>
      <c r="BJ71" t="s">
        <v>67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</row>
    <row r="72" spans="1:78" x14ac:dyDescent="0.25">
      <c r="A72" t="s">
        <v>2716</v>
      </c>
      <c r="B72" t="s">
        <v>1996</v>
      </c>
      <c r="C72" s="1" t="str">
        <f t="shared" si="9"/>
        <v>EUn</v>
      </c>
      <c r="D72" s="1" t="str">
        <f t="shared" si="10"/>
        <v>CZ15</v>
      </c>
      <c r="E72" s="1" t="str">
        <f t="shared" si="11"/>
        <v>v07</v>
      </c>
      <c r="F72" s="1" t="str">
        <f t="shared" si="13"/>
        <v>PkgAC2SpP-240to760</v>
      </c>
      <c r="G72" s="1" t="str">
        <f t="shared" si="12"/>
        <v>Base</v>
      </c>
      <c r="H72">
        <v>24998.5</v>
      </c>
      <c r="I72">
        <v>4750.8599999999997</v>
      </c>
      <c r="J72">
        <v>0</v>
      </c>
      <c r="K72">
        <v>0</v>
      </c>
      <c r="L72">
        <v>16.133600000000001</v>
      </c>
      <c r="M72">
        <v>0.108497</v>
      </c>
      <c r="N72">
        <v>0</v>
      </c>
      <c r="O72">
        <v>1328.26</v>
      </c>
      <c r="P72">
        <v>16.390699999999999</v>
      </c>
      <c r="Q72">
        <v>0</v>
      </c>
      <c r="R72">
        <v>2778.92</v>
      </c>
      <c r="S72">
        <v>0</v>
      </c>
      <c r="T72">
        <v>2135.4299999999998</v>
      </c>
      <c r="U72">
        <v>11026.1</v>
      </c>
      <c r="V72">
        <v>0</v>
      </c>
      <c r="W72">
        <v>0</v>
      </c>
      <c r="X72">
        <v>0</v>
      </c>
      <c r="Y72">
        <v>1002.12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18.1572</v>
      </c>
      <c r="AF72">
        <v>0</v>
      </c>
      <c r="AG72">
        <v>0</v>
      </c>
      <c r="AH72">
        <v>1020.28</v>
      </c>
      <c r="AI72">
        <v>3609.75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400.36</v>
      </c>
      <c r="AP72">
        <v>0</v>
      </c>
      <c r="AQ72">
        <v>0</v>
      </c>
      <c r="AR72">
        <v>586.48</v>
      </c>
      <c r="AS72">
        <v>0</v>
      </c>
      <c r="AT72">
        <v>338.35199999999998</v>
      </c>
      <c r="AU72">
        <v>4934.9399999999996</v>
      </c>
      <c r="AV72">
        <v>0</v>
      </c>
      <c r="AW72">
        <v>0</v>
      </c>
      <c r="AX72">
        <v>0</v>
      </c>
      <c r="AY72">
        <v>10024.9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1.7095</v>
      </c>
      <c r="BF72">
        <v>0</v>
      </c>
      <c r="BG72">
        <v>0</v>
      </c>
      <c r="BH72">
        <v>10026.6</v>
      </c>
      <c r="BI72">
        <v>28532.799999999999</v>
      </c>
      <c r="BJ72" t="s">
        <v>67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</row>
    <row r="73" spans="1:78" x14ac:dyDescent="0.25">
      <c r="A73" t="s">
        <v>2717</v>
      </c>
      <c r="B73" t="s">
        <v>1997</v>
      </c>
      <c r="C73" s="1" t="str">
        <f t="shared" si="9"/>
        <v>EUn</v>
      </c>
      <c r="D73" s="1" t="str">
        <f t="shared" si="10"/>
        <v>CZ15</v>
      </c>
      <c r="E73" s="1" t="str">
        <f t="shared" si="11"/>
        <v>v07</v>
      </c>
      <c r="F73" s="1" t="str">
        <f t="shared" si="13"/>
        <v>PkgAC2SpP-240to760</v>
      </c>
      <c r="G73" s="1" t="str">
        <f t="shared" si="12"/>
        <v>Meas</v>
      </c>
      <c r="H73">
        <v>24998.5</v>
      </c>
      <c r="I73">
        <v>3752.52</v>
      </c>
      <c r="J73">
        <v>0</v>
      </c>
      <c r="K73">
        <v>0</v>
      </c>
      <c r="L73">
        <v>16.1374</v>
      </c>
      <c r="M73">
        <v>0.10849200000000001</v>
      </c>
      <c r="N73">
        <v>0</v>
      </c>
      <c r="O73">
        <v>1310.28</v>
      </c>
      <c r="P73">
        <v>16.390699999999999</v>
      </c>
      <c r="Q73">
        <v>0</v>
      </c>
      <c r="R73">
        <v>2778.92</v>
      </c>
      <c r="S73">
        <v>0</v>
      </c>
      <c r="T73">
        <v>2135.4299999999998</v>
      </c>
      <c r="U73">
        <v>10009.799999999999</v>
      </c>
      <c r="V73">
        <v>0</v>
      </c>
      <c r="W73">
        <v>0</v>
      </c>
      <c r="X73">
        <v>0</v>
      </c>
      <c r="Y73">
        <v>1002.34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18.1572</v>
      </c>
      <c r="AF73">
        <v>0</v>
      </c>
      <c r="AG73">
        <v>0</v>
      </c>
      <c r="AH73">
        <v>1020.5</v>
      </c>
      <c r="AI73">
        <v>2284.25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337.19499999999999</v>
      </c>
      <c r="AP73">
        <v>0</v>
      </c>
      <c r="AQ73">
        <v>0</v>
      </c>
      <c r="AR73">
        <v>768.53700000000003</v>
      </c>
      <c r="AS73">
        <v>0</v>
      </c>
      <c r="AT73">
        <v>640.99599999999998</v>
      </c>
      <c r="AU73">
        <v>4030.98</v>
      </c>
      <c r="AV73">
        <v>0</v>
      </c>
      <c r="AW73">
        <v>0</v>
      </c>
      <c r="AX73">
        <v>0</v>
      </c>
      <c r="AY73">
        <v>10024.9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1.7095</v>
      </c>
      <c r="BF73">
        <v>0</v>
      </c>
      <c r="BG73">
        <v>0</v>
      </c>
      <c r="BH73">
        <v>10026.6</v>
      </c>
      <c r="BI73">
        <v>27936.3</v>
      </c>
      <c r="BJ73" t="s">
        <v>67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</row>
    <row r="74" spans="1:78" x14ac:dyDescent="0.25">
      <c r="A74" t="s">
        <v>2718</v>
      </c>
      <c r="B74" t="s">
        <v>1998</v>
      </c>
      <c r="C74" s="1" t="str">
        <f t="shared" si="9"/>
        <v>EUn</v>
      </c>
      <c r="D74" s="1" t="str">
        <f t="shared" si="10"/>
        <v>CZ15</v>
      </c>
      <c r="E74" s="1" t="str">
        <f t="shared" si="11"/>
        <v>v11</v>
      </c>
      <c r="F74" s="1" t="str">
        <f t="shared" si="13"/>
        <v>PkgAC2SpP-240to760</v>
      </c>
      <c r="G74" s="1" t="str">
        <f t="shared" si="12"/>
        <v>Base</v>
      </c>
      <c r="H74">
        <v>24998.5</v>
      </c>
      <c r="I74">
        <v>4549.43</v>
      </c>
      <c r="J74">
        <v>0</v>
      </c>
      <c r="K74">
        <v>0</v>
      </c>
      <c r="L74">
        <v>12.1553</v>
      </c>
      <c r="M74">
        <v>8.84606E-2</v>
      </c>
      <c r="N74">
        <v>0</v>
      </c>
      <c r="O74">
        <v>1274.45</v>
      </c>
      <c r="P74">
        <v>15.7301</v>
      </c>
      <c r="Q74">
        <v>0</v>
      </c>
      <c r="R74">
        <v>2778.92</v>
      </c>
      <c r="S74">
        <v>0</v>
      </c>
      <c r="T74">
        <v>2135.4299999999998</v>
      </c>
      <c r="U74">
        <v>10766.2</v>
      </c>
      <c r="V74">
        <v>0</v>
      </c>
      <c r="W74">
        <v>0</v>
      </c>
      <c r="X74">
        <v>0</v>
      </c>
      <c r="Y74">
        <v>709.24300000000005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18.1572</v>
      </c>
      <c r="AF74">
        <v>0</v>
      </c>
      <c r="AG74">
        <v>0</v>
      </c>
      <c r="AH74">
        <v>727.4</v>
      </c>
      <c r="AI74">
        <v>3408.34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373.65100000000001</v>
      </c>
      <c r="AP74">
        <v>0</v>
      </c>
      <c r="AQ74">
        <v>0</v>
      </c>
      <c r="AR74">
        <v>586.48</v>
      </c>
      <c r="AS74">
        <v>0</v>
      </c>
      <c r="AT74">
        <v>338.35199999999998</v>
      </c>
      <c r="AU74">
        <v>4706.83</v>
      </c>
      <c r="AV74">
        <v>0</v>
      </c>
      <c r="AW74">
        <v>0</v>
      </c>
      <c r="AX74">
        <v>0</v>
      </c>
      <c r="AY74">
        <v>8722.81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1.7095</v>
      </c>
      <c r="BF74">
        <v>0</v>
      </c>
      <c r="BG74">
        <v>0</v>
      </c>
      <c r="BH74">
        <v>8724.52</v>
      </c>
      <c r="BI74">
        <v>27557.4</v>
      </c>
      <c r="BJ74" t="s">
        <v>67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</row>
    <row r="75" spans="1:78" x14ac:dyDescent="0.25">
      <c r="A75" t="s">
        <v>2719</v>
      </c>
      <c r="B75" t="s">
        <v>1999</v>
      </c>
      <c r="C75" s="1" t="str">
        <f t="shared" si="9"/>
        <v>EUn</v>
      </c>
      <c r="D75" s="1" t="str">
        <f t="shared" si="10"/>
        <v>CZ15</v>
      </c>
      <c r="E75" s="1" t="str">
        <f t="shared" si="11"/>
        <v>v11</v>
      </c>
      <c r="F75" s="1" t="str">
        <f t="shared" si="13"/>
        <v>PkgAC2SpP-240to760</v>
      </c>
      <c r="G75" s="1" t="str">
        <f t="shared" si="12"/>
        <v>Meas</v>
      </c>
      <c r="H75">
        <v>24998.5</v>
      </c>
      <c r="I75">
        <v>3605.62</v>
      </c>
      <c r="J75">
        <v>0</v>
      </c>
      <c r="K75">
        <v>0</v>
      </c>
      <c r="L75">
        <v>12.1379</v>
      </c>
      <c r="M75">
        <v>8.2108700000000007E-2</v>
      </c>
      <c r="N75">
        <v>0</v>
      </c>
      <c r="O75">
        <v>1258.1500000000001</v>
      </c>
      <c r="P75">
        <v>15.7301</v>
      </c>
      <c r="Q75">
        <v>0</v>
      </c>
      <c r="R75">
        <v>2778.92</v>
      </c>
      <c r="S75">
        <v>0</v>
      </c>
      <c r="T75">
        <v>2135.4299999999998</v>
      </c>
      <c r="U75">
        <v>9806.09</v>
      </c>
      <c r="V75">
        <v>0</v>
      </c>
      <c r="W75">
        <v>0</v>
      </c>
      <c r="X75">
        <v>0</v>
      </c>
      <c r="Y75">
        <v>709.70299999999997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18.1572</v>
      </c>
      <c r="AF75">
        <v>0</v>
      </c>
      <c r="AG75">
        <v>0</v>
      </c>
      <c r="AH75">
        <v>727.86</v>
      </c>
      <c r="AI75">
        <v>2205.21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324.42099999999999</v>
      </c>
      <c r="AP75">
        <v>0</v>
      </c>
      <c r="AQ75">
        <v>0</v>
      </c>
      <c r="AR75">
        <v>768.53700000000003</v>
      </c>
      <c r="AS75">
        <v>0</v>
      </c>
      <c r="AT75">
        <v>640.99599999999998</v>
      </c>
      <c r="AU75">
        <v>3939.16</v>
      </c>
      <c r="AV75">
        <v>0</v>
      </c>
      <c r="AW75">
        <v>0</v>
      </c>
      <c r="AX75">
        <v>0</v>
      </c>
      <c r="AY75">
        <v>8722.82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1.7095</v>
      </c>
      <c r="BF75">
        <v>0</v>
      </c>
      <c r="BG75">
        <v>0</v>
      </c>
      <c r="BH75">
        <v>8724.52</v>
      </c>
      <c r="BI75">
        <v>26970.5</v>
      </c>
      <c r="BJ75" t="s">
        <v>67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</row>
    <row r="76" spans="1:78" x14ac:dyDescent="0.25">
      <c r="A76" t="s">
        <v>2720</v>
      </c>
      <c r="B76" t="s">
        <v>2000</v>
      </c>
      <c r="C76" s="1" t="str">
        <f t="shared" si="9"/>
        <v>EUn</v>
      </c>
      <c r="D76" s="1" t="str">
        <f t="shared" si="10"/>
        <v>CZ15</v>
      </c>
      <c r="E76" s="1" t="str">
        <f t="shared" si="11"/>
        <v>v15</v>
      </c>
      <c r="F76" s="1" t="str">
        <f t="shared" si="13"/>
        <v>PkgAC2SpP-240to760</v>
      </c>
      <c r="G76" s="1" t="str">
        <f t="shared" si="12"/>
        <v>Base</v>
      </c>
      <c r="H76">
        <v>24998.5</v>
      </c>
      <c r="I76">
        <v>4233.1499999999996</v>
      </c>
      <c r="J76">
        <v>0</v>
      </c>
      <c r="K76">
        <v>0</v>
      </c>
      <c r="L76">
        <v>10.1549</v>
      </c>
      <c r="M76">
        <v>8.6468600000000007E-2</v>
      </c>
      <c r="N76">
        <v>0</v>
      </c>
      <c r="O76">
        <v>1211.73</v>
      </c>
      <c r="P76">
        <v>15.097200000000001</v>
      </c>
      <c r="Q76">
        <v>0</v>
      </c>
      <c r="R76">
        <v>2778.92</v>
      </c>
      <c r="S76">
        <v>0</v>
      </c>
      <c r="T76">
        <v>2131.5700000000002</v>
      </c>
      <c r="U76">
        <v>10380.700000000001</v>
      </c>
      <c r="V76">
        <v>0</v>
      </c>
      <c r="W76">
        <v>0</v>
      </c>
      <c r="X76">
        <v>0</v>
      </c>
      <c r="Y76">
        <v>604.06299999999999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18.1572</v>
      </c>
      <c r="AF76">
        <v>0</v>
      </c>
      <c r="AG76">
        <v>0</v>
      </c>
      <c r="AH76">
        <v>622.221</v>
      </c>
      <c r="AI76">
        <v>3209.88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353.03699999999998</v>
      </c>
      <c r="AP76">
        <v>0</v>
      </c>
      <c r="AQ76">
        <v>0</v>
      </c>
      <c r="AR76">
        <v>586.48</v>
      </c>
      <c r="AS76">
        <v>0</v>
      </c>
      <c r="AT76">
        <v>337.46699999999998</v>
      </c>
      <c r="AU76">
        <v>4486.8599999999997</v>
      </c>
      <c r="AV76">
        <v>0</v>
      </c>
      <c r="AW76">
        <v>0</v>
      </c>
      <c r="AX76">
        <v>0</v>
      </c>
      <c r="AY76">
        <v>8083.39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1.7095</v>
      </c>
      <c r="BF76">
        <v>0</v>
      </c>
      <c r="BG76">
        <v>0</v>
      </c>
      <c r="BH76">
        <v>8085.1</v>
      </c>
      <c r="BI76">
        <v>26565.3</v>
      </c>
      <c r="BJ76" t="s">
        <v>67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</row>
    <row r="77" spans="1:78" x14ac:dyDescent="0.25">
      <c r="A77" t="s">
        <v>2721</v>
      </c>
      <c r="B77" t="s">
        <v>2001</v>
      </c>
      <c r="C77" s="1" t="str">
        <f t="shared" si="9"/>
        <v>EUn</v>
      </c>
      <c r="D77" s="1" t="str">
        <f t="shared" si="10"/>
        <v>CZ15</v>
      </c>
      <c r="E77" s="1" t="str">
        <f t="shared" si="11"/>
        <v>v15</v>
      </c>
      <c r="F77" s="1" t="str">
        <f t="shared" si="13"/>
        <v>PkgAC2SpP-240to760</v>
      </c>
      <c r="G77" s="1" t="str">
        <f t="shared" si="12"/>
        <v>Meas</v>
      </c>
      <c r="H77">
        <v>24998.5</v>
      </c>
      <c r="I77">
        <v>3355.69</v>
      </c>
      <c r="J77">
        <v>0</v>
      </c>
      <c r="K77">
        <v>0</v>
      </c>
      <c r="L77">
        <v>10.1563</v>
      </c>
      <c r="M77">
        <v>8.6459999999999995E-2</v>
      </c>
      <c r="N77">
        <v>0</v>
      </c>
      <c r="O77">
        <v>1197.68</v>
      </c>
      <c r="P77">
        <v>15.097200000000001</v>
      </c>
      <c r="Q77">
        <v>0</v>
      </c>
      <c r="R77">
        <v>2778.92</v>
      </c>
      <c r="S77">
        <v>0</v>
      </c>
      <c r="T77">
        <v>2131.5700000000002</v>
      </c>
      <c r="U77">
        <v>9489.2000000000007</v>
      </c>
      <c r="V77">
        <v>0</v>
      </c>
      <c r="W77">
        <v>0</v>
      </c>
      <c r="X77">
        <v>0</v>
      </c>
      <c r="Y77">
        <v>604.21699999999998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18.1572</v>
      </c>
      <c r="AF77">
        <v>0</v>
      </c>
      <c r="AG77">
        <v>0</v>
      </c>
      <c r="AH77">
        <v>622.37400000000002</v>
      </c>
      <c r="AI77">
        <v>2099.94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311.53199999999998</v>
      </c>
      <c r="AP77">
        <v>0</v>
      </c>
      <c r="AQ77">
        <v>0</v>
      </c>
      <c r="AR77">
        <v>768.53700000000003</v>
      </c>
      <c r="AS77">
        <v>0</v>
      </c>
      <c r="AT77">
        <v>639.81799999999998</v>
      </c>
      <c r="AU77">
        <v>3819.83</v>
      </c>
      <c r="AV77">
        <v>0</v>
      </c>
      <c r="AW77">
        <v>0</v>
      </c>
      <c r="AX77">
        <v>0</v>
      </c>
      <c r="AY77">
        <v>8083.39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1.7095</v>
      </c>
      <c r="BF77">
        <v>0</v>
      </c>
      <c r="BG77">
        <v>0</v>
      </c>
      <c r="BH77">
        <v>8085.1</v>
      </c>
      <c r="BI77">
        <v>25976.6</v>
      </c>
      <c r="BJ77" t="s">
        <v>67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</row>
    <row r="78" spans="1:78" x14ac:dyDescent="0.25">
      <c r="A78" t="s">
        <v>2722</v>
      </c>
      <c r="B78" t="s">
        <v>2269</v>
      </c>
      <c r="C78" s="1" t="str">
        <f t="shared" ref="C78:C109" si="14">LEFT(B78,3)</f>
        <v>Hsp</v>
      </c>
      <c r="D78" s="1" t="str">
        <f t="shared" ref="D78:D109" si="15">CONCATENATE("CZ", MID(B78,7,2))</f>
        <v>CZ12</v>
      </c>
      <c r="E78" s="1" t="str">
        <f t="shared" ref="E78:E109" si="16">_xlfn.CONCAT("v",MID(B78,11,2))</f>
        <v>v03</v>
      </c>
      <c r="F78" s="1" t="str">
        <f t="shared" si="13"/>
        <v>PkgAC2SpP-240to760</v>
      </c>
      <c r="G78" s="1" t="str">
        <f t="shared" ref="G78:G109" si="17">RIGHT(B78,4)</f>
        <v>Base</v>
      </c>
      <c r="H78">
        <v>24998.5</v>
      </c>
      <c r="I78">
        <v>425.71</v>
      </c>
      <c r="J78">
        <v>0</v>
      </c>
      <c r="K78">
        <v>0</v>
      </c>
      <c r="L78">
        <v>0</v>
      </c>
      <c r="M78">
        <v>0</v>
      </c>
      <c r="N78">
        <v>0</v>
      </c>
      <c r="O78">
        <v>539.86699999999996</v>
      </c>
      <c r="P78">
        <v>13.7028</v>
      </c>
      <c r="Q78">
        <v>0</v>
      </c>
      <c r="R78">
        <v>1266.43</v>
      </c>
      <c r="S78">
        <v>0</v>
      </c>
      <c r="T78">
        <v>1178.94</v>
      </c>
      <c r="U78">
        <v>3424.65</v>
      </c>
      <c r="V78">
        <v>0</v>
      </c>
      <c r="W78">
        <v>0</v>
      </c>
      <c r="X78">
        <v>0</v>
      </c>
      <c r="Y78">
        <v>1535.74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8.1360399999999995</v>
      </c>
      <c r="AF78">
        <v>0</v>
      </c>
      <c r="AG78">
        <v>0</v>
      </c>
      <c r="AH78">
        <v>1543.88</v>
      </c>
      <c r="AI78">
        <v>453.37599999999998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78.956900000000005</v>
      </c>
      <c r="AP78">
        <v>0</v>
      </c>
      <c r="AQ78">
        <v>0</v>
      </c>
      <c r="AR78">
        <v>229.45699999999999</v>
      </c>
      <c r="AS78">
        <v>0</v>
      </c>
      <c r="AT78">
        <v>183.90799999999999</v>
      </c>
      <c r="AU78">
        <v>945.69899999999996</v>
      </c>
      <c r="AV78">
        <v>0</v>
      </c>
      <c r="AW78">
        <v>0</v>
      </c>
      <c r="AX78">
        <v>0</v>
      </c>
      <c r="AY78">
        <v>2340.9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0.12214</v>
      </c>
      <c r="BF78">
        <v>0</v>
      </c>
      <c r="BG78">
        <v>0</v>
      </c>
      <c r="BH78">
        <v>2341.02</v>
      </c>
      <c r="BI78">
        <v>3994.64</v>
      </c>
      <c r="BJ78" t="s">
        <v>67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</row>
    <row r="79" spans="1:78" x14ac:dyDescent="0.25">
      <c r="A79" t="s">
        <v>2723</v>
      </c>
      <c r="B79" t="s">
        <v>2270</v>
      </c>
      <c r="C79" s="1" t="str">
        <f t="shared" si="14"/>
        <v>Hsp</v>
      </c>
      <c r="D79" s="1" t="str">
        <f t="shared" si="15"/>
        <v>CZ12</v>
      </c>
      <c r="E79" s="1" t="str">
        <f t="shared" si="16"/>
        <v>v03</v>
      </c>
      <c r="F79" s="1" t="str">
        <f t="shared" si="13"/>
        <v>PkgAC2SpP-240to760</v>
      </c>
      <c r="G79" s="1" t="str">
        <f t="shared" si="17"/>
        <v>Meas</v>
      </c>
      <c r="H79">
        <v>24998.5</v>
      </c>
      <c r="I79">
        <v>371.67500000000001</v>
      </c>
      <c r="J79">
        <v>0</v>
      </c>
      <c r="K79">
        <v>0</v>
      </c>
      <c r="L79">
        <v>0</v>
      </c>
      <c r="M79">
        <v>0</v>
      </c>
      <c r="N79">
        <v>0</v>
      </c>
      <c r="O79">
        <v>538.57500000000005</v>
      </c>
      <c r="P79">
        <v>13.7028</v>
      </c>
      <c r="Q79">
        <v>0</v>
      </c>
      <c r="R79">
        <v>1266.43</v>
      </c>
      <c r="S79">
        <v>0</v>
      </c>
      <c r="T79">
        <v>1178.94</v>
      </c>
      <c r="U79">
        <v>3369.32</v>
      </c>
      <c r="V79">
        <v>0</v>
      </c>
      <c r="W79">
        <v>0</v>
      </c>
      <c r="X79">
        <v>0</v>
      </c>
      <c r="Y79">
        <v>1535.81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8.1360399999999995</v>
      </c>
      <c r="AF79">
        <v>0</v>
      </c>
      <c r="AG79">
        <v>0</v>
      </c>
      <c r="AH79">
        <v>1543.95</v>
      </c>
      <c r="AI79">
        <v>301.66000000000003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70.697900000000004</v>
      </c>
      <c r="AP79">
        <v>0</v>
      </c>
      <c r="AQ79">
        <v>0</v>
      </c>
      <c r="AR79">
        <v>229.45699999999999</v>
      </c>
      <c r="AS79">
        <v>0</v>
      </c>
      <c r="AT79">
        <v>183.90799999999999</v>
      </c>
      <c r="AU79">
        <v>785.72299999999996</v>
      </c>
      <c r="AV79">
        <v>0</v>
      </c>
      <c r="AW79">
        <v>0</v>
      </c>
      <c r="AX79">
        <v>0</v>
      </c>
      <c r="AY79">
        <v>2340.9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0.12214</v>
      </c>
      <c r="BF79">
        <v>0</v>
      </c>
      <c r="BG79">
        <v>0</v>
      </c>
      <c r="BH79">
        <v>2341.02</v>
      </c>
      <c r="BI79">
        <v>3904.59</v>
      </c>
      <c r="BJ79" t="s">
        <v>67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</row>
    <row r="80" spans="1:78" x14ac:dyDescent="0.25">
      <c r="A80" t="s">
        <v>2724</v>
      </c>
      <c r="B80" t="s">
        <v>2271</v>
      </c>
      <c r="C80" s="1" t="str">
        <f t="shared" si="14"/>
        <v>Hsp</v>
      </c>
      <c r="D80" s="1" t="str">
        <f t="shared" si="15"/>
        <v>CZ12</v>
      </c>
      <c r="E80" s="1" t="str">
        <f t="shared" si="16"/>
        <v>v07</v>
      </c>
      <c r="F80" s="1" t="str">
        <f t="shared" si="13"/>
        <v>PkgAC2SpP-240to760</v>
      </c>
      <c r="G80" s="1" t="str">
        <f t="shared" si="17"/>
        <v>Base</v>
      </c>
      <c r="H80">
        <v>24998.5</v>
      </c>
      <c r="I80">
        <v>425.089</v>
      </c>
      <c r="J80">
        <v>0</v>
      </c>
      <c r="K80">
        <v>0</v>
      </c>
      <c r="L80">
        <v>0</v>
      </c>
      <c r="M80">
        <v>0</v>
      </c>
      <c r="N80">
        <v>0</v>
      </c>
      <c r="O80">
        <v>539.83900000000006</v>
      </c>
      <c r="P80">
        <v>13.7018</v>
      </c>
      <c r="Q80">
        <v>0</v>
      </c>
      <c r="R80">
        <v>1266.43</v>
      </c>
      <c r="S80">
        <v>0</v>
      </c>
      <c r="T80">
        <v>1178.94</v>
      </c>
      <c r="U80">
        <v>3424</v>
      </c>
      <c r="V80">
        <v>0</v>
      </c>
      <c r="W80">
        <v>0</v>
      </c>
      <c r="X80">
        <v>0</v>
      </c>
      <c r="Y80">
        <v>1516.29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8.1360399999999995</v>
      </c>
      <c r="AF80">
        <v>0</v>
      </c>
      <c r="AG80">
        <v>0</v>
      </c>
      <c r="AH80">
        <v>1524.43</v>
      </c>
      <c r="AI80">
        <v>449.76600000000002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78.862099999999998</v>
      </c>
      <c r="AP80">
        <v>0</v>
      </c>
      <c r="AQ80">
        <v>0</v>
      </c>
      <c r="AR80">
        <v>229.45699999999999</v>
      </c>
      <c r="AS80">
        <v>0</v>
      </c>
      <c r="AT80">
        <v>183.90799999999999</v>
      </c>
      <c r="AU80">
        <v>941.99300000000005</v>
      </c>
      <c r="AV80">
        <v>0</v>
      </c>
      <c r="AW80">
        <v>0</v>
      </c>
      <c r="AX80">
        <v>0</v>
      </c>
      <c r="AY80">
        <v>2325.9299999999998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0.12214</v>
      </c>
      <c r="BF80">
        <v>0</v>
      </c>
      <c r="BG80">
        <v>0</v>
      </c>
      <c r="BH80">
        <v>2326.06</v>
      </c>
      <c r="BI80">
        <v>3984.52</v>
      </c>
      <c r="BJ80" t="s">
        <v>67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</row>
    <row r="81" spans="1:78" x14ac:dyDescent="0.25">
      <c r="A81" t="s">
        <v>2725</v>
      </c>
      <c r="B81" t="s">
        <v>2272</v>
      </c>
      <c r="C81" s="1" t="str">
        <f t="shared" si="14"/>
        <v>Hsp</v>
      </c>
      <c r="D81" s="1" t="str">
        <f t="shared" si="15"/>
        <v>CZ12</v>
      </c>
      <c r="E81" s="1" t="str">
        <f t="shared" si="16"/>
        <v>v07</v>
      </c>
      <c r="F81" s="1" t="str">
        <f t="shared" si="13"/>
        <v>PkgAC2SpP-240to760</v>
      </c>
      <c r="G81" s="1" t="str">
        <f t="shared" si="17"/>
        <v>Meas</v>
      </c>
      <c r="H81">
        <v>24998.5</v>
      </c>
      <c r="I81">
        <v>371.14400000000001</v>
      </c>
      <c r="J81">
        <v>0</v>
      </c>
      <c r="K81">
        <v>0</v>
      </c>
      <c r="L81">
        <v>0</v>
      </c>
      <c r="M81">
        <v>0</v>
      </c>
      <c r="N81">
        <v>0</v>
      </c>
      <c r="O81">
        <v>538.553</v>
      </c>
      <c r="P81">
        <v>13.7018</v>
      </c>
      <c r="Q81">
        <v>0</v>
      </c>
      <c r="R81">
        <v>1266.43</v>
      </c>
      <c r="S81">
        <v>0</v>
      </c>
      <c r="T81">
        <v>1178.94</v>
      </c>
      <c r="U81">
        <v>3368.77</v>
      </c>
      <c r="V81">
        <v>0</v>
      </c>
      <c r="W81">
        <v>0</v>
      </c>
      <c r="X81">
        <v>0</v>
      </c>
      <c r="Y81">
        <v>1516.35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8.1360399999999995</v>
      </c>
      <c r="AF81">
        <v>0</v>
      </c>
      <c r="AG81">
        <v>0</v>
      </c>
      <c r="AH81">
        <v>1524.48</v>
      </c>
      <c r="AI81">
        <v>301.06299999999999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70.641300000000001</v>
      </c>
      <c r="AP81">
        <v>0</v>
      </c>
      <c r="AQ81">
        <v>0</v>
      </c>
      <c r="AR81">
        <v>229.45699999999999</v>
      </c>
      <c r="AS81">
        <v>0</v>
      </c>
      <c r="AT81">
        <v>183.90799999999999</v>
      </c>
      <c r="AU81">
        <v>785.06899999999996</v>
      </c>
      <c r="AV81">
        <v>0</v>
      </c>
      <c r="AW81">
        <v>0</v>
      </c>
      <c r="AX81">
        <v>0</v>
      </c>
      <c r="AY81">
        <v>2325.9299999999998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0.12214</v>
      </c>
      <c r="BF81">
        <v>0</v>
      </c>
      <c r="BG81">
        <v>0</v>
      </c>
      <c r="BH81">
        <v>2326.06</v>
      </c>
      <c r="BI81">
        <v>3894.72</v>
      </c>
      <c r="BJ81" t="s">
        <v>67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</row>
    <row r="82" spans="1:78" x14ac:dyDescent="0.25">
      <c r="A82" t="s">
        <v>2726</v>
      </c>
      <c r="B82" t="s">
        <v>2273</v>
      </c>
      <c r="C82" s="1" t="str">
        <f t="shared" si="14"/>
        <v>Hsp</v>
      </c>
      <c r="D82" s="1" t="str">
        <f t="shared" si="15"/>
        <v>CZ12</v>
      </c>
      <c r="E82" s="1" t="str">
        <f t="shared" si="16"/>
        <v>v11</v>
      </c>
      <c r="F82" s="1" t="str">
        <f t="shared" si="13"/>
        <v>PkgAC2SpP-240to760</v>
      </c>
      <c r="G82" s="1" t="str">
        <f t="shared" si="17"/>
        <v>Base</v>
      </c>
      <c r="H82">
        <v>24998.5</v>
      </c>
      <c r="I82">
        <v>418.916</v>
      </c>
      <c r="J82">
        <v>0</v>
      </c>
      <c r="K82">
        <v>0</v>
      </c>
      <c r="L82">
        <v>0</v>
      </c>
      <c r="M82">
        <v>0</v>
      </c>
      <c r="N82">
        <v>0</v>
      </c>
      <c r="O82">
        <v>539.024</v>
      </c>
      <c r="P82">
        <v>13.686</v>
      </c>
      <c r="Q82">
        <v>0</v>
      </c>
      <c r="R82">
        <v>1266.43</v>
      </c>
      <c r="S82">
        <v>0</v>
      </c>
      <c r="T82">
        <v>1178.94</v>
      </c>
      <c r="U82">
        <v>3416.99</v>
      </c>
      <c r="V82">
        <v>0</v>
      </c>
      <c r="W82">
        <v>0</v>
      </c>
      <c r="X82">
        <v>0</v>
      </c>
      <c r="Y82">
        <v>1370.39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8.1360399999999995</v>
      </c>
      <c r="AF82">
        <v>0</v>
      </c>
      <c r="AG82">
        <v>0</v>
      </c>
      <c r="AH82">
        <v>1378.52</v>
      </c>
      <c r="AI82">
        <v>440.31900000000002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77.060100000000006</v>
      </c>
      <c r="AP82">
        <v>0</v>
      </c>
      <c r="AQ82">
        <v>0</v>
      </c>
      <c r="AR82">
        <v>229.45699999999999</v>
      </c>
      <c r="AS82">
        <v>0</v>
      </c>
      <c r="AT82">
        <v>183.90799999999999</v>
      </c>
      <c r="AU82">
        <v>930.745</v>
      </c>
      <c r="AV82">
        <v>0</v>
      </c>
      <c r="AW82">
        <v>0</v>
      </c>
      <c r="AX82">
        <v>0</v>
      </c>
      <c r="AY82">
        <v>2209.0300000000002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0.12214</v>
      </c>
      <c r="BF82">
        <v>0</v>
      </c>
      <c r="BG82">
        <v>0</v>
      </c>
      <c r="BH82">
        <v>2209.15</v>
      </c>
      <c r="BI82">
        <v>3886.52</v>
      </c>
      <c r="BJ82" t="s">
        <v>67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</row>
    <row r="83" spans="1:78" x14ac:dyDescent="0.25">
      <c r="A83" t="s">
        <v>2727</v>
      </c>
      <c r="B83" t="s">
        <v>2274</v>
      </c>
      <c r="C83" s="1" t="str">
        <f t="shared" si="14"/>
        <v>Hsp</v>
      </c>
      <c r="D83" s="1" t="str">
        <f t="shared" si="15"/>
        <v>CZ12</v>
      </c>
      <c r="E83" s="1" t="str">
        <f t="shared" si="16"/>
        <v>v11</v>
      </c>
      <c r="F83" s="1" t="str">
        <f t="shared" si="13"/>
        <v>PkgAC2SpP-240to760</v>
      </c>
      <c r="G83" s="1" t="str">
        <f t="shared" si="17"/>
        <v>Meas</v>
      </c>
      <c r="H83">
        <v>24998.5</v>
      </c>
      <c r="I83">
        <v>366.14699999999999</v>
      </c>
      <c r="J83">
        <v>0</v>
      </c>
      <c r="K83">
        <v>0</v>
      </c>
      <c r="L83">
        <v>0</v>
      </c>
      <c r="M83">
        <v>0</v>
      </c>
      <c r="N83">
        <v>0</v>
      </c>
      <c r="O83">
        <v>537.88400000000001</v>
      </c>
      <c r="P83">
        <v>13.686</v>
      </c>
      <c r="Q83">
        <v>0</v>
      </c>
      <c r="R83">
        <v>1266.43</v>
      </c>
      <c r="S83">
        <v>0</v>
      </c>
      <c r="T83">
        <v>1178.94</v>
      </c>
      <c r="U83">
        <v>3363.08</v>
      </c>
      <c r="V83">
        <v>0</v>
      </c>
      <c r="W83">
        <v>0</v>
      </c>
      <c r="X83">
        <v>0</v>
      </c>
      <c r="Y83">
        <v>1370.44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8.1360399999999995</v>
      </c>
      <c r="AF83">
        <v>0</v>
      </c>
      <c r="AG83">
        <v>0</v>
      </c>
      <c r="AH83">
        <v>1378.58</v>
      </c>
      <c r="AI83">
        <v>294.29899999999998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69.162300000000002</v>
      </c>
      <c r="AP83">
        <v>0</v>
      </c>
      <c r="AQ83">
        <v>0</v>
      </c>
      <c r="AR83">
        <v>229.45699999999999</v>
      </c>
      <c r="AS83">
        <v>0</v>
      </c>
      <c r="AT83">
        <v>183.90799999999999</v>
      </c>
      <c r="AU83">
        <v>776.827</v>
      </c>
      <c r="AV83">
        <v>0</v>
      </c>
      <c r="AW83">
        <v>0</v>
      </c>
      <c r="AX83">
        <v>0</v>
      </c>
      <c r="AY83">
        <v>2209.0300000000002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0.12214</v>
      </c>
      <c r="BF83">
        <v>0</v>
      </c>
      <c r="BG83">
        <v>0</v>
      </c>
      <c r="BH83">
        <v>2209.15</v>
      </c>
      <c r="BI83">
        <v>3798.33</v>
      </c>
      <c r="BJ83" t="s">
        <v>67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</row>
    <row r="84" spans="1:78" x14ac:dyDescent="0.25">
      <c r="A84" t="s">
        <v>2727</v>
      </c>
      <c r="B84" t="s">
        <v>2275</v>
      </c>
      <c r="C84" s="1" t="str">
        <f t="shared" si="14"/>
        <v>Hsp</v>
      </c>
      <c r="D84" s="1" t="str">
        <f t="shared" si="15"/>
        <v>CZ12</v>
      </c>
      <c r="E84" s="1" t="str">
        <f t="shared" si="16"/>
        <v>v15</v>
      </c>
      <c r="F84" s="1" t="str">
        <f t="shared" si="13"/>
        <v>PkgAC2SpP-240to760</v>
      </c>
      <c r="G84" s="1" t="str">
        <f t="shared" si="17"/>
        <v>Base</v>
      </c>
      <c r="H84">
        <v>24998.5</v>
      </c>
      <c r="I84">
        <v>407.13099999999997</v>
      </c>
      <c r="J84">
        <v>0</v>
      </c>
      <c r="K84">
        <v>0</v>
      </c>
      <c r="L84">
        <v>0</v>
      </c>
      <c r="M84">
        <v>0</v>
      </c>
      <c r="N84">
        <v>0</v>
      </c>
      <c r="O84">
        <v>537.30999999999995</v>
      </c>
      <c r="P84">
        <v>13.686</v>
      </c>
      <c r="Q84">
        <v>0</v>
      </c>
      <c r="R84">
        <v>1266.43</v>
      </c>
      <c r="S84">
        <v>0</v>
      </c>
      <c r="T84">
        <v>1166.57</v>
      </c>
      <c r="U84">
        <v>3391.12</v>
      </c>
      <c r="V84">
        <v>0</v>
      </c>
      <c r="W84">
        <v>0</v>
      </c>
      <c r="X84">
        <v>0</v>
      </c>
      <c r="Y84">
        <v>1353.79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8.1360399999999995</v>
      </c>
      <c r="AF84">
        <v>0</v>
      </c>
      <c r="AG84">
        <v>0</v>
      </c>
      <c r="AH84">
        <v>1361.92</v>
      </c>
      <c r="AI84">
        <v>430.68299999999999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74.864400000000003</v>
      </c>
      <c r="AP84">
        <v>0</v>
      </c>
      <c r="AQ84">
        <v>0</v>
      </c>
      <c r="AR84">
        <v>229.45699999999999</v>
      </c>
      <c r="AS84">
        <v>0</v>
      </c>
      <c r="AT84">
        <v>181.92599999999999</v>
      </c>
      <c r="AU84">
        <v>916.93100000000004</v>
      </c>
      <c r="AV84">
        <v>0</v>
      </c>
      <c r="AW84">
        <v>0</v>
      </c>
      <c r="AX84">
        <v>0</v>
      </c>
      <c r="AY84">
        <v>2176.19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0.12214</v>
      </c>
      <c r="BF84">
        <v>0</v>
      </c>
      <c r="BG84">
        <v>0</v>
      </c>
      <c r="BH84">
        <v>2176.31</v>
      </c>
      <c r="BI84">
        <v>3787.58</v>
      </c>
      <c r="BJ84" t="s">
        <v>67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</row>
    <row r="85" spans="1:78" x14ac:dyDescent="0.25">
      <c r="A85" t="s">
        <v>2728</v>
      </c>
      <c r="B85" t="s">
        <v>2276</v>
      </c>
      <c r="C85" s="1" t="str">
        <f t="shared" si="14"/>
        <v>Hsp</v>
      </c>
      <c r="D85" s="1" t="str">
        <f t="shared" si="15"/>
        <v>CZ12</v>
      </c>
      <c r="E85" s="1" t="str">
        <f t="shared" si="16"/>
        <v>v15</v>
      </c>
      <c r="F85" s="1" t="str">
        <f t="shared" si="13"/>
        <v>PkgAC2SpP-240to760</v>
      </c>
      <c r="G85" s="1" t="str">
        <f t="shared" si="17"/>
        <v>Meas</v>
      </c>
      <c r="H85">
        <v>24998.5</v>
      </c>
      <c r="I85">
        <v>356.23099999999999</v>
      </c>
      <c r="J85">
        <v>0</v>
      </c>
      <c r="K85">
        <v>0</v>
      </c>
      <c r="L85">
        <v>0</v>
      </c>
      <c r="M85">
        <v>0</v>
      </c>
      <c r="N85">
        <v>0</v>
      </c>
      <c r="O85">
        <v>536.38599999999997</v>
      </c>
      <c r="P85">
        <v>13.686</v>
      </c>
      <c r="Q85">
        <v>0</v>
      </c>
      <c r="R85">
        <v>1266.43</v>
      </c>
      <c r="S85">
        <v>0</v>
      </c>
      <c r="T85">
        <v>1166.57</v>
      </c>
      <c r="U85">
        <v>3339.3</v>
      </c>
      <c r="V85">
        <v>0</v>
      </c>
      <c r="W85">
        <v>0</v>
      </c>
      <c r="X85">
        <v>0</v>
      </c>
      <c r="Y85">
        <v>1353.85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8.1360399999999995</v>
      </c>
      <c r="AF85">
        <v>0</v>
      </c>
      <c r="AG85">
        <v>0</v>
      </c>
      <c r="AH85">
        <v>1361.99</v>
      </c>
      <c r="AI85">
        <v>288.27600000000001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67.407200000000003</v>
      </c>
      <c r="AP85">
        <v>0</v>
      </c>
      <c r="AQ85">
        <v>0</v>
      </c>
      <c r="AR85">
        <v>229.45699999999999</v>
      </c>
      <c r="AS85">
        <v>0</v>
      </c>
      <c r="AT85">
        <v>181.92599999999999</v>
      </c>
      <c r="AU85">
        <v>767.06700000000001</v>
      </c>
      <c r="AV85">
        <v>0</v>
      </c>
      <c r="AW85">
        <v>0</v>
      </c>
      <c r="AX85">
        <v>0</v>
      </c>
      <c r="AY85">
        <v>2176.19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0.12214</v>
      </c>
      <c r="BF85">
        <v>0</v>
      </c>
      <c r="BG85">
        <v>0</v>
      </c>
      <c r="BH85">
        <v>2176.31</v>
      </c>
      <c r="BI85">
        <v>3700.39</v>
      </c>
      <c r="BJ85" t="s">
        <v>67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</row>
    <row r="86" spans="1:78" x14ac:dyDescent="0.25">
      <c r="A86" t="s">
        <v>2729</v>
      </c>
      <c r="B86" t="s">
        <v>2277</v>
      </c>
      <c r="C86" s="1" t="str">
        <f t="shared" si="14"/>
        <v>Hsp</v>
      </c>
      <c r="D86" s="1" t="str">
        <f t="shared" si="15"/>
        <v>CZ13</v>
      </c>
      <c r="E86" s="1" t="str">
        <f t="shared" si="16"/>
        <v>v03</v>
      </c>
      <c r="F86" s="1" t="str">
        <f t="shared" si="13"/>
        <v>PkgAC2SpP-240to760</v>
      </c>
      <c r="G86" s="1" t="str">
        <f t="shared" si="17"/>
        <v>Base</v>
      </c>
      <c r="H86">
        <v>24998.5</v>
      </c>
      <c r="I86">
        <v>672.49300000000005</v>
      </c>
      <c r="J86">
        <v>0</v>
      </c>
      <c r="K86">
        <v>0</v>
      </c>
      <c r="L86">
        <v>0</v>
      </c>
      <c r="M86">
        <v>0</v>
      </c>
      <c r="N86">
        <v>0</v>
      </c>
      <c r="O86">
        <v>544.74</v>
      </c>
      <c r="P86">
        <v>13.082700000000001</v>
      </c>
      <c r="Q86">
        <v>0</v>
      </c>
      <c r="R86">
        <v>1266.43</v>
      </c>
      <c r="S86">
        <v>0</v>
      </c>
      <c r="T86">
        <v>1178.94</v>
      </c>
      <c r="U86">
        <v>3675.68</v>
      </c>
      <c r="V86">
        <v>0</v>
      </c>
      <c r="W86">
        <v>0</v>
      </c>
      <c r="X86">
        <v>0</v>
      </c>
      <c r="Y86">
        <v>1364.98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8.1360399999999995</v>
      </c>
      <c r="AF86">
        <v>0</v>
      </c>
      <c r="AG86">
        <v>0</v>
      </c>
      <c r="AH86">
        <v>1373.12</v>
      </c>
      <c r="AI86">
        <v>482.291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82.187100000000001</v>
      </c>
      <c r="AP86">
        <v>0</v>
      </c>
      <c r="AQ86">
        <v>0</v>
      </c>
      <c r="AR86">
        <v>229.45699999999999</v>
      </c>
      <c r="AS86">
        <v>0</v>
      </c>
      <c r="AT86">
        <v>183.90799999999999</v>
      </c>
      <c r="AU86">
        <v>977.84400000000005</v>
      </c>
      <c r="AV86">
        <v>0</v>
      </c>
      <c r="AW86">
        <v>0</v>
      </c>
      <c r="AX86">
        <v>0</v>
      </c>
      <c r="AY86">
        <v>2244.77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0.12214</v>
      </c>
      <c r="BF86">
        <v>0</v>
      </c>
      <c r="BG86">
        <v>0</v>
      </c>
      <c r="BH86">
        <v>2244.89</v>
      </c>
      <c r="BI86">
        <v>4316.29</v>
      </c>
      <c r="BJ86" t="s">
        <v>67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</row>
    <row r="87" spans="1:78" x14ac:dyDescent="0.25">
      <c r="A87" t="s">
        <v>2730</v>
      </c>
      <c r="B87" t="s">
        <v>2278</v>
      </c>
      <c r="C87" s="1" t="str">
        <f t="shared" si="14"/>
        <v>Hsp</v>
      </c>
      <c r="D87" s="1" t="str">
        <f t="shared" si="15"/>
        <v>CZ13</v>
      </c>
      <c r="E87" s="1" t="str">
        <f t="shared" si="16"/>
        <v>v03</v>
      </c>
      <c r="F87" s="1" t="str">
        <f t="shared" si="13"/>
        <v>PkgAC2SpP-240to760</v>
      </c>
      <c r="G87" s="1" t="str">
        <f t="shared" si="17"/>
        <v>Meas</v>
      </c>
      <c r="H87">
        <v>24998.5</v>
      </c>
      <c r="I87">
        <v>564.928</v>
      </c>
      <c r="J87">
        <v>0</v>
      </c>
      <c r="K87">
        <v>0</v>
      </c>
      <c r="L87">
        <v>0</v>
      </c>
      <c r="M87">
        <v>0</v>
      </c>
      <c r="N87">
        <v>0</v>
      </c>
      <c r="O87">
        <v>541.92399999999998</v>
      </c>
      <c r="P87">
        <v>13.082700000000001</v>
      </c>
      <c r="Q87">
        <v>0</v>
      </c>
      <c r="R87">
        <v>1266.43</v>
      </c>
      <c r="S87">
        <v>0</v>
      </c>
      <c r="T87">
        <v>1178.94</v>
      </c>
      <c r="U87">
        <v>3565.3</v>
      </c>
      <c r="V87">
        <v>0</v>
      </c>
      <c r="W87">
        <v>0</v>
      </c>
      <c r="X87">
        <v>0</v>
      </c>
      <c r="Y87">
        <v>1365.03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8.1360399999999995</v>
      </c>
      <c r="AF87">
        <v>0</v>
      </c>
      <c r="AG87">
        <v>0</v>
      </c>
      <c r="AH87">
        <v>1373.16</v>
      </c>
      <c r="AI87">
        <v>323.49900000000002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73.057000000000002</v>
      </c>
      <c r="AP87">
        <v>0</v>
      </c>
      <c r="AQ87">
        <v>0</v>
      </c>
      <c r="AR87">
        <v>229.45699999999999</v>
      </c>
      <c r="AS87">
        <v>0</v>
      </c>
      <c r="AT87">
        <v>183.90799999999999</v>
      </c>
      <c r="AU87">
        <v>809.92100000000005</v>
      </c>
      <c r="AV87">
        <v>0</v>
      </c>
      <c r="AW87">
        <v>0</v>
      </c>
      <c r="AX87">
        <v>0</v>
      </c>
      <c r="AY87">
        <v>2244.77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0.12214</v>
      </c>
      <c r="BF87">
        <v>0</v>
      </c>
      <c r="BG87">
        <v>0</v>
      </c>
      <c r="BH87">
        <v>2244.89</v>
      </c>
      <c r="BI87">
        <v>4207.34</v>
      </c>
      <c r="BJ87" t="s">
        <v>67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</row>
    <row r="88" spans="1:78" x14ac:dyDescent="0.25">
      <c r="A88" t="s">
        <v>2731</v>
      </c>
      <c r="B88" t="s">
        <v>2279</v>
      </c>
      <c r="C88" s="1" t="str">
        <f t="shared" si="14"/>
        <v>Hsp</v>
      </c>
      <c r="D88" s="1" t="str">
        <f t="shared" si="15"/>
        <v>CZ13</v>
      </c>
      <c r="E88" s="1" t="str">
        <f t="shared" si="16"/>
        <v>v07</v>
      </c>
      <c r="F88" s="1" t="str">
        <f t="shared" si="13"/>
        <v>PkgAC2SpP-240to760</v>
      </c>
      <c r="G88" s="1" t="str">
        <f t="shared" si="17"/>
        <v>Base</v>
      </c>
      <c r="H88">
        <v>24998.5</v>
      </c>
      <c r="I88">
        <v>671.01199999999994</v>
      </c>
      <c r="J88">
        <v>0</v>
      </c>
      <c r="K88">
        <v>0</v>
      </c>
      <c r="L88">
        <v>0</v>
      </c>
      <c r="M88">
        <v>0</v>
      </c>
      <c r="N88">
        <v>0</v>
      </c>
      <c r="O88">
        <v>544.69799999999998</v>
      </c>
      <c r="P88">
        <v>13.079000000000001</v>
      </c>
      <c r="Q88">
        <v>0</v>
      </c>
      <c r="R88">
        <v>1266.43</v>
      </c>
      <c r="S88">
        <v>0</v>
      </c>
      <c r="T88">
        <v>1178.94</v>
      </c>
      <c r="U88">
        <v>3674.15</v>
      </c>
      <c r="V88">
        <v>0</v>
      </c>
      <c r="W88">
        <v>0</v>
      </c>
      <c r="X88">
        <v>0</v>
      </c>
      <c r="Y88">
        <v>1346.87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8.1360399999999995</v>
      </c>
      <c r="AF88">
        <v>0</v>
      </c>
      <c r="AG88">
        <v>0</v>
      </c>
      <c r="AH88">
        <v>1355.01</v>
      </c>
      <c r="AI88">
        <v>482.73399999999998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80.370099999999994</v>
      </c>
      <c r="AP88">
        <v>0</v>
      </c>
      <c r="AQ88">
        <v>0</v>
      </c>
      <c r="AR88">
        <v>229.45699999999999</v>
      </c>
      <c r="AS88">
        <v>0</v>
      </c>
      <c r="AT88">
        <v>183.90799999999999</v>
      </c>
      <c r="AU88">
        <v>976.47</v>
      </c>
      <c r="AV88">
        <v>0</v>
      </c>
      <c r="AW88">
        <v>0</v>
      </c>
      <c r="AX88">
        <v>0</v>
      </c>
      <c r="AY88">
        <v>2230.6999999999998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0.12214</v>
      </c>
      <c r="BF88">
        <v>0</v>
      </c>
      <c r="BG88">
        <v>0</v>
      </c>
      <c r="BH88">
        <v>2230.8200000000002</v>
      </c>
      <c r="BI88">
        <v>4300.33</v>
      </c>
      <c r="BJ88" t="s">
        <v>67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</row>
    <row r="89" spans="1:78" x14ac:dyDescent="0.25">
      <c r="A89" t="s">
        <v>2732</v>
      </c>
      <c r="B89" t="s">
        <v>2280</v>
      </c>
      <c r="C89" s="1" t="str">
        <f t="shared" si="14"/>
        <v>Hsp</v>
      </c>
      <c r="D89" s="1" t="str">
        <f t="shared" si="15"/>
        <v>CZ13</v>
      </c>
      <c r="E89" s="1" t="str">
        <f t="shared" si="16"/>
        <v>v07</v>
      </c>
      <c r="F89" s="1" t="str">
        <f t="shared" si="13"/>
        <v>PkgAC2SpP-240to760</v>
      </c>
      <c r="G89" s="1" t="str">
        <f t="shared" si="17"/>
        <v>Meas</v>
      </c>
      <c r="H89">
        <v>24998.5</v>
      </c>
      <c r="I89">
        <v>563.71400000000006</v>
      </c>
      <c r="J89">
        <v>0</v>
      </c>
      <c r="K89">
        <v>0</v>
      </c>
      <c r="L89">
        <v>0</v>
      </c>
      <c r="M89">
        <v>0</v>
      </c>
      <c r="N89">
        <v>0</v>
      </c>
      <c r="O89">
        <v>541.89499999999998</v>
      </c>
      <c r="P89">
        <v>13.079000000000001</v>
      </c>
      <c r="Q89">
        <v>0</v>
      </c>
      <c r="R89">
        <v>1266.43</v>
      </c>
      <c r="S89">
        <v>0</v>
      </c>
      <c r="T89">
        <v>1178.94</v>
      </c>
      <c r="U89">
        <v>3564.05</v>
      </c>
      <c r="V89">
        <v>0</v>
      </c>
      <c r="W89">
        <v>0</v>
      </c>
      <c r="X89">
        <v>0</v>
      </c>
      <c r="Y89">
        <v>1346.92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8.1360399999999995</v>
      </c>
      <c r="AF89">
        <v>0</v>
      </c>
      <c r="AG89">
        <v>0</v>
      </c>
      <c r="AH89">
        <v>1355.06</v>
      </c>
      <c r="AI89">
        <v>322.65300000000002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72.979799999999997</v>
      </c>
      <c r="AP89">
        <v>0</v>
      </c>
      <c r="AQ89">
        <v>0</v>
      </c>
      <c r="AR89">
        <v>229.45699999999999</v>
      </c>
      <c r="AS89">
        <v>0</v>
      </c>
      <c r="AT89">
        <v>183.90799999999999</v>
      </c>
      <c r="AU89">
        <v>808.99800000000005</v>
      </c>
      <c r="AV89">
        <v>0</v>
      </c>
      <c r="AW89">
        <v>0</v>
      </c>
      <c r="AX89">
        <v>0</v>
      </c>
      <c r="AY89">
        <v>2230.6999999999998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0.12214</v>
      </c>
      <c r="BF89">
        <v>0</v>
      </c>
      <c r="BG89">
        <v>0</v>
      </c>
      <c r="BH89">
        <v>2230.8200000000002</v>
      </c>
      <c r="BI89">
        <v>4192.8999999999996</v>
      </c>
      <c r="BJ89" t="s">
        <v>67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</row>
    <row r="90" spans="1:78" x14ac:dyDescent="0.25">
      <c r="A90" t="s">
        <v>2733</v>
      </c>
      <c r="B90" t="s">
        <v>2281</v>
      </c>
      <c r="C90" s="1" t="str">
        <f t="shared" si="14"/>
        <v>Hsp</v>
      </c>
      <c r="D90" s="1" t="str">
        <f t="shared" si="15"/>
        <v>CZ13</v>
      </c>
      <c r="E90" s="1" t="str">
        <f t="shared" si="16"/>
        <v>v11</v>
      </c>
      <c r="F90" s="1" t="str">
        <f t="shared" si="13"/>
        <v>PkgAC2SpP-240to760</v>
      </c>
      <c r="G90" s="1" t="str">
        <f t="shared" si="17"/>
        <v>Base</v>
      </c>
      <c r="H90">
        <v>24998.5</v>
      </c>
      <c r="I90">
        <v>644.09699999999998</v>
      </c>
      <c r="J90">
        <v>0</v>
      </c>
      <c r="K90">
        <v>0</v>
      </c>
      <c r="L90">
        <v>0</v>
      </c>
      <c r="M90">
        <v>0</v>
      </c>
      <c r="N90">
        <v>0</v>
      </c>
      <c r="O90">
        <v>542.22900000000004</v>
      </c>
      <c r="P90">
        <v>12.885400000000001</v>
      </c>
      <c r="Q90">
        <v>0</v>
      </c>
      <c r="R90">
        <v>1266.43</v>
      </c>
      <c r="S90">
        <v>0</v>
      </c>
      <c r="T90">
        <v>1178.94</v>
      </c>
      <c r="U90">
        <v>3644.58</v>
      </c>
      <c r="V90">
        <v>0</v>
      </c>
      <c r="W90">
        <v>0</v>
      </c>
      <c r="X90">
        <v>0</v>
      </c>
      <c r="Y90">
        <v>1106.3399999999999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8.1360399999999995</v>
      </c>
      <c r="AF90">
        <v>0</v>
      </c>
      <c r="AG90">
        <v>0</v>
      </c>
      <c r="AH90">
        <v>1114.47</v>
      </c>
      <c r="AI90">
        <v>459.85399999999998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79.699100000000001</v>
      </c>
      <c r="AP90">
        <v>0</v>
      </c>
      <c r="AQ90">
        <v>0</v>
      </c>
      <c r="AR90">
        <v>229.45699999999999</v>
      </c>
      <c r="AS90">
        <v>0</v>
      </c>
      <c r="AT90">
        <v>183.90799999999999</v>
      </c>
      <c r="AU90">
        <v>952.91800000000001</v>
      </c>
      <c r="AV90">
        <v>0</v>
      </c>
      <c r="AW90">
        <v>0</v>
      </c>
      <c r="AX90">
        <v>0</v>
      </c>
      <c r="AY90">
        <v>2005.09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0.12214</v>
      </c>
      <c r="BF90">
        <v>0</v>
      </c>
      <c r="BG90">
        <v>0</v>
      </c>
      <c r="BH90">
        <v>2005.21</v>
      </c>
      <c r="BI90">
        <v>4101.9799999999996</v>
      </c>
      <c r="BJ90" t="s">
        <v>67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</row>
    <row r="91" spans="1:78" x14ac:dyDescent="0.25">
      <c r="A91" t="s">
        <v>2734</v>
      </c>
      <c r="B91" t="s">
        <v>2282</v>
      </c>
      <c r="C91" s="1" t="str">
        <f t="shared" si="14"/>
        <v>Hsp</v>
      </c>
      <c r="D91" s="1" t="str">
        <f t="shared" si="15"/>
        <v>CZ13</v>
      </c>
      <c r="E91" s="1" t="str">
        <f t="shared" si="16"/>
        <v>v11</v>
      </c>
      <c r="F91" s="1" t="str">
        <f t="shared" si="13"/>
        <v>PkgAC2SpP-240to760</v>
      </c>
      <c r="G91" s="1" t="str">
        <f t="shared" si="17"/>
        <v>Meas</v>
      </c>
      <c r="H91">
        <v>24998.5</v>
      </c>
      <c r="I91">
        <v>541.50800000000004</v>
      </c>
      <c r="J91">
        <v>0</v>
      </c>
      <c r="K91">
        <v>0</v>
      </c>
      <c r="L91">
        <v>0</v>
      </c>
      <c r="M91">
        <v>0</v>
      </c>
      <c r="N91">
        <v>0</v>
      </c>
      <c r="O91">
        <v>539.77700000000004</v>
      </c>
      <c r="P91">
        <v>12.885400000000001</v>
      </c>
      <c r="Q91">
        <v>0</v>
      </c>
      <c r="R91">
        <v>1266.43</v>
      </c>
      <c r="S91">
        <v>0</v>
      </c>
      <c r="T91">
        <v>1178.94</v>
      </c>
      <c r="U91">
        <v>3539.54</v>
      </c>
      <c r="V91">
        <v>0</v>
      </c>
      <c r="W91">
        <v>0</v>
      </c>
      <c r="X91">
        <v>0</v>
      </c>
      <c r="Y91">
        <v>1106.3800000000001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8.1360399999999995</v>
      </c>
      <c r="AF91">
        <v>0</v>
      </c>
      <c r="AG91">
        <v>0</v>
      </c>
      <c r="AH91">
        <v>1114.51</v>
      </c>
      <c r="AI91">
        <v>309.40100000000001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71.048400000000001</v>
      </c>
      <c r="AP91">
        <v>0</v>
      </c>
      <c r="AQ91">
        <v>0</v>
      </c>
      <c r="AR91">
        <v>229.45699999999999</v>
      </c>
      <c r="AS91">
        <v>0</v>
      </c>
      <c r="AT91">
        <v>183.90799999999999</v>
      </c>
      <c r="AU91">
        <v>793.81399999999996</v>
      </c>
      <c r="AV91">
        <v>0</v>
      </c>
      <c r="AW91">
        <v>0</v>
      </c>
      <c r="AX91">
        <v>0</v>
      </c>
      <c r="AY91">
        <v>2005.09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0.12214</v>
      </c>
      <c r="BF91">
        <v>0</v>
      </c>
      <c r="BG91">
        <v>0</v>
      </c>
      <c r="BH91">
        <v>2005.21</v>
      </c>
      <c r="BI91">
        <v>3996.23</v>
      </c>
      <c r="BJ91" t="s">
        <v>67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</row>
    <row r="92" spans="1:78" x14ac:dyDescent="0.25">
      <c r="A92" t="s">
        <v>2735</v>
      </c>
      <c r="B92" t="s">
        <v>2283</v>
      </c>
      <c r="C92" s="1" t="str">
        <f t="shared" si="14"/>
        <v>Hsp</v>
      </c>
      <c r="D92" s="1" t="str">
        <f t="shared" si="15"/>
        <v>CZ13</v>
      </c>
      <c r="E92" s="1" t="str">
        <f t="shared" si="16"/>
        <v>v15</v>
      </c>
      <c r="F92" s="1" t="str">
        <f t="shared" si="13"/>
        <v>PkgAC2SpP-240to760</v>
      </c>
      <c r="G92" s="1" t="str">
        <f t="shared" si="17"/>
        <v>Base</v>
      </c>
      <c r="H92">
        <v>24998.5</v>
      </c>
      <c r="I92">
        <v>627.47900000000004</v>
      </c>
      <c r="J92">
        <v>0</v>
      </c>
      <c r="K92">
        <v>0</v>
      </c>
      <c r="L92">
        <v>0</v>
      </c>
      <c r="M92">
        <v>0</v>
      </c>
      <c r="N92">
        <v>0</v>
      </c>
      <c r="O92">
        <v>540.43799999999999</v>
      </c>
      <c r="P92">
        <v>12.845499999999999</v>
      </c>
      <c r="Q92">
        <v>0</v>
      </c>
      <c r="R92">
        <v>1266.43</v>
      </c>
      <c r="S92">
        <v>0</v>
      </c>
      <c r="T92">
        <v>1166.57</v>
      </c>
      <c r="U92">
        <v>3613.76</v>
      </c>
      <c r="V92">
        <v>0</v>
      </c>
      <c r="W92">
        <v>0</v>
      </c>
      <c r="X92">
        <v>0</v>
      </c>
      <c r="Y92">
        <v>1089.23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8.1360399999999995</v>
      </c>
      <c r="AF92">
        <v>0</v>
      </c>
      <c r="AG92">
        <v>0</v>
      </c>
      <c r="AH92">
        <v>1097.3699999999999</v>
      </c>
      <c r="AI92">
        <v>448.89499999999998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77.785899999999998</v>
      </c>
      <c r="AP92">
        <v>0</v>
      </c>
      <c r="AQ92">
        <v>0</v>
      </c>
      <c r="AR92">
        <v>229.45699999999999</v>
      </c>
      <c r="AS92">
        <v>0</v>
      </c>
      <c r="AT92">
        <v>181.92599999999999</v>
      </c>
      <c r="AU92">
        <v>938.06399999999996</v>
      </c>
      <c r="AV92">
        <v>0</v>
      </c>
      <c r="AW92">
        <v>0</v>
      </c>
      <c r="AX92">
        <v>0</v>
      </c>
      <c r="AY92">
        <v>1970.56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0.12214</v>
      </c>
      <c r="BF92">
        <v>0</v>
      </c>
      <c r="BG92">
        <v>0</v>
      </c>
      <c r="BH92">
        <v>1970.68</v>
      </c>
      <c r="BI92">
        <v>3996.66</v>
      </c>
      <c r="BJ92" t="s">
        <v>67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</row>
    <row r="93" spans="1:78" x14ac:dyDescent="0.25">
      <c r="A93" t="s">
        <v>2736</v>
      </c>
      <c r="B93" t="s">
        <v>2284</v>
      </c>
      <c r="C93" s="1" t="str">
        <f t="shared" si="14"/>
        <v>Hsp</v>
      </c>
      <c r="D93" s="1" t="str">
        <f t="shared" si="15"/>
        <v>CZ13</v>
      </c>
      <c r="E93" s="1" t="str">
        <f t="shared" si="16"/>
        <v>v15</v>
      </c>
      <c r="F93" s="1" t="str">
        <f t="shared" si="13"/>
        <v>PkgAC2SpP-240to760</v>
      </c>
      <c r="G93" s="1" t="str">
        <f t="shared" si="17"/>
        <v>Meas</v>
      </c>
      <c r="H93">
        <v>24998.5</v>
      </c>
      <c r="I93">
        <v>527.82100000000003</v>
      </c>
      <c r="J93">
        <v>0</v>
      </c>
      <c r="K93">
        <v>0</v>
      </c>
      <c r="L93">
        <v>0</v>
      </c>
      <c r="M93">
        <v>0</v>
      </c>
      <c r="N93">
        <v>0</v>
      </c>
      <c r="O93">
        <v>538.38499999999999</v>
      </c>
      <c r="P93">
        <v>12.845499999999999</v>
      </c>
      <c r="Q93">
        <v>0</v>
      </c>
      <c r="R93">
        <v>1266.43</v>
      </c>
      <c r="S93">
        <v>0</v>
      </c>
      <c r="T93">
        <v>1166.57</v>
      </c>
      <c r="U93">
        <v>3512.05</v>
      </c>
      <c r="V93">
        <v>0</v>
      </c>
      <c r="W93">
        <v>0</v>
      </c>
      <c r="X93">
        <v>0</v>
      </c>
      <c r="Y93">
        <v>1089.27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8.1360399999999995</v>
      </c>
      <c r="AF93">
        <v>0</v>
      </c>
      <c r="AG93">
        <v>0</v>
      </c>
      <c r="AH93">
        <v>1097.4100000000001</v>
      </c>
      <c r="AI93">
        <v>302.73099999999999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69.490200000000002</v>
      </c>
      <c r="AP93">
        <v>0</v>
      </c>
      <c r="AQ93">
        <v>0</v>
      </c>
      <c r="AR93">
        <v>229.45699999999999</v>
      </c>
      <c r="AS93">
        <v>0</v>
      </c>
      <c r="AT93">
        <v>181.92599999999999</v>
      </c>
      <c r="AU93">
        <v>783.60400000000004</v>
      </c>
      <c r="AV93">
        <v>0</v>
      </c>
      <c r="AW93">
        <v>0</v>
      </c>
      <c r="AX93">
        <v>0</v>
      </c>
      <c r="AY93">
        <v>1970.56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0.12214</v>
      </c>
      <c r="BF93">
        <v>0</v>
      </c>
      <c r="BG93">
        <v>0</v>
      </c>
      <c r="BH93">
        <v>1970.68</v>
      </c>
      <c r="BI93">
        <v>3891.58</v>
      </c>
      <c r="BJ93" t="s">
        <v>67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</row>
    <row r="94" spans="1:78" x14ac:dyDescent="0.25">
      <c r="A94" t="s">
        <v>2737</v>
      </c>
      <c r="B94" t="s">
        <v>2002</v>
      </c>
      <c r="C94" s="1" t="str">
        <f t="shared" si="14"/>
        <v>Hsp</v>
      </c>
      <c r="D94" s="1" t="str">
        <f t="shared" si="15"/>
        <v>CZ15</v>
      </c>
      <c r="E94" s="1" t="str">
        <f t="shared" si="16"/>
        <v>v03</v>
      </c>
      <c r="F94" s="1" t="str">
        <f t="shared" si="13"/>
        <v>PkgAC2SpP-240to760</v>
      </c>
      <c r="G94" s="1" t="str">
        <f t="shared" si="17"/>
        <v>Base</v>
      </c>
      <c r="H94">
        <v>24998.5</v>
      </c>
      <c r="I94">
        <v>1209.3499999999999</v>
      </c>
      <c r="J94">
        <v>0</v>
      </c>
      <c r="K94">
        <v>0</v>
      </c>
      <c r="L94">
        <v>0</v>
      </c>
      <c r="M94">
        <v>0</v>
      </c>
      <c r="N94">
        <v>0</v>
      </c>
      <c r="O94">
        <v>546.70899999999995</v>
      </c>
      <c r="P94">
        <v>3.6688999999999998</v>
      </c>
      <c r="Q94">
        <v>0</v>
      </c>
      <c r="R94">
        <v>1266.43</v>
      </c>
      <c r="S94">
        <v>0</v>
      </c>
      <c r="T94">
        <v>1178.94</v>
      </c>
      <c r="U94">
        <v>4205.1000000000004</v>
      </c>
      <c r="V94">
        <v>0</v>
      </c>
      <c r="W94">
        <v>0</v>
      </c>
      <c r="X94">
        <v>0</v>
      </c>
      <c r="Y94">
        <v>248.18299999999999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8.1360399999999995</v>
      </c>
      <c r="AF94">
        <v>0</v>
      </c>
      <c r="AG94">
        <v>0</v>
      </c>
      <c r="AH94">
        <v>256.31900000000002</v>
      </c>
      <c r="AI94">
        <v>687.279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87.525999999999996</v>
      </c>
      <c r="AP94">
        <v>0</v>
      </c>
      <c r="AQ94">
        <v>0</v>
      </c>
      <c r="AR94">
        <v>229.45699999999999</v>
      </c>
      <c r="AS94">
        <v>0</v>
      </c>
      <c r="AT94">
        <v>183.90799999999999</v>
      </c>
      <c r="AU94">
        <v>1188.17</v>
      </c>
      <c r="AV94">
        <v>0</v>
      </c>
      <c r="AW94">
        <v>0</v>
      </c>
      <c r="AX94">
        <v>0</v>
      </c>
      <c r="AY94">
        <v>1298.28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0.12214</v>
      </c>
      <c r="BF94">
        <v>0</v>
      </c>
      <c r="BG94">
        <v>0</v>
      </c>
      <c r="BH94">
        <v>1298.4000000000001</v>
      </c>
      <c r="BI94">
        <v>4912.6499999999996</v>
      </c>
      <c r="BJ94" t="s">
        <v>67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</row>
    <row r="95" spans="1:78" x14ac:dyDescent="0.25">
      <c r="A95" t="s">
        <v>2738</v>
      </c>
      <c r="B95" t="s">
        <v>2003</v>
      </c>
      <c r="C95" s="1" t="str">
        <f t="shared" si="14"/>
        <v>Hsp</v>
      </c>
      <c r="D95" s="1" t="str">
        <f t="shared" si="15"/>
        <v>CZ15</v>
      </c>
      <c r="E95" s="1" t="str">
        <f t="shared" si="16"/>
        <v>v03</v>
      </c>
      <c r="F95" s="1" t="str">
        <f t="shared" si="13"/>
        <v>PkgAC2SpP-240to760</v>
      </c>
      <c r="G95" s="1" t="str">
        <f t="shared" si="17"/>
        <v>Meas</v>
      </c>
      <c r="H95">
        <v>24998.5</v>
      </c>
      <c r="I95">
        <v>954.86099999999999</v>
      </c>
      <c r="J95">
        <v>0</v>
      </c>
      <c r="K95">
        <v>0</v>
      </c>
      <c r="L95">
        <v>0</v>
      </c>
      <c r="M95">
        <v>0</v>
      </c>
      <c r="N95">
        <v>0</v>
      </c>
      <c r="O95">
        <v>542.60199999999998</v>
      </c>
      <c r="P95">
        <v>3.6688999999999998</v>
      </c>
      <c r="Q95">
        <v>0</v>
      </c>
      <c r="R95">
        <v>1266.43</v>
      </c>
      <c r="S95">
        <v>0</v>
      </c>
      <c r="T95">
        <v>1178.94</v>
      </c>
      <c r="U95">
        <v>3946.5</v>
      </c>
      <c r="V95">
        <v>0</v>
      </c>
      <c r="W95">
        <v>0</v>
      </c>
      <c r="X95">
        <v>0</v>
      </c>
      <c r="Y95">
        <v>248.197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8.1360399999999995</v>
      </c>
      <c r="AF95">
        <v>0</v>
      </c>
      <c r="AG95">
        <v>0</v>
      </c>
      <c r="AH95">
        <v>256.33300000000003</v>
      </c>
      <c r="AI95">
        <v>387.42899999999997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67.172399999999996</v>
      </c>
      <c r="AP95">
        <v>0</v>
      </c>
      <c r="AQ95">
        <v>0</v>
      </c>
      <c r="AR95">
        <v>229.45699999999999</v>
      </c>
      <c r="AS95">
        <v>0</v>
      </c>
      <c r="AT95">
        <v>183.90799999999999</v>
      </c>
      <c r="AU95">
        <v>867.96699999999998</v>
      </c>
      <c r="AV95">
        <v>0</v>
      </c>
      <c r="AW95">
        <v>0</v>
      </c>
      <c r="AX95">
        <v>0</v>
      </c>
      <c r="AY95">
        <v>1298.28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0.12214</v>
      </c>
      <c r="BF95">
        <v>0</v>
      </c>
      <c r="BG95">
        <v>0</v>
      </c>
      <c r="BH95">
        <v>1298.4000000000001</v>
      </c>
      <c r="BI95">
        <v>4826.87</v>
      </c>
      <c r="BJ95" t="s">
        <v>67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</row>
    <row r="96" spans="1:78" x14ac:dyDescent="0.25">
      <c r="A96" t="s">
        <v>2739</v>
      </c>
      <c r="B96" t="s">
        <v>2004</v>
      </c>
      <c r="C96" s="1" t="str">
        <f t="shared" si="14"/>
        <v>Hsp</v>
      </c>
      <c r="D96" s="1" t="str">
        <f t="shared" si="15"/>
        <v>CZ15</v>
      </c>
      <c r="E96" s="1" t="str">
        <f t="shared" si="16"/>
        <v>v07</v>
      </c>
      <c r="F96" s="1" t="str">
        <f t="shared" si="13"/>
        <v>PkgAC2SpP-240to760</v>
      </c>
      <c r="G96" s="1" t="str">
        <f t="shared" si="17"/>
        <v>Base</v>
      </c>
      <c r="H96">
        <v>24998.5</v>
      </c>
      <c r="I96">
        <v>1206.72</v>
      </c>
      <c r="J96">
        <v>0</v>
      </c>
      <c r="K96">
        <v>0</v>
      </c>
      <c r="L96">
        <v>0</v>
      </c>
      <c r="M96">
        <v>0</v>
      </c>
      <c r="N96">
        <v>0</v>
      </c>
      <c r="O96">
        <v>546.66499999999996</v>
      </c>
      <c r="P96">
        <v>3.6670699999999998</v>
      </c>
      <c r="Q96">
        <v>0</v>
      </c>
      <c r="R96">
        <v>1266.43</v>
      </c>
      <c r="S96">
        <v>0</v>
      </c>
      <c r="T96">
        <v>1178.94</v>
      </c>
      <c r="U96">
        <v>4202.42</v>
      </c>
      <c r="V96">
        <v>0</v>
      </c>
      <c r="W96">
        <v>0</v>
      </c>
      <c r="X96">
        <v>0</v>
      </c>
      <c r="Y96">
        <v>243.345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8.1360399999999995</v>
      </c>
      <c r="AF96">
        <v>0</v>
      </c>
      <c r="AG96">
        <v>0</v>
      </c>
      <c r="AH96">
        <v>251.48099999999999</v>
      </c>
      <c r="AI96">
        <v>685.63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87.4208</v>
      </c>
      <c r="AP96">
        <v>0</v>
      </c>
      <c r="AQ96">
        <v>0</v>
      </c>
      <c r="AR96">
        <v>229.45699999999999</v>
      </c>
      <c r="AS96">
        <v>0</v>
      </c>
      <c r="AT96">
        <v>183.90799999999999</v>
      </c>
      <c r="AU96">
        <v>1186.42</v>
      </c>
      <c r="AV96">
        <v>0</v>
      </c>
      <c r="AW96">
        <v>0</v>
      </c>
      <c r="AX96">
        <v>0</v>
      </c>
      <c r="AY96">
        <v>1284.1099999999999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0.12214</v>
      </c>
      <c r="BF96">
        <v>0</v>
      </c>
      <c r="BG96">
        <v>0</v>
      </c>
      <c r="BH96">
        <v>1284.23</v>
      </c>
      <c r="BI96">
        <v>4901.5600000000004</v>
      </c>
      <c r="BJ96" t="s">
        <v>67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</row>
    <row r="97" spans="1:78" x14ac:dyDescent="0.25">
      <c r="A97" t="s">
        <v>2740</v>
      </c>
      <c r="B97" t="s">
        <v>2005</v>
      </c>
      <c r="C97" s="1" t="str">
        <f t="shared" si="14"/>
        <v>Hsp</v>
      </c>
      <c r="D97" s="1" t="str">
        <f t="shared" si="15"/>
        <v>CZ15</v>
      </c>
      <c r="E97" s="1" t="str">
        <f t="shared" si="16"/>
        <v>v07</v>
      </c>
      <c r="F97" s="1" t="str">
        <f t="shared" si="13"/>
        <v>PkgAC2SpP-240to760</v>
      </c>
      <c r="G97" s="1" t="str">
        <f t="shared" si="17"/>
        <v>Meas</v>
      </c>
      <c r="H97">
        <v>24998.5</v>
      </c>
      <c r="I97">
        <v>952.87300000000005</v>
      </c>
      <c r="J97">
        <v>0</v>
      </c>
      <c r="K97">
        <v>0</v>
      </c>
      <c r="L97">
        <v>0</v>
      </c>
      <c r="M97">
        <v>0</v>
      </c>
      <c r="N97">
        <v>0</v>
      </c>
      <c r="O97">
        <v>542.58399999999995</v>
      </c>
      <c r="P97">
        <v>3.6670699999999998</v>
      </c>
      <c r="Q97">
        <v>0</v>
      </c>
      <c r="R97">
        <v>1266.43</v>
      </c>
      <c r="S97">
        <v>0</v>
      </c>
      <c r="T97">
        <v>1178.94</v>
      </c>
      <c r="U97">
        <v>3944.49</v>
      </c>
      <c r="V97">
        <v>0</v>
      </c>
      <c r="W97">
        <v>0</v>
      </c>
      <c r="X97">
        <v>0</v>
      </c>
      <c r="Y97">
        <v>243.357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8.1360399999999995</v>
      </c>
      <c r="AF97">
        <v>0</v>
      </c>
      <c r="AG97">
        <v>0</v>
      </c>
      <c r="AH97">
        <v>251.49299999999999</v>
      </c>
      <c r="AI97">
        <v>386.60199999999998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67.106300000000005</v>
      </c>
      <c r="AP97">
        <v>0</v>
      </c>
      <c r="AQ97">
        <v>0</v>
      </c>
      <c r="AR97">
        <v>229.45699999999999</v>
      </c>
      <c r="AS97">
        <v>0</v>
      </c>
      <c r="AT97">
        <v>183.90799999999999</v>
      </c>
      <c r="AU97">
        <v>867.07399999999996</v>
      </c>
      <c r="AV97">
        <v>0</v>
      </c>
      <c r="AW97">
        <v>0</v>
      </c>
      <c r="AX97">
        <v>0</v>
      </c>
      <c r="AY97">
        <v>1284.1099999999999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0.12214</v>
      </c>
      <c r="BF97">
        <v>0</v>
      </c>
      <c r="BG97">
        <v>0</v>
      </c>
      <c r="BH97">
        <v>1284.23</v>
      </c>
      <c r="BI97">
        <v>4816.0200000000004</v>
      </c>
      <c r="BJ97" t="s">
        <v>67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</row>
    <row r="98" spans="1:78" x14ac:dyDescent="0.25">
      <c r="A98" t="s">
        <v>2741</v>
      </c>
      <c r="B98" t="s">
        <v>2006</v>
      </c>
      <c r="C98" s="1" t="str">
        <f t="shared" si="14"/>
        <v>Hsp</v>
      </c>
      <c r="D98" s="1" t="str">
        <f t="shared" si="15"/>
        <v>CZ15</v>
      </c>
      <c r="E98" s="1" t="str">
        <f t="shared" si="16"/>
        <v>v11</v>
      </c>
      <c r="F98" s="1" t="str">
        <f t="shared" si="13"/>
        <v>PkgAC2SpP-240to760</v>
      </c>
      <c r="G98" s="1" t="str">
        <f t="shared" si="17"/>
        <v>Base</v>
      </c>
      <c r="H98">
        <v>24998.5</v>
      </c>
      <c r="I98">
        <v>1133.3699999999999</v>
      </c>
      <c r="J98">
        <v>0</v>
      </c>
      <c r="K98">
        <v>0</v>
      </c>
      <c r="L98">
        <v>0</v>
      </c>
      <c r="M98">
        <v>0</v>
      </c>
      <c r="N98">
        <v>0</v>
      </c>
      <c r="O98">
        <v>541.85900000000004</v>
      </c>
      <c r="P98">
        <v>3.5096400000000001</v>
      </c>
      <c r="Q98">
        <v>0</v>
      </c>
      <c r="R98">
        <v>1266.43</v>
      </c>
      <c r="S98">
        <v>0</v>
      </c>
      <c r="T98">
        <v>1178.94</v>
      </c>
      <c r="U98">
        <v>4124.1099999999997</v>
      </c>
      <c r="V98">
        <v>0</v>
      </c>
      <c r="W98">
        <v>0</v>
      </c>
      <c r="X98">
        <v>0</v>
      </c>
      <c r="Y98">
        <v>182.589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8.1360399999999995</v>
      </c>
      <c r="AF98">
        <v>0</v>
      </c>
      <c r="AG98">
        <v>0</v>
      </c>
      <c r="AH98">
        <v>190.72499999999999</v>
      </c>
      <c r="AI98">
        <v>645.54200000000003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86.113399999999999</v>
      </c>
      <c r="AP98">
        <v>0</v>
      </c>
      <c r="AQ98">
        <v>0</v>
      </c>
      <c r="AR98">
        <v>229.45699999999999</v>
      </c>
      <c r="AS98">
        <v>0</v>
      </c>
      <c r="AT98">
        <v>183.90799999999999</v>
      </c>
      <c r="AU98">
        <v>1145.02</v>
      </c>
      <c r="AV98">
        <v>0</v>
      </c>
      <c r="AW98">
        <v>0</v>
      </c>
      <c r="AX98">
        <v>0</v>
      </c>
      <c r="AY98">
        <v>1074.79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0.12214</v>
      </c>
      <c r="BF98">
        <v>0</v>
      </c>
      <c r="BG98">
        <v>0</v>
      </c>
      <c r="BH98">
        <v>1074.9100000000001</v>
      </c>
      <c r="BI98">
        <v>4654.83</v>
      </c>
      <c r="BJ98" t="s">
        <v>67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</row>
    <row r="99" spans="1:78" x14ac:dyDescent="0.25">
      <c r="A99" t="s">
        <v>2742</v>
      </c>
      <c r="B99" t="s">
        <v>2007</v>
      </c>
      <c r="C99" s="1" t="str">
        <f t="shared" si="14"/>
        <v>Hsp</v>
      </c>
      <c r="D99" s="1" t="str">
        <f t="shared" si="15"/>
        <v>CZ15</v>
      </c>
      <c r="E99" s="1" t="str">
        <f t="shared" si="16"/>
        <v>v11</v>
      </c>
      <c r="F99" s="1" t="str">
        <f t="shared" si="13"/>
        <v>PkgAC2SpP-240to760</v>
      </c>
      <c r="G99" s="1" t="str">
        <f t="shared" si="17"/>
        <v>Meas</v>
      </c>
      <c r="H99">
        <v>24998.5</v>
      </c>
      <c r="I99">
        <v>895.26599999999996</v>
      </c>
      <c r="J99">
        <v>0</v>
      </c>
      <c r="K99">
        <v>0</v>
      </c>
      <c r="L99">
        <v>0</v>
      </c>
      <c r="M99">
        <v>0</v>
      </c>
      <c r="N99">
        <v>0</v>
      </c>
      <c r="O99">
        <v>537.99</v>
      </c>
      <c r="P99">
        <v>3.5096400000000001</v>
      </c>
      <c r="Q99">
        <v>0</v>
      </c>
      <c r="R99">
        <v>1266.43</v>
      </c>
      <c r="S99">
        <v>0</v>
      </c>
      <c r="T99">
        <v>1178.94</v>
      </c>
      <c r="U99">
        <v>3882.13</v>
      </c>
      <c r="V99">
        <v>0</v>
      </c>
      <c r="W99">
        <v>0</v>
      </c>
      <c r="X99">
        <v>0</v>
      </c>
      <c r="Y99">
        <v>182.60400000000001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8.1360399999999995</v>
      </c>
      <c r="AF99">
        <v>0</v>
      </c>
      <c r="AG99">
        <v>0</v>
      </c>
      <c r="AH99">
        <v>190.74</v>
      </c>
      <c r="AI99">
        <v>364.77300000000002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65.995599999999996</v>
      </c>
      <c r="AP99">
        <v>0</v>
      </c>
      <c r="AQ99">
        <v>0</v>
      </c>
      <c r="AR99">
        <v>229.45699999999999</v>
      </c>
      <c r="AS99">
        <v>0</v>
      </c>
      <c r="AT99">
        <v>183.90799999999999</v>
      </c>
      <c r="AU99">
        <v>844.13400000000001</v>
      </c>
      <c r="AV99">
        <v>0</v>
      </c>
      <c r="AW99">
        <v>0</v>
      </c>
      <c r="AX99">
        <v>0</v>
      </c>
      <c r="AY99">
        <v>1074.79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0.12214</v>
      </c>
      <c r="BF99">
        <v>0</v>
      </c>
      <c r="BG99">
        <v>0</v>
      </c>
      <c r="BH99">
        <v>1074.9100000000001</v>
      </c>
      <c r="BI99">
        <v>4566.76</v>
      </c>
      <c r="BJ99" t="s">
        <v>67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</row>
    <row r="100" spans="1:78" x14ac:dyDescent="0.25">
      <c r="A100" t="s">
        <v>2743</v>
      </c>
      <c r="B100" t="s">
        <v>2008</v>
      </c>
      <c r="C100" s="1" t="str">
        <f t="shared" si="14"/>
        <v>Hsp</v>
      </c>
      <c r="D100" s="1" t="str">
        <f t="shared" si="15"/>
        <v>CZ15</v>
      </c>
      <c r="E100" s="1" t="str">
        <f t="shared" si="16"/>
        <v>v15</v>
      </c>
      <c r="F100" s="1" t="str">
        <f t="shared" si="13"/>
        <v>PkgAC2SpP-240to760</v>
      </c>
      <c r="G100" s="1" t="str">
        <f t="shared" si="17"/>
        <v>Base</v>
      </c>
      <c r="H100">
        <v>24998.5</v>
      </c>
      <c r="I100">
        <v>1105.82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540.10199999999998</v>
      </c>
      <c r="P100">
        <v>3.4677600000000002</v>
      </c>
      <c r="Q100">
        <v>0</v>
      </c>
      <c r="R100">
        <v>1266.43</v>
      </c>
      <c r="S100">
        <v>0</v>
      </c>
      <c r="T100">
        <v>1166.57</v>
      </c>
      <c r="U100">
        <v>4082.38</v>
      </c>
      <c r="V100">
        <v>0</v>
      </c>
      <c r="W100">
        <v>0</v>
      </c>
      <c r="X100">
        <v>0</v>
      </c>
      <c r="Y100">
        <v>181.98500000000001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8.1360399999999995</v>
      </c>
      <c r="AF100">
        <v>0</v>
      </c>
      <c r="AG100">
        <v>0</v>
      </c>
      <c r="AH100">
        <v>190.12100000000001</v>
      </c>
      <c r="AI100">
        <v>630.51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84.901499999999999</v>
      </c>
      <c r="AP100">
        <v>0</v>
      </c>
      <c r="AQ100">
        <v>0</v>
      </c>
      <c r="AR100">
        <v>229.45699999999999</v>
      </c>
      <c r="AS100">
        <v>0</v>
      </c>
      <c r="AT100">
        <v>181.92599999999999</v>
      </c>
      <c r="AU100">
        <v>1126.8</v>
      </c>
      <c r="AV100">
        <v>0</v>
      </c>
      <c r="AW100">
        <v>0</v>
      </c>
      <c r="AX100">
        <v>0</v>
      </c>
      <c r="AY100">
        <v>1040.8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0.30535000000000001</v>
      </c>
      <c r="BF100">
        <v>0</v>
      </c>
      <c r="BG100">
        <v>0</v>
      </c>
      <c r="BH100">
        <v>1041.0999999999999</v>
      </c>
      <c r="BI100">
        <v>4553.3100000000004</v>
      </c>
      <c r="BJ100" t="s">
        <v>67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</row>
    <row r="101" spans="1:78" x14ac:dyDescent="0.25">
      <c r="A101" t="s">
        <v>2743</v>
      </c>
      <c r="B101" t="s">
        <v>2009</v>
      </c>
      <c r="C101" s="1" t="str">
        <f t="shared" si="14"/>
        <v>Hsp</v>
      </c>
      <c r="D101" s="1" t="str">
        <f t="shared" si="15"/>
        <v>CZ15</v>
      </c>
      <c r="E101" s="1" t="str">
        <f t="shared" si="16"/>
        <v>v15</v>
      </c>
      <c r="F101" s="1" t="str">
        <f t="shared" si="13"/>
        <v>PkgAC2SpP-240to760</v>
      </c>
      <c r="G101" s="1" t="str">
        <f t="shared" si="17"/>
        <v>Meas</v>
      </c>
      <c r="H101">
        <v>24998.5</v>
      </c>
      <c r="I101">
        <v>874.17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536.62699999999995</v>
      </c>
      <c r="P101">
        <v>3.4677600000000002</v>
      </c>
      <c r="Q101">
        <v>0</v>
      </c>
      <c r="R101">
        <v>1266.43</v>
      </c>
      <c r="S101">
        <v>0</v>
      </c>
      <c r="T101">
        <v>1166.57</v>
      </c>
      <c r="U101">
        <v>3847.26</v>
      </c>
      <c r="V101">
        <v>0</v>
      </c>
      <c r="W101">
        <v>0</v>
      </c>
      <c r="X101">
        <v>0</v>
      </c>
      <c r="Y101">
        <v>181.999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8.1360399999999995</v>
      </c>
      <c r="AF101">
        <v>0</v>
      </c>
      <c r="AG101">
        <v>0</v>
      </c>
      <c r="AH101">
        <v>190.13499999999999</v>
      </c>
      <c r="AI101">
        <v>355.21199999999999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65.083100000000002</v>
      </c>
      <c r="AP101">
        <v>0</v>
      </c>
      <c r="AQ101">
        <v>0</v>
      </c>
      <c r="AR101">
        <v>229.45699999999999</v>
      </c>
      <c r="AS101">
        <v>0</v>
      </c>
      <c r="AT101">
        <v>181.92599999999999</v>
      </c>
      <c r="AU101">
        <v>831.67899999999997</v>
      </c>
      <c r="AV101">
        <v>0</v>
      </c>
      <c r="AW101">
        <v>0</v>
      </c>
      <c r="AX101">
        <v>0</v>
      </c>
      <c r="AY101">
        <v>1040.8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0.30535000000000001</v>
      </c>
      <c r="BF101">
        <v>0</v>
      </c>
      <c r="BG101">
        <v>0</v>
      </c>
      <c r="BH101">
        <v>1041.0999999999999</v>
      </c>
      <c r="BI101">
        <v>4465.6499999999996</v>
      </c>
      <c r="BJ101" t="s">
        <v>67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</row>
    <row r="102" spans="1:78" x14ac:dyDescent="0.25">
      <c r="A102" t="s">
        <v>2744</v>
      </c>
      <c r="B102" t="s">
        <v>2285</v>
      </c>
      <c r="C102" s="1" t="str">
        <f t="shared" si="14"/>
        <v>Htl</v>
      </c>
      <c r="D102" s="1" t="str">
        <f t="shared" si="15"/>
        <v>CZ12</v>
      </c>
      <c r="E102" s="1" t="str">
        <f t="shared" si="16"/>
        <v>v03</v>
      </c>
      <c r="F102" s="1" t="str">
        <f t="shared" si="13"/>
        <v>PkgAC2SpP-240to760</v>
      </c>
      <c r="G102" s="1" t="str">
        <f t="shared" si="17"/>
        <v>Base</v>
      </c>
      <c r="H102">
        <v>24998.5</v>
      </c>
      <c r="I102">
        <v>319.983</v>
      </c>
      <c r="J102">
        <v>0</v>
      </c>
      <c r="K102">
        <v>0</v>
      </c>
      <c r="L102">
        <v>84.122799999999998</v>
      </c>
      <c r="M102">
        <v>14.2643</v>
      </c>
      <c r="N102">
        <v>0</v>
      </c>
      <c r="O102">
        <v>68.705600000000004</v>
      </c>
      <c r="P102">
        <v>1.3800399999999999</v>
      </c>
      <c r="Q102">
        <v>0</v>
      </c>
      <c r="R102">
        <v>293.49299999999999</v>
      </c>
      <c r="S102">
        <v>0</v>
      </c>
      <c r="T102">
        <v>189.67400000000001</v>
      </c>
      <c r="U102">
        <v>971.62400000000002</v>
      </c>
      <c r="V102">
        <v>0</v>
      </c>
      <c r="W102">
        <v>0</v>
      </c>
      <c r="X102">
        <v>0</v>
      </c>
      <c r="Y102">
        <v>497.55700000000002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497.55700000000002</v>
      </c>
      <c r="AI102">
        <v>271.96300000000002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19.818300000000001</v>
      </c>
      <c r="AP102">
        <v>0</v>
      </c>
      <c r="AQ102">
        <v>0</v>
      </c>
      <c r="AR102">
        <v>46.733499999999999</v>
      </c>
      <c r="AS102">
        <v>0</v>
      </c>
      <c r="AT102">
        <v>23.954899999999999</v>
      </c>
      <c r="AU102">
        <v>362.47</v>
      </c>
      <c r="AV102">
        <v>0</v>
      </c>
      <c r="AW102">
        <v>0</v>
      </c>
      <c r="AX102">
        <v>0</v>
      </c>
      <c r="AY102">
        <v>529.27599999999995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529.27599999999995</v>
      </c>
      <c r="BI102">
        <v>2189.9299999999998</v>
      </c>
      <c r="BJ102" t="s">
        <v>67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</row>
    <row r="103" spans="1:78" x14ac:dyDescent="0.25">
      <c r="A103" t="s">
        <v>2745</v>
      </c>
      <c r="B103" t="s">
        <v>2286</v>
      </c>
      <c r="C103" s="1" t="str">
        <f t="shared" si="14"/>
        <v>Htl</v>
      </c>
      <c r="D103" s="1" t="str">
        <f t="shared" si="15"/>
        <v>CZ12</v>
      </c>
      <c r="E103" s="1" t="str">
        <f t="shared" si="16"/>
        <v>v03</v>
      </c>
      <c r="F103" s="1" t="str">
        <f t="shared" si="13"/>
        <v>PkgAC2SpP-240to760</v>
      </c>
      <c r="G103" s="1" t="str">
        <f t="shared" si="17"/>
        <v>Meas</v>
      </c>
      <c r="H103">
        <v>24998.5</v>
      </c>
      <c r="I103">
        <v>292.31700000000001</v>
      </c>
      <c r="J103">
        <v>0</v>
      </c>
      <c r="K103">
        <v>0</v>
      </c>
      <c r="L103">
        <v>84.133300000000006</v>
      </c>
      <c r="M103">
        <v>14.2644</v>
      </c>
      <c r="N103">
        <v>0</v>
      </c>
      <c r="O103">
        <v>67.893500000000003</v>
      </c>
      <c r="P103">
        <v>1.3800399999999999</v>
      </c>
      <c r="Q103">
        <v>0</v>
      </c>
      <c r="R103">
        <v>293.49299999999999</v>
      </c>
      <c r="S103">
        <v>0</v>
      </c>
      <c r="T103">
        <v>189.67400000000001</v>
      </c>
      <c r="U103">
        <v>943.15700000000004</v>
      </c>
      <c r="V103">
        <v>0</v>
      </c>
      <c r="W103">
        <v>0</v>
      </c>
      <c r="X103">
        <v>0</v>
      </c>
      <c r="Y103">
        <v>497.62400000000002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497.62400000000002</v>
      </c>
      <c r="AI103">
        <v>0</v>
      </c>
      <c r="AJ103">
        <v>0</v>
      </c>
      <c r="AK103">
        <v>0</v>
      </c>
      <c r="AL103">
        <v>146.733</v>
      </c>
      <c r="AM103">
        <v>93.395399999999995</v>
      </c>
      <c r="AN103">
        <v>0</v>
      </c>
      <c r="AO103">
        <v>15.5563</v>
      </c>
      <c r="AP103">
        <v>0.67561700000000002</v>
      </c>
      <c r="AQ103">
        <v>0</v>
      </c>
      <c r="AR103">
        <v>33.9711</v>
      </c>
      <c r="AS103">
        <v>0</v>
      </c>
      <c r="AT103">
        <v>17.884</v>
      </c>
      <c r="AU103">
        <v>308.21499999999997</v>
      </c>
      <c r="AV103">
        <v>0</v>
      </c>
      <c r="AW103">
        <v>0</v>
      </c>
      <c r="AX103">
        <v>0</v>
      </c>
      <c r="AY103">
        <v>529.27599999999995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529.27599999999995</v>
      </c>
      <c r="BI103">
        <v>2181.41</v>
      </c>
      <c r="BJ103" t="s">
        <v>67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</row>
    <row r="104" spans="1:78" x14ac:dyDescent="0.25">
      <c r="A104" t="s">
        <v>2746</v>
      </c>
      <c r="B104" t="s">
        <v>2287</v>
      </c>
      <c r="C104" s="1" t="str">
        <f t="shared" si="14"/>
        <v>Htl</v>
      </c>
      <c r="D104" s="1" t="str">
        <f t="shared" si="15"/>
        <v>CZ12</v>
      </c>
      <c r="E104" s="1" t="str">
        <f t="shared" si="16"/>
        <v>v07</v>
      </c>
      <c r="F104" s="1" t="str">
        <f t="shared" si="13"/>
        <v>PkgAC2SpP-240to760</v>
      </c>
      <c r="G104" s="1" t="str">
        <f t="shared" si="17"/>
        <v>Base</v>
      </c>
      <c r="H104">
        <v>24998.5</v>
      </c>
      <c r="I104">
        <v>289.05799999999999</v>
      </c>
      <c r="J104">
        <v>0</v>
      </c>
      <c r="K104">
        <v>0</v>
      </c>
      <c r="L104">
        <v>77.543199999999999</v>
      </c>
      <c r="M104">
        <v>14.1936</v>
      </c>
      <c r="N104">
        <v>0</v>
      </c>
      <c r="O104">
        <v>68.6357</v>
      </c>
      <c r="P104">
        <v>1.3792899999999999</v>
      </c>
      <c r="Q104">
        <v>0</v>
      </c>
      <c r="R104">
        <v>293.49299999999999</v>
      </c>
      <c r="S104">
        <v>0</v>
      </c>
      <c r="T104">
        <v>189.67400000000001</v>
      </c>
      <c r="U104">
        <v>933.97799999999995</v>
      </c>
      <c r="V104">
        <v>0</v>
      </c>
      <c r="W104">
        <v>0</v>
      </c>
      <c r="X104">
        <v>0</v>
      </c>
      <c r="Y104">
        <v>496.19299999999998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496.19299999999998</v>
      </c>
      <c r="AI104">
        <v>247.36799999999999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19.779499999999999</v>
      </c>
      <c r="AP104">
        <v>0</v>
      </c>
      <c r="AQ104">
        <v>0</v>
      </c>
      <c r="AR104">
        <v>46.733499999999999</v>
      </c>
      <c r="AS104">
        <v>0</v>
      </c>
      <c r="AT104">
        <v>23.954899999999999</v>
      </c>
      <c r="AU104">
        <v>337.83600000000001</v>
      </c>
      <c r="AV104">
        <v>0</v>
      </c>
      <c r="AW104">
        <v>0</v>
      </c>
      <c r="AX104">
        <v>0</v>
      </c>
      <c r="AY104">
        <v>528.70500000000004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528.70500000000004</v>
      </c>
      <c r="BI104">
        <v>2183.81</v>
      </c>
      <c r="BJ104" t="s">
        <v>67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</row>
    <row r="105" spans="1:78" x14ac:dyDescent="0.25">
      <c r="A105" t="s">
        <v>2746</v>
      </c>
      <c r="B105" t="s">
        <v>2288</v>
      </c>
      <c r="C105" s="1" t="str">
        <f t="shared" si="14"/>
        <v>Htl</v>
      </c>
      <c r="D105" s="1" t="str">
        <f t="shared" si="15"/>
        <v>CZ12</v>
      </c>
      <c r="E105" s="1" t="str">
        <f t="shared" si="16"/>
        <v>v07</v>
      </c>
      <c r="F105" s="1" t="str">
        <f t="shared" si="13"/>
        <v>PkgAC2SpP-240to760</v>
      </c>
      <c r="G105" s="1" t="str">
        <f t="shared" si="17"/>
        <v>Meas</v>
      </c>
      <c r="H105">
        <v>24998.5</v>
      </c>
      <c r="I105">
        <v>263.72199999999998</v>
      </c>
      <c r="J105">
        <v>0</v>
      </c>
      <c r="K105">
        <v>0</v>
      </c>
      <c r="L105">
        <v>77.553200000000004</v>
      </c>
      <c r="M105">
        <v>14.1937</v>
      </c>
      <c r="N105">
        <v>0</v>
      </c>
      <c r="O105">
        <v>67.825100000000006</v>
      </c>
      <c r="P105">
        <v>1.3792899999999999</v>
      </c>
      <c r="Q105">
        <v>0</v>
      </c>
      <c r="R105">
        <v>293.49299999999999</v>
      </c>
      <c r="S105">
        <v>0</v>
      </c>
      <c r="T105">
        <v>189.67400000000001</v>
      </c>
      <c r="U105">
        <v>907.84199999999998</v>
      </c>
      <c r="V105">
        <v>0</v>
      </c>
      <c r="W105">
        <v>0</v>
      </c>
      <c r="X105">
        <v>0</v>
      </c>
      <c r="Y105">
        <v>496.26100000000002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496.26100000000002</v>
      </c>
      <c r="AI105">
        <v>0</v>
      </c>
      <c r="AJ105">
        <v>0</v>
      </c>
      <c r="AK105">
        <v>0</v>
      </c>
      <c r="AL105">
        <v>135.511</v>
      </c>
      <c r="AM105">
        <v>92.638900000000007</v>
      </c>
      <c r="AN105">
        <v>0</v>
      </c>
      <c r="AO105">
        <v>15.5137</v>
      </c>
      <c r="AP105">
        <v>0.67525000000000002</v>
      </c>
      <c r="AQ105">
        <v>0</v>
      </c>
      <c r="AR105">
        <v>33.9711</v>
      </c>
      <c r="AS105">
        <v>0</v>
      </c>
      <c r="AT105">
        <v>17.884</v>
      </c>
      <c r="AU105">
        <v>296.19400000000002</v>
      </c>
      <c r="AV105">
        <v>0</v>
      </c>
      <c r="AW105">
        <v>0</v>
      </c>
      <c r="AX105">
        <v>0</v>
      </c>
      <c r="AY105">
        <v>528.70500000000004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528.70500000000004</v>
      </c>
      <c r="BI105">
        <v>2175.52</v>
      </c>
      <c r="BJ105" t="s">
        <v>67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</row>
    <row r="106" spans="1:78" x14ac:dyDescent="0.25">
      <c r="A106" t="s">
        <v>2747</v>
      </c>
      <c r="B106" t="s">
        <v>2289</v>
      </c>
      <c r="C106" s="1" t="str">
        <f t="shared" si="14"/>
        <v>Htl</v>
      </c>
      <c r="D106" s="1" t="str">
        <f t="shared" si="15"/>
        <v>CZ12</v>
      </c>
      <c r="E106" s="1" t="str">
        <f t="shared" si="16"/>
        <v>v11</v>
      </c>
      <c r="F106" s="1" t="str">
        <f t="shared" si="13"/>
        <v>PkgAC2SpP-240to760</v>
      </c>
      <c r="G106" s="1" t="str">
        <f t="shared" si="17"/>
        <v>Base</v>
      </c>
      <c r="H106">
        <v>24998.5</v>
      </c>
      <c r="I106">
        <v>285.70299999999997</v>
      </c>
      <c r="J106">
        <v>0</v>
      </c>
      <c r="K106">
        <v>0</v>
      </c>
      <c r="L106">
        <v>67.333500000000001</v>
      </c>
      <c r="M106">
        <v>12.8544</v>
      </c>
      <c r="N106">
        <v>0</v>
      </c>
      <c r="O106">
        <v>67.080799999999996</v>
      </c>
      <c r="P106">
        <v>1.3504700000000001</v>
      </c>
      <c r="Q106">
        <v>0</v>
      </c>
      <c r="R106">
        <v>293.49299999999999</v>
      </c>
      <c r="S106">
        <v>0</v>
      </c>
      <c r="T106">
        <v>189.67400000000001</v>
      </c>
      <c r="U106">
        <v>917.49</v>
      </c>
      <c r="V106">
        <v>0</v>
      </c>
      <c r="W106">
        <v>0</v>
      </c>
      <c r="X106">
        <v>0</v>
      </c>
      <c r="Y106">
        <v>460.798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460.798</v>
      </c>
      <c r="AI106">
        <v>239.49600000000001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19.177900000000001</v>
      </c>
      <c r="AP106">
        <v>0</v>
      </c>
      <c r="AQ106">
        <v>0</v>
      </c>
      <c r="AR106">
        <v>46.733499999999999</v>
      </c>
      <c r="AS106">
        <v>0</v>
      </c>
      <c r="AT106">
        <v>23.954899999999999</v>
      </c>
      <c r="AU106">
        <v>329.363</v>
      </c>
      <c r="AV106">
        <v>0</v>
      </c>
      <c r="AW106">
        <v>0</v>
      </c>
      <c r="AX106">
        <v>0</v>
      </c>
      <c r="AY106">
        <v>508.52199999999999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508.52199999999999</v>
      </c>
      <c r="BI106">
        <v>2114.86</v>
      </c>
      <c r="BJ106" t="s">
        <v>67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</row>
    <row r="107" spans="1:78" x14ac:dyDescent="0.25">
      <c r="A107" t="s">
        <v>2748</v>
      </c>
      <c r="B107" t="s">
        <v>2290</v>
      </c>
      <c r="C107" s="1" t="str">
        <f t="shared" si="14"/>
        <v>Htl</v>
      </c>
      <c r="D107" s="1" t="str">
        <f t="shared" si="15"/>
        <v>CZ12</v>
      </c>
      <c r="E107" s="1" t="str">
        <f t="shared" si="16"/>
        <v>v11</v>
      </c>
      <c r="F107" s="1" t="str">
        <f t="shared" si="13"/>
        <v>PkgAC2SpP-240to760</v>
      </c>
      <c r="G107" s="1" t="str">
        <f t="shared" si="17"/>
        <v>Meas</v>
      </c>
      <c r="H107">
        <v>24998.5</v>
      </c>
      <c r="I107">
        <v>261.05</v>
      </c>
      <c r="J107">
        <v>0</v>
      </c>
      <c r="K107">
        <v>0</v>
      </c>
      <c r="L107">
        <v>67.341800000000006</v>
      </c>
      <c r="M107">
        <v>12.8544</v>
      </c>
      <c r="N107">
        <v>0</v>
      </c>
      <c r="O107">
        <v>66.291799999999995</v>
      </c>
      <c r="P107">
        <v>1.3504700000000001</v>
      </c>
      <c r="Q107">
        <v>0</v>
      </c>
      <c r="R107">
        <v>293.49299999999999</v>
      </c>
      <c r="S107">
        <v>0</v>
      </c>
      <c r="T107">
        <v>189.67400000000001</v>
      </c>
      <c r="U107">
        <v>892.05700000000002</v>
      </c>
      <c r="V107">
        <v>0</v>
      </c>
      <c r="W107">
        <v>0</v>
      </c>
      <c r="X107">
        <v>0</v>
      </c>
      <c r="Y107">
        <v>460.87200000000001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460.87200000000001</v>
      </c>
      <c r="AI107">
        <v>0</v>
      </c>
      <c r="AJ107">
        <v>0</v>
      </c>
      <c r="AK107">
        <v>0</v>
      </c>
      <c r="AL107">
        <v>128.029</v>
      </c>
      <c r="AM107">
        <v>86.603899999999996</v>
      </c>
      <c r="AN107">
        <v>0</v>
      </c>
      <c r="AO107">
        <v>14.8674</v>
      </c>
      <c r="AP107">
        <v>0.66115800000000002</v>
      </c>
      <c r="AQ107">
        <v>0</v>
      </c>
      <c r="AR107">
        <v>33.9711</v>
      </c>
      <c r="AS107">
        <v>0</v>
      </c>
      <c r="AT107">
        <v>17.884</v>
      </c>
      <c r="AU107">
        <v>282.017</v>
      </c>
      <c r="AV107">
        <v>0</v>
      </c>
      <c r="AW107">
        <v>0</v>
      </c>
      <c r="AX107">
        <v>0</v>
      </c>
      <c r="AY107">
        <v>508.52199999999999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508.52199999999999</v>
      </c>
      <c r="BI107">
        <v>2108.0500000000002</v>
      </c>
      <c r="BJ107" t="s">
        <v>67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</row>
    <row r="108" spans="1:78" x14ac:dyDescent="0.25">
      <c r="A108" t="s">
        <v>2749</v>
      </c>
      <c r="B108" t="s">
        <v>2291</v>
      </c>
      <c r="C108" s="1" t="str">
        <f t="shared" si="14"/>
        <v>Htl</v>
      </c>
      <c r="D108" s="1" t="str">
        <f t="shared" si="15"/>
        <v>CZ12</v>
      </c>
      <c r="E108" s="1" t="str">
        <f t="shared" si="16"/>
        <v>v15</v>
      </c>
      <c r="F108" s="1" t="str">
        <f t="shared" si="13"/>
        <v>PkgAC2SpP-240to760</v>
      </c>
      <c r="G108" s="1" t="str">
        <f t="shared" si="17"/>
        <v>Base</v>
      </c>
      <c r="H108">
        <v>24998.5</v>
      </c>
      <c r="I108">
        <v>236.82400000000001</v>
      </c>
      <c r="J108">
        <v>0</v>
      </c>
      <c r="K108">
        <v>0</v>
      </c>
      <c r="L108">
        <v>56.269399999999997</v>
      </c>
      <c r="M108">
        <v>12.696099999999999</v>
      </c>
      <c r="N108">
        <v>0</v>
      </c>
      <c r="O108">
        <v>61.680300000000003</v>
      </c>
      <c r="P108">
        <v>1.2609399999999999</v>
      </c>
      <c r="Q108">
        <v>0</v>
      </c>
      <c r="R108">
        <v>293.49299999999999</v>
      </c>
      <c r="S108">
        <v>0</v>
      </c>
      <c r="T108">
        <v>187.37</v>
      </c>
      <c r="U108">
        <v>849.59400000000005</v>
      </c>
      <c r="V108">
        <v>0</v>
      </c>
      <c r="W108">
        <v>0</v>
      </c>
      <c r="X108">
        <v>0</v>
      </c>
      <c r="Y108">
        <v>435.89100000000002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435.89100000000002</v>
      </c>
      <c r="AI108">
        <v>206.626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17.548200000000001</v>
      </c>
      <c r="AP108">
        <v>0</v>
      </c>
      <c r="AQ108">
        <v>0</v>
      </c>
      <c r="AR108">
        <v>46.733499999999999</v>
      </c>
      <c r="AS108">
        <v>0</v>
      </c>
      <c r="AT108">
        <v>23.716200000000001</v>
      </c>
      <c r="AU108">
        <v>294.62400000000002</v>
      </c>
      <c r="AV108">
        <v>0</v>
      </c>
      <c r="AW108">
        <v>0</v>
      </c>
      <c r="AX108">
        <v>0</v>
      </c>
      <c r="AY108">
        <v>485.05599999999998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485.05599999999998</v>
      </c>
      <c r="BI108">
        <v>1923.05</v>
      </c>
      <c r="BJ108" t="s">
        <v>67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</row>
    <row r="109" spans="1:78" x14ac:dyDescent="0.25">
      <c r="A109" t="s">
        <v>2749</v>
      </c>
      <c r="B109" t="s">
        <v>2292</v>
      </c>
      <c r="C109" s="1" t="str">
        <f t="shared" si="14"/>
        <v>Htl</v>
      </c>
      <c r="D109" s="1" t="str">
        <f t="shared" si="15"/>
        <v>CZ12</v>
      </c>
      <c r="E109" s="1" t="str">
        <f t="shared" si="16"/>
        <v>v15</v>
      </c>
      <c r="F109" s="1" t="str">
        <f t="shared" si="13"/>
        <v>PkgAC2SpP-240to760</v>
      </c>
      <c r="G109" s="1" t="str">
        <f t="shared" si="17"/>
        <v>Meas</v>
      </c>
      <c r="H109">
        <v>24998.5</v>
      </c>
      <c r="I109">
        <v>215.99</v>
      </c>
      <c r="J109">
        <v>0</v>
      </c>
      <c r="K109">
        <v>0</v>
      </c>
      <c r="L109">
        <v>56.274900000000002</v>
      </c>
      <c r="M109">
        <v>12.696199999999999</v>
      </c>
      <c r="N109">
        <v>0</v>
      </c>
      <c r="O109">
        <v>60.994199999999999</v>
      </c>
      <c r="P109">
        <v>1.2609399999999999</v>
      </c>
      <c r="Q109">
        <v>0</v>
      </c>
      <c r="R109">
        <v>293.49299999999999</v>
      </c>
      <c r="S109">
        <v>0</v>
      </c>
      <c r="T109">
        <v>187.37</v>
      </c>
      <c r="U109">
        <v>828.08</v>
      </c>
      <c r="V109">
        <v>0</v>
      </c>
      <c r="W109">
        <v>0</v>
      </c>
      <c r="X109">
        <v>0</v>
      </c>
      <c r="Y109">
        <v>435.94600000000003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435.94600000000003</v>
      </c>
      <c r="AI109">
        <v>0</v>
      </c>
      <c r="AJ109">
        <v>0</v>
      </c>
      <c r="AK109">
        <v>0</v>
      </c>
      <c r="AL109">
        <v>114.251</v>
      </c>
      <c r="AM109">
        <v>91.304500000000004</v>
      </c>
      <c r="AN109">
        <v>0</v>
      </c>
      <c r="AO109">
        <v>14.2979</v>
      </c>
      <c r="AP109">
        <v>0.61730200000000002</v>
      </c>
      <c r="AQ109">
        <v>0</v>
      </c>
      <c r="AR109">
        <v>33.9711</v>
      </c>
      <c r="AS109">
        <v>0</v>
      </c>
      <c r="AT109">
        <v>17.5594</v>
      </c>
      <c r="AU109">
        <v>272.00099999999998</v>
      </c>
      <c r="AV109">
        <v>0</v>
      </c>
      <c r="AW109">
        <v>0</v>
      </c>
      <c r="AX109">
        <v>0</v>
      </c>
      <c r="AY109">
        <v>485.05599999999998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485.05599999999998</v>
      </c>
      <c r="BI109">
        <v>1919.15</v>
      </c>
      <c r="BJ109" t="s">
        <v>67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</row>
    <row r="110" spans="1:78" x14ac:dyDescent="0.25">
      <c r="A110" t="s">
        <v>2750</v>
      </c>
      <c r="B110" t="s">
        <v>2293</v>
      </c>
      <c r="C110" s="1" t="str">
        <f t="shared" ref="C110:C141" si="18">LEFT(B110,3)</f>
        <v>Htl</v>
      </c>
      <c r="D110" s="1" t="str">
        <f t="shared" ref="D110:D141" si="19">CONCATENATE("CZ", MID(B110,7,2))</f>
        <v>CZ13</v>
      </c>
      <c r="E110" s="1" t="str">
        <f t="shared" ref="E110:E141" si="20">_xlfn.CONCAT("v",MID(B110,11,2))</f>
        <v>v03</v>
      </c>
      <c r="F110" s="1" t="str">
        <f t="shared" si="13"/>
        <v>PkgAC2SpP-240to760</v>
      </c>
      <c r="G110" s="1" t="str">
        <f t="shared" ref="G110:G141" si="21">RIGHT(B110,4)</f>
        <v>Base</v>
      </c>
      <c r="H110">
        <v>24998.5</v>
      </c>
      <c r="I110">
        <v>442.27</v>
      </c>
      <c r="J110">
        <v>0</v>
      </c>
      <c r="K110">
        <v>0</v>
      </c>
      <c r="L110">
        <v>70.8339</v>
      </c>
      <c r="M110">
        <v>9.8392400000000002</v>
      </c>
      <c r="N110">
        <v>0</v>
      </c>
      <c r="O110">
        <v>79.058000000000007</v>
      </c>
      <c r="P110">
        <v>1.4768600000000001</v>
      </c>
      <c r="Q110">
        <v>0</v>
      </c>
      <c r="R110">
        <v>293.49299999999999</v>
      </c>
      <c r="S110">
        <v>0</v>
      </c>
      <c r="T110">
        <v>189.67400000000001</v>
      </c>
      <c r="U110">
        <v>1086.6500000000001</v>
      </c>
      <c r="V110">
        <v>0</v>
      </c>
      <c r="W110">
        <v>0</v>
      </c>
      <c r="X110">
        <v>0</v>
      </c>
      <c r="Y110">
        <v>450.02699999999999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450.02699999999999</v>
      </c>
      <c r="AI110">
        <v>288.08800000000002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20.6616</v>
      </c>
      <c r="AP110">
        <v>0</v>
      </c>
      <c r="AQ110">
        <v>0</v>
      </c>
      <c r="AR110">
        <v>46.733499999999999</v>
      </c>
      <c r="AS110">
        <v>0</v>
      </c>
      <c r="AT110">
        <v>23.954899999999999</v>
      </c>
      <c r="AU110">
        <v>379.43799999999999</v>
      </c>
      <c r="AV110">
        <v>0</v>
      </c>
      <c r="AW110">
        <v>0</v>
      </c>
      <c r="AX110">
        <v>0</v>
      </c>
      <c r="AY110">
        <v>520.90200000000004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520.90200000000004</v>
      </c>
      <c r="BI110">
        <v>2282.08</v>
      </c>
      <c r="BJ110" t="s">
        <v>67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</row>
    <row r="111" spans="1:78" x14ac:dyDescent="0.25">
      <c r="A111" t="s">
        <v>2751</v>
      </c>
      <c r="B111" t="s">
        <v>2294</v>
      </c>
      <c r="C111" s="1" t="str">
        <f t="shared" si="18"/>
        <v>Htl</v>
      </c>
      <c r="D111" s="1" t="str">
        <f t="shared" si="19"/>
        <v>CZ13</v>
      </c>
      <c r="E111" s="1" t="str">
        <f t="shared" si="20"/>
        <v>v03</v>
      </c>
      <c r="F111" s="1" t="str">
        <f t="shared" si="13"/>
        <v>PkgAC2SpP-240to760</v>
      </c>
      <c r="G111" s="1" t="str">
        <f t="shared" si="21"/>
        <v>Meas</v>
      </c>
      <c r="H111">
        <v>24998.5</v>
      </c>
      <c r="I111">
        <v>388.608</v>
      </c>
      <c r="J111">
        <v>0</v>
      </c>
      <c r="K111">
        <v>0</v>
      </c>
      <c r="L111">
        <v>70.839200000000005</v>
      </c>
      <c r="M111">
        <v>9.8393099999999993</v>
      </c>
      <c r="N111">
        <v>0</v>
      </c>
      <c r="O111">
        <v>77.623900000000006</v>
      </c>
      <c r="P111">
        <v>1.4768600000000001</v>
      </c>
      <c r="Q111">
        <v>0</v>
      </c>
      <c r="R111">
        <v>293.49299999999999</v>
      </c>
      <c r="S111">
        <v>0</v>
      </c>
      <c r="T111">
        <v>189.67400000000001</v>
      </c>
      <c r="U111">
        <v>1031.56</v>
      </c>
      <c r="V111">
        <v>0</v>
      </c>
      <c r="W111">
        <v>0</v>
      </c>
      <c r="X111">
        <v>0</v>
      </c>
      <c r="Y111">
        <v>450.05700000000002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450.05700000000002</v>
      </c>
      <c r="AI111">
        <v>216.98500000000001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17.997900000000001</v>
      </c>
      <c r="AP111">
        <v>0</v>
      </c>
      <c r="AQ111">
        <v>0</v>
      </c>
      <c r="AR111">
        <v>46.733499999999999</v>
      </c>
      <c r="AS111">
        <v>0</v>
      </c>
      <c r="AT111">
        <v>23.954899999999999</v>
      </c>
      <c r="AU111">
        <v>305.67200000000003</v>
      </c>
      <c r="AV111">
        <v>0</v>
      </c>
      <c r="AW111">
        <v>0</v>
      </c>
      <c r="AX111">
        <v>0</v>
      </c>
      <c r="AY111">
        <v>520.90200000000004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520.90200000000004</v>
      </c>
      <c r="BI111">
        <v>2269.1999999999998</v>
      </c>
      <c r="BJ111" t="s">
        <v>67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</row>
    <row r="112" spans="1:78" x14ac:dyDescent="0.25">
      <c r="A112" t="s">
        <v>2751</v>
      </c>
      <c r="B112" t="s">
        <v>2295</v>
      </c>
      <c r="C112" s="1" t="str">
        <f t="shared" si="18"/>
        <v>Htl</v>
      </c>
      <c r="D112" s="1" t="str">
        <f t="shared" si="19"/>
        <v>CZ13</v>
      </c>
      <c r="E112" s="1" t="str">
        <f t="shared" si="20"/>
        <v>v07</v>
      </c>
      <c r="F112" s="1" t="str">
        <f t="shared" si="13"/>
        <v>PkgAC2SpP-240to760</v>
      </c>
      <c r="G112" s="1" t="str">
        <f t="shared" si="21"/>
        <v>Base</v>
      </c>
      <c r="H112">
        <v>24998.5</v>
      </c>
      <c r="I112">
        <v>400.548</v>
      </c>
      <c r="J112">
        <v>0</v>
      </c>
      <c r="K112">
        <v>0</v>
      </c>
      <c r="L112">
        <v>65.244299999999996</v>
      </c>
      <c r="M112">
        <v>9.7879400000000008</v>
      </c>
      <c r="N112">
        <v>0</v>
      </c>
      <c r="O112">
        <v>78.965500000000006</v>
      </c>
      <c r="P112">
        <v>1.4759899999999999</v>
      </c>
      <c r="Q112">
        <v>0</v>
      </c>
      <c r="R112">
        <v>293.49299999999999</v>
      </c>
      <c r="S112">
        <v>0</v>
      </c>
      <c r="T112">
        <v>189.67400000000001</v>
      </c>
      <c r="U112">
        <v>1039.19</v>
      </c>
      <c r="V112">
        <v>0</v>
      </c>
      <c r="W112">
        <v>0</v>
      </c>
      <c r="X112">
        <v>0</v>
      </c>
      <c r="Y112">
        <v>448.58199999999999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448.58199999999999</v>
      </c>
      <c r="AI112">
        <v>262.07600000000002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20.613499999999998</v>
      </c>
      <c r="AP112">
        <v>0</v>
      </c>
      <c r="AQ112">
        <v>0</v>
      </c>
      <c r="AR112">
        <v>46.733499999999999</v>
      </c>
      <c r="AS112">
        <v>0</v>
      </c>
      <c r="AT112">
        <v>23.954899999999999</v>
      </c>
      <c r="AU112">
        <v>353.37700000000001</v>
      </c>
      <c r="AV112">
        <v>0</v>
      </c>
      <c r="AW112">
        <v>0</v>
      </c>
      <c r="AX112">
        <v>0</v>
      </c>
      <c r="AY112">
        <v>520.26400000000001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520.26400000000001</v>
      </c>
      <c r="BI112">
        <v>2274.15</v>
      </c>
      <c r="BJ112" t="s">
        <v>67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</row>
    <row r="113" spans="1:78" x14ac:dyDescent="0.25">
      <c r="A113" t="s">
        <v>2752</v>
      </c>
      <c r="B113" t="s">
        <v>2296</v>
      </c>
      <c r="C113" s="1" t="str">
        <f t="shared" si="18"/>
        <v>Htl</v>
      </c>
      <c r="D113" s="1" t="str">
        <f t="shared" si="19"/>
        <v>CZ13</v>
      </c>
      <c r="E113" s="1" t="str">
        <f t="shared" si="20"/>
        <v>v07</v>
      </c>
      <c r="F113" s="1" t="str">
        <f t="shared" si="13"/>
        <v>PkgAC2SpP-240to760</v>
      </c>
      <c r="G113" s="1" t="str">
        <f t="shared" si="21"/>
        <v>Meas</v>
      </c>
      <c r="H113">
        <v>24998.5</v>
      </c>
      <c r="I113">
        <v>351.38499999999999</v>
      </c>
      <c r="J113">
        <v>0</v>
      </c>
      <c r="K113">
        <v>0</v>
      </c>
      <c r="L113">
        <v>65.249200000000002</v>
      </c>
      <c r="M113">
        <v>9.7880099999999999</v>
      </c>
      <c r="N113">
        <v>0</v>
      </c>
      <c r="O113">
        <v>77.535600000000002</v>
      </c>
      <c r="P113">
        <v>1.4759899999999999</v>
      </c>
      <c r="Q113">
        <v>0</v>
      </c>
      <c r="R113">
        <v>293.49299999999999</v>
      </c>
      <c r="S113">
        <v>0</v>
      </c>
      <c r="T113">
        <v>189.67400000000001</v>
      </c>
      <c r="U113">
        <v>988.60199999999998</v>
      </c>
      <c r="V113">
        <v>0</v>
      </c>
      <c r="W113">
        <v>0</v>
      </c>
      <c r="X113">
        <v>0</v>
      </c>
      <c r="Y113">
        <v>448.60899999999998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448.60899999999998</v>
      </c>
      <c r="AI113">
        <v>196.654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17.9589</v>
      </c>
      <c r="AP113">
        <v>0</v>
      </c>
      <c r="AQ113">
        <v>0</v>
      </c>
      <c r="AR113">
        <v>46.733499999999999</v>
      </c>
      <c r="AS113">
        <v>0</v>
      </c>
      <c r="AT113">
        <v>23.954899999999999</v>
      </c>
      <c r="AU113">
        <v>285.30099999999999</v>
      </c>
      <c r="AV113">
        <v>0</v>
      </c>
      <c r="AW113">
        <v>0</v>
      </c>
      <c r="AX113">
        <v>0</v>
      </c>
      <c r="AY113">
        <v>520.26400000000001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520.26400000000001</v>
      </c>
      <c r="BI113">
        <v>2261.59</v>
      </c>
      <c r="BJ113" t="s">
        <v>67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</row>
    <row r="114" spans="1:78" x14ac:dyDescent="0.25">
      <c r="A114" t="s">
        <v>2753</v>
      </c>
      <c r="B114" t="s">
        <v>2297</v>
      </c>
      <c r="C114" s="1" t="str">
        <f t="shared" si="18"/>
        <v>Htl</v>
      </c>
      <c r="D114" s="1" t="str">
        <f t="shared" si="19"/>
        <v>CZ13</v>
      </c>
      <c r="E114" s="1" t="str">
        <f t="shared" si="20"/>
        <v>v11</v>
      </c>
      <c r="F114" s="1" t="str">
        <f t="shared" si="13"/>
        <v>PkgAC2SpP-240to760</v>
      </c>
      <c r="G114" s="1" t="str">
        <f t="shared" si="21"/>
        <v>Base</v>
      </c>
      <c r="H114">
        <v>24998.5</v>
      </c>
      <c r="I114">
        <v>391.66800000000001</v>
      </c>
      <c r="J114">
        <v>0</v>
      </c>
      <c r="K114">
        <v>0</v>
      </c>
      <c r="L114">
        <v>56.4024</v>
      </c>
      <c r="M114">
        <v>8.8554200000000005</v>
      </c>
      <c r="N114">
        <v>0</v>
      </c>
      <c r="O114">
        <v>76.599699999999999</v>
      </c>
      <c r="P114">
        <v>1.4274800000000001</v>
      </c>
      <c r="Q114">
        <v>0</v>
      </c>
      <c r="R114">
        <v>293.49299999999999</v>
      </c>
      <c r="S114">
        <v>0</v>
      </c>
      <c r="T114">
        <v>189.67400000000001</v>
      </c>
      <c r="U114">
        <v>1018.12</v>
      </c>
      <c r="V114">
        <v>0</v>
      </c>
      <c r="W114">
        <v>0</v>
      </c>
      <c r="X114">
        <v>0</v>
      </c>
      <c r="Y114">
        <v>399.68400000000003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399.68400000000003</v>
      </c>
      <c r="AI114">
        <v>252.39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19.775700000000001</v>
      </c>
      <c r="AP114">
        <v>0</v>
      </c>
      <c r="AQ114">
        <v>0</v>
      </c>
      <c r="AR114">
        <v>46.733499999999999</v>
      </c>
      <c r="AS114">
        <v>0</v>
      </c>
      <c r="AT114">
        <v>23.954899999999999</v>
      </c>
      <c r="AU114">
        <v>342.85399999999998</v>
      </c>
      <c r="AV114">
        <v>0</v>
      </c>
      <c r="AW114">
        <v>0</v>
      </c>
      <c r="AX114">
        <v>0</v>
      </c>
      <c r="AY114">
        <v>486.39299999999997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486.39299999999997</v>
      </c>
      <c r="BI114">
        <v>2190.0300000000002</v>
      </c>
      <c r="BJ114" t="s">
        <v>67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</row>
    <row r="115" spans="1:78" x14ac:dyDescent="0.25">
      <c r="A115" t="s">
        <v>2754</v>
      </c>
      <c r="B115" t="s">
        <v>2298</v>
      </c>
      <c r="C115" s="1" t="str">
        <f t="shared" si="18"/>
        <v>Htl</v>
      </c>
      <c r="D115" s="1" t="str">
        <f t="shared" si="19"/>
        <v>CZ13</v>
      </c>
      <c r="E115" s="1" t="str">
        <f t="shared" si="20"/>
        <v>v11</v>
      </c>
      <c r="F115" s="1" t="str">
        <f t="shared" si="13"/>
        <v>PkgAC2SpP-240to760</v>
      </c>
      <c r="G115" s="1" t="str">
        <f t="shared" si="21"/>
        <v>Meas</v>
      </c>
      <c r="H115">
        <v>24998.5</v>
      </c>
      <c r="I115">
        <v>344.20699999999999</v>
      </c>
      <c r="J115">
        <v>0</v>
      </c>
      <c r="K115">
        <v>0</v>
      </c>
      <c r="L115">
        <v>56.406500000000001</v>
      </c>
      <c r="M115">
        <v>8.8555100000000007</v>
      </c>
      <c r="N115">
        <v>0</v>
      </c>
      <c r="O115">
        <v>75.228399999999993</v>
      </c>
      <c r="P115">
        <v>1.4274800000000001</v>
      </c>
      <c r="Q115">
        <v>0</v>
      </c>
      <c r="R115">
        <v>293.49299999999999</v>
      </c>
      <c r="S115">
        <v>0</v>
      </c>
      <c r="T115">
        <v>189.67400000000001</v>
      </c>
      <c r="U115">
        <v>969.29300000000001</v>
      </c>
      <c r="V115">
        <v>0</v>
      </c>
      <c r="W115">
        <v>0</v>
      </c>
      <c r="X115">
        <v>0</v>
      </c>
      <c r="Y115">
        <v>399.72199999999998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399.72199999999998</v>
      </c>
      <c r="AI115">
        <v>189.44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17.2303</v>
      </c>
      <c r="AP115">
        <v>0</v>
      </c>
      <c r="AQ115">
        <v>0</v>
      </c>
      <c r="AR115">
        <v>46.733499999999999</v>
      </c>
      <c r="AS115">
        <v>0</v>
      </c>
      <c r="AT115">
        <v>23.954899999999999</v>
      </c>
      <c r="AU115">
        <v>277.35899999999998</v>
      </c>
      <c r="AV115">
        <v>0</v>
      </c>
      <c r="AW115">
        <v>0</v>
      </c>
      <c r="AX115">
        <v>0</v>
      </c>
      <c r="AY115">
        <v>486.39299999999997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486.39299999999997</v>
      </c>
      <c r="BI115">
        <v>2177.7399999999998</v>
      </c>
      <c r="BJ115" t="s">
        <v>67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</row>
    <row r="116" spans="1:78" x14ac:dyDescent="0.25">
      <c r="A116" t="s">
        <v>2754</v>
      </c>
      <c r="B116" t="s">
        <v>2299</v>
      </c>
      <c r="C116" s="1" t="str">
        <f t="shared" si="18"/>
        <v>Htl</v>
      </c>
      <c r="D116" s="1" t="str">
        <f t="shared" si="19"/>
        <v>CZ13</v>
      </c>
      <c r="E116" s="1" t="str">
        <f t="shared" si="20"/>
        <v>v15</v>
      </c>
      <c r="F116" s="1" t="str">
        <f t="shared" si="13"/>
        <v>PkgAC2SpP-240to760</v>
      </c>
      <c r="G116" s="1" t="str">
        <f t="shared" si="21"/>
        <v>Base</v>
      </c>
      <c r="H116">
        <v>24998.5</v>
      </c>
      <c r="I116">
        <v>330.88099999999997</v>
      </c>
      <c r="J116">
        <v>0</v>
      </c>
      <c r="K116">
        <v>0</v>
      </c>
      <c r="L116">
        <v>47.019399999999997</v>
      </c>
      <c r="M116">
        <v>8.7148099999999999</v>
      </c>
      <c r="N116">
        <v>0</v>
      </c>
      <c r="O116">
        <v>70.953500000000005</v>
      </c>
      <c r="P116">
        <v>1.3427199999999999</v>
      </c>
      <c r="Q116">
        <v>0</v>
      </c>
      <c r="R116">
        <v>293.49299999999999</v>
      </c>
      <c r="S116">
        <v>0</v>
      </c>
      <c r="T116">
        <v>187.37</v>
      </c>
      <c r="U116">
        <v>939.77499999999998</v>
      </c>
      <c r="V116">
        <v>0</v>
      </c>
      <c r="W116">
        <v>0</v>
      </c>
      <c r="X116">
        <v>0</v>
      </c>
      <c r="Y116">
        <v>376.49299999999999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376.49299999999999</v>
      </c>
      <c r="AI116">
        <v>217.21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18.100200000000001</v>
      </c>
      <c r="AP116">
        <v>0</v>
      </c>
      <c r="AQ116">
        <v>0</v>
      </c>
      <c r="AR116">
        <v>46.733499999999999</v>
      </c>
      <c r="AS116">
        <v>0</v>
      </c>
      <c r="AT116">
        <v>23.716200000000001</v>
      </c>
      <c r="AU116">
        <v>305.76</v>
      </c>
      <c r="AV116">
        <v>0</v>
      </c>
      <c r="AW116">
        <v>0</v>
      </c>
      <c r="AX116">
        <v>0</v>
      </c>
      <c r="AY116">
        <v>460.06299999999999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460.06299999999999</v>
      </c>
      <c r="BI116">
        <v>1998.05</v>
      </c>
      <c r="BJ116" t="s">
        <v>67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</row>
    <row r="117" spans="1:78" x14ac:dyDescent="0.25">
      <c r="A117" t="s">
        <v>2755</v>
      </c>
      <c r="B117" t="s">
        <v>2300</v>
      </c>
      <c r="C117" s="1" t="str">
        <f t="shared" si="18"/>
        <v>Htl</v>
      </c>
      <c r="D117" s="1" t="str">
        <f t="shared" si="19"/>
        <v>CZ13</v>
      </c>
      <c r="E117" s="1" t="str">
        <f t="shared" si="20"/>
        <v>v15</v>
      </c>
      <c r="F117" s="1" t="str">
        <f t="shared" si="13"/>
        <v>PkgAC2SpP-240to760</v>
      </c>
      <c r="G117" s="1" t="str">
        <f t="shared" si="21"/>
        <v>Meas</v>
      </c>
      <c r="H117">
        <v>24998.5</v>
      </c>
      <c r="I117">
        <v>290.15300000000002</v>
      </c>
      <c r="J117">
        <v>0</v>
      </c>
      <c r="K117">
        <v>0</v>
      </c>
      <c r="L117">
        <v>47.022199999999998</v>
      </c>
      <c r="M117">
        <v>8.7149300000000007</v>
      </c>
      <c r="N117">
        <v>0</v>
      </c>
      <c r="O117">
        <v>69.755200000000002</v>
      </c>
      <c r="P117">
        <v>1.3427199999999999</v>
      </c>
      <c r="Q117">
        <v>0</v>
      </c>
      <c r="R117">
        <v>293.49299999999999</v>
      </c>
      <c r="S117">
        <v>0</v>
      </c>
      <c r="T117">
        <v>187.37</v>
      </c>
      <c r="U117">
        <v>897.85199999999998</v>
      </c>
      <c r="V117">
        <v>0</v>
      </c>
      <c r="W117">
        <v>0</v>
      </c>
      <c r="X117">
        <v>0</v>
      </c>
      <c r="Y117">
        <v>376.52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376.52</v>
      </c>
      <c r="AI117">
        <v>163.041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15.757</v>
      </c>
      <c r="AP117">
        <v>0</v>
      </c>
      <c r="AQ117">
        <v>0</v>
      </c>
      <c r="AR117">
        <v>46.733499999999999</v>
      </c>
      <c r="AS117">
        <v>0</v>
      </c>
      <c r="AT117">
        <v>23.716200000000001</v>
      </c>
      <c r="AU117">
        <v>249.24799999999999</v>
      </c>
      <c r="AV117">
        <v>0</v>
      </c>
      <c r="AW117">
        <v>0</v>
      </c>
      <c r="AX117">
        <v>0</v>
      </c>
      <c r="AY117">
        <v>460.06299999999999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460.06299999999999</v>
      </c>
      <c r="BI117">
        <v>1987.63</v>
      </c>
      <c r="BJ117" t="s">
        <v>67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</row>
    <row r="118" spans="1:78" x14ac:dyDescent="0.25">
      <c r="A118" t="s">
        <v>2756</v>
      </c>
      <c r="B118" t="s">
        <v>2010</v>
      </c>
      <c r="C118" s="1" t="str">
        <f t="shared" si="18"/>
        <v>Htl</v>
      </c>
      <c r="D118" s="1" t="str">
        <f t="shared" si="19"/>
        <v>CZ15</v>
      </c>
      <c r="E118" s="1" t="str">
        <f t="shared" si="20"/>
        <v>v03</v>
      </c>
      <c r="F118" s="1" t="str">
        <f t="shared" si="13"/>
        <v>PkgAC2SpP-240to760</v>
      </c>
      <c r="G118" s="1" t="str">
        <f t="shared" si="21"/>
        <v>Base</v>
      </c>
      <c r="H118">
        <v>24998.5</v>
      </c>
      <c r="I118">
        <v>712.62099999999998</v>
      </c>
      <c r="J118">
        <v>0</v>
      </c>
      <c r="K118">
        <v>0</v>
      </c>
      <c r="L118">
        <v>21.7821</v>
      </c>
      <c r="M118">
        <v>0.100864</v>
      </c>
      <c r="N118">
        <v>0</v>
      </c>
      <c r="O118">
        <v>95.698800000000006</v>
      </c>
      <c r="P118">
        <v>0.49738300000000002</v>
      </c>
      <c r="Q118">
        <v>0</v>
      </c>
      <c r="R118">
        <v>293.49299999999999</v>
      </c>
      <c r="S118">
        <v>0</v>
      </c>
      <c r="T118">
        <v>189.67400000000001</v>
      </c>
      <c r="U118">
        <v>1313.87</v>
      </c>
      <c r="V118">
        <v>0</v>
      </c>
      <c r="W118">
        <v>0</v>
      </c>
      <c r="X118">
        <v>0</v>
      </c>
      <c r="Y118">
        <v>140.23699999999999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140.23699999999999</v>
      </c>
      <c r="AI118">
        <v>415.74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26.773099999999999</v>
      </c>
      <c r="AP118">
        <v>0</v>
      </c>
      <c r="AQ118">
        <v>0</v>
      </c>
      <c r="AR118">
        <v>36.254600000000003</v>
      </c>
      <c r="AS118">
        <v>0</v>
      </c>
      <c r="AT118">
        <v>24.162299999999998</v>
      </c>
      <c r="AU118">
        <v>502.93</v>
      </c>
      <c r="AV118">
        <v>0</v>
      </c>
      <c r="AW118">
        <v>0</v>
      </c>
      <c r="AX118">
        <v>0</v>
      </c>
      <c r="AY118">
        <v>413.73700000000002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413.73700000000002</v>
      </c>
      <c r="BI118">
        <v>2692.97</v>
      </c>
      <c r="BJ118" t="s">
        <v>67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</row>
    <row r="119" spans="1:78" x14ac:dyDescent="0.25">
      <c r="A119" t="s">
        <v>2757</v>
      </c>
      <c r="B119" t="s">
        <v>2011</v>
      </c>
      <c r="C119" s="1" t="str">
        <f t="shared" si="18"/>
        <v>Htl</v>
      </c>
      <c r="D119" s="1" t="str">
        <f t="shared" si="19"/>
        <v>CZ15</v>
      </c>
      <c r="E119" s="1" t="str">
        <f t="shared" si="20"/>
        <v>v03</v>
      </c>
      <c r="F119" s="1" t="str">
        <f t="shared" si="13"/>
        <v>PkgAC2SpP-240to760</v>
      </c>
      <c r="G119" s="1" t="str">
        <f t="shared" si="21"/>
        <v>Meas</v>
      </c>
      <c r="H119">
        <v>24998.5</v>
      </c>
      <c r="I119">
        <v>585.71900000000005</v>
      </c>
      <c r="J119">
        <v>0</v>
      </c>
      <c r="K119">
        <v>0</v>
      </c>
      <c r="L119">
        <v>21.789400000000001</v>
      </c>
      <c r="M119">
        <v>0.100865</v>
      </c>
      <c r="N119">
        <v>0</v>
      </c>
      <c r="O119">
        <v>92.856399999999994</v>
      </c>
      <c r="P119">
        <v>0.49738300000000002</v>
      </c>
      <c r="Q119">
        <v>0</v>
      </c>
      <c r="R119">
        <v>293.49299999999999</v>
      </c>
      <c r="S119">
        <v>0</v>
      </c>
      <c r="T119">
        <v>189.67400000000001</v>
      </c>
      <c r="U119">
        <v>1184.1300000000001</v>
      </c>
      <c r="V119">
        <v>0</v>
      </c>
      <c r="W119">
        <v>0</v>
      </c>
      <c r="X119">
        <v>0</v>
      </c>
      <c r="Y119">
        <v>140.25899999999999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140.25899999999999</v>
      </c>
      <c r="AI119">
        <v>260.72699999999998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19.869700000000002</v>
      </c>
      <c r="AP119">
        <v>0</v>
      </c>
      <c r="AQ119">
        <v>0</v>
      </c>
      <c r="AR119">
        <v>36.254600000000003</v>
      </c>
      <c r="AS119">
        <v>0</v>
      </c>
      <c r="AT119">
        <v>24.162299999999998</v>
      </c>
      <c r="AU119">
        <v>341.01299999999998</v>
      </c>
      <c r="AV119">
        <v>0</v>
      </c>
      <c r="AW119">
        <v>0</v>
      </c>
      <c r="AX119">
        <v>0</v>
      </c>
      <c r="AY119">
        <v>413.73700000000002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413.73700000000002</v>
      </c>
      <c r="BI119">
        <v>2540.56</v>
      </c>
      <c r="BJ119" t="s">
        <v>67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</row>
    <row r="120" spans="1:78" x14ac:dyDescent="0.25">
      <c r="A120" t="s">
        <v>2758</v>
      </c>
      <c r="B120" t="s">
        <v>2012</v>
      </c>
      <c r="C120" s="1" t="str">
        <f t="shared" si="18"/>
        <v>Htl</v>
      </c>
      <c r="D120" s="1" t="str">
        <f t="shared" si="19"/>
        <v>CZ15</v>
      </c>
      <c r="E120" s="1" t="str">
        <f t="shared" si="20"/>
        <v>v07</v>
      </c>
      <c r="F120" s="1" t="str">
        <f t="shared" si="13"/>
        <v>PkgAC2SpP-240to760</v>
      </c>
      <c r="G120" s="1" t="str">
        <f t="shared" si="21"/>
        <v>Base</v>
      </c>
      <c r="H120">
        <v>24998.5</v>
      </c>
      <c r="I120">
        <v>647.88</v>
      </c>
      <c r="J120">
        <v>0</v>
      </c>
      <c r="K120">
        <v>0</v>
      </c>
      <c r="L120">
        <v>20.102599999999999</v>
      </c>
      <c r="M120">
        <v>0.100952</v>
      </c>
      <c r="N120">
        <v>0</v>
      </c>
      <c r="O120">
        <v>95.592699999999994</v>
      </c>
      <c r="P120">
        <v>0.497112</v>
      </c>
      <c r="Q120">
        <v>0</v>
      </c>
      <c r="R120">
        <v>293.49299999999999</v>
      </c>
      <c r="S120">
        <v>0</v>
      </c>
      <c r="T120">
        <v>189.67400000000001</v>
      </c>
      <c r="U120">
        <v>1247.3399999999999</v>
      </c>
      <c r="V120">
        <v>0</v>
      </c>
      <c r="W120">
        <v>0</v>
      </c>
      <c r="X120">
        <v>0</v>
      </c>
      <c r="Y120">
        <v>139.494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139.494</v>
      </c>
      <c r="AI120">
        <v>379.40699999999998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26.7089</v>
      </c>
      <c r="AP120">
        <v>0</v>
      </c>
      <c r="AQ120">
        <v>0</v>
      </c>
      <c r="AR120">
        <v>36.254600000000003</v>
      </c>
      <c r="AS120">
        <v>0</v>
      </c>
      <c r="AT120">
        <v>24.162299999999998</v>
      </c>
      <c r="AU120">
        <v>466.53300000000002</v>
      </c>
      <c r="AV120">
        <v>0</v>
      </c>
      <c r="AW120">
        <v>0</v>
      </c>
      <c r="AX120">
        <v>0</v>
      </c>
      <c r="AY120">
        <v>412.80799999999999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412.80799999999999</v>
      </c>
      <c r="BI120">
        <v>2682.56</v>
      </c>
      <c r="BJ120" t="s">
        <v>67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</row>
    <row r="121" spans="1:78" x14ac:dyDescent="0.25">
      <c r="A121" t="s">
        <v>2758</v>
      </c>
      <c r="B121" t="s">
        <v>2013</v>
      </c>
      <c r="C121" s="1" t="str">
        <f t="shared" si="18"/>
        <v>Htl</v>
      </c>
      <c r="D121" s="1" t="str">
        <f t="shared" si="19"/>
        <v>CZ15</v>
      </c>
      <c r="E121" s="1" t="str">
        <f t="shared" si="20"/>
        <v>v07</v>
      </c>
      <c r="F121" s="1" t="str">
        <f t="shared" si="13"/>
        <v>PkgAC2SpP-240to760</v>
      </c>
      <c r="G121" s="1" t="str">
        <f t="shared" si="21"/>
        <v>Meas</v>
      </c>
      <c r="H121">
        <v>24998.5</v>
      </c>
      <c r="I121">
        <v>531.61300000000006</v>
      </c>
      <c r="J121">
        <v>0</v>
      </c>
      <c r="K121">
        <v>0</v>
      </c>
      <c r="L121">
        <v>20.109100000000002</v>
      </c>
      <c r="M121">
        <v>0.100954</v>
      </c>
      <c r="N121">
        <v>0</v>
      </c>
      <c r="O121">
        <v>92.759900000000002</v>
      </c>
      <c r="P121">
        <v>0.497112</v>
      </c>
      <c r="Q121">
        <v>0</v>
      </c>
      <c r="R121">
        <v>293.49299999999999</v>
      </c>
      <c r="S121">
        <v>0</v>
      </c>
      <c r="T121">
        <v>189.67400000000001</v>
      </c>
      <c r="U121">
        <v>1128.25</v>
      </c>
      <c r="V121">
        <v>0</v>
      </c>
      <c r="W121">
        <v>0</v>
      </c>
      <c r="X121">
        <v>0</v>
      </c>
      <c r="Y121">
        <v>139.517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139.517</v>
      </c>
      <c r="AI121">
        <v>237.22399999999999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19.821100000000001</v>
      </c>
      <c r="AP121">
        <v>0</v>
      </c>
      <c r="AQ121">
        <v>0</v>
      </c>
      <c r="AR121">
        <v>36.254600000000003</v>
      </c>
      <c r="AS121">
        <v>0</v>
      </c>
      <c r="AT121">
        <v>24.162299999999998</v>
      </c>
      <c r="AU121">
        <v>317.46199999999999</v>
      </c>
      <c r="AV121">
        <v>0</v>
      </c>
      <c r="AW121">
        <v>0</v>
      </c>
      <c r="AX121">
        <v>0</v>
      </c>
      <c r="AY121">
        <v>412.80799999999999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412.80799999999999</v>
      </c>
      <c r="BI121">
        <v>2531.23</v>
      </c>
      <c r="BJ121" t="s">
        <v>67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</row>
    <row r="122" spans="1:78" x14ac:dyDescent="0.25">
      <c r="A122" t="s">
        <v>2759</v>
      </c>
      <c r="B122" t="s">
        <v>2014</v>
      </c>
      <c r="C122" s="1" t="str">
        <f t="shared" si="18"/>
        <v>Htl</v>
      </c>
      <c r="D122" s="1" t="str">
        <f t="shared" si="19"/>
        <v>CZ15</v>
      </c>
      <c r="E122" s="1" t="str">
        <f t="shared" si="20"/>
        <v>v11</v>
      </c>
      <c r="F122" s="1" t="str">
        <f t="shared" si="13"/>
        <v>PkgAC2SpP-240to760</v>
      </c>
      <c r="G122" s="1" t="str">
        <f t="shared" si="21"/>
        <v>Base</v>
      </c>
      <c r="H122">
        <v>24998.5</v>
      </c>
      <c r="I122">
        <v>627.01199999999994</v>
      </c>
      <c r="J122">
        <v>0</v>
      </c>
      <c r="K122">
        <v>0</v>
      </c>
      <c r="L122">
        <v>17.055</v>
      </c>
      <c r="M122">
        <v>9.1511700000000001E-2</v>
      </c>
      <c r="N122">
        <v>0</v>
      </c>
      <c r="O122">
        <v>92.190200000000004</v>
      </c>
      <c r="P122">
        <v>0.47747699999999998</v>
      </c>
      <c r="Q122">
        <v>0</v>
      </c>
      <c r="R122">
        <v>293.49299999999999</v>
      </c>
      <c r="S122">
        <v>0</v>
      </c>
      <c r="T122">
        <v>189.67400000000001</v>
      </c>
      <c r="U122">
        <v>1219.99</v>
      </c>
      <c r="V122">
        <v>0</v>
      </c>
      <c r="W122">
        <v>0</v>
      </c>
      <c r="X122">
        <v>0</v>
      </c>
      <c r="Y122">
        <v>117.962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117.962</v>
      </c>
      <c r="AI122">
        <v>363.76799999999997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25.389099999999999</v>
      </c>
      <c r="AP122">
        <v>0</v>
      </c>
      <c r="AQ122">
        <v>0</v>
      </c>
      <c r="AR122">
        <v>36.254600000000003</v>
      </c>
      <c r="AS122">
        <v>0</v>
      </c>
      <c r="AT122">
        <v>24.162299999999998</v>
      </c>
      <c r="AU122">
        <v>449.57400000000001</v>
      </c>
      <c r="AV122">
        <v>0</v>
      </c>
      <c r="AW122">
        <v>0</v>
      </c>
      <c r="AX122">
        <v>0</v>
      </c>
      <c r="AY122">
        <v>371.83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371.83</v>
      </c>
      <c r="BI122">
        <v>2566.8000000000002</v>
      </c>
      <c r="BJ122" t="s">
        <v>67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</row>
    <row r="123" spans="1:78" x14ac:dyDescent="0.25">
      <c r="A123" t="s">
        <v>2760</v>
      </c>
      <c r="B123" t="s">
        <v>2015</v>
      </c>
      <c r="C123" s="1" t="str">
        <f t="shared" si="18"/>
        <v>Htl</v>
      </c>
      <c r="D123" s="1" t="str">
        <f t="shared" si="19"/>
        <v>CZ15</v>
      </c>
      <c r="E123" s="1" t="str">
        <f t="shared" si="20"/>
        <v>v11</v>
      </c>
      <c r="F123" s="1" t="str">
        <f t="shared" si="13"/>
        <v>PkgAC2SpP-240to760</v>
      </c>
      <c r="G123" s="1" t="str">
        <f t="shared" si="21"/>
        <v>Meas</v>
      </c>
      <c r="H123">
        <v>24998.5</v>
      </c>
      <c r="I123">
        <v>515.28499999999997</v>
      </c>
      <c r="J123">
        <v>0</v>
      </c>
      <c r="K123">
        <v>0</v>
      </c>
      <c r="L123">
        <v>17.061</v>
      </c>
      <c r="M123">
        <v>9.15131E-2</v>
      </c>
      <c r="N123">
        <v>0</v>
      </c>
      <c r="O123">
        <v>89.505099999999999</v>
      </c>
      <c r="P123">
        <v>0.47747699999999998</v>
      </c>
      <c r="Q123">
        <v>0</v>
      </c>
      <c r="R123">
        <v>293.49299999999999</v>
      </c>
      <c r="S123">
        <v>0</v>
      </c>
      <c r="T123">
        <v>189.67400000000001</v>
      </c>
      <c r="U123">
        <v>1105.5899999999999</v>
      </c>
      <c r="V123">
        <v>0</v>
      </c>
      <c r="W123">
        <v>0</v>
      </c>
      <c r="X123">
        <v>0</v>
      </c>
      <c r="Y123">
        <v>117.989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117.989</v>
      </c>
      <c r="AI123">
        <v>227.56200000000001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18.810300000000002</v>
      </c>
      <c r="AP123">
        <v>0</v>
      </c>
      <c r="AQ123">
        <v>0</v>
      </c>
      <c r="AR123">
        <v>36.254600000000003</v>
      </c>
      <c r="AS123">
        <v>0</v>
      </c>
      <c r="AT123">
        <v>24.162299999999998</v>
      </c>
      <c r="AU123">
        <v>306.78899999999999</v>
      </c>
      <c r="AV123">
        <v>0</v>
      </c>
      <c r="AW123">
        <v>0</v>
      </c>
      <c r="AX123">
        <v>0</v>
      </c>
      <c r="AY123">
        <v>371.83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371.83</v>
      </c>
      <c r="BI123">
        <v>2420.34</v>
      </c>
      <c r="BJ123" t="s">
        <v>67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</row>
    <row r="124" spans="1:78" x14ac:dyDescent="0.25">
      <c r="A124" t="s">
        <v>2761</v>
      </c>
      <c r="B124" t="s">
        <v>2016</v>
      </c>
      <c r="C124" s="1" t="str">
        <f t="shared" si="18"/>
        <v>Htl</v>
      </c>
      <c r="D124" s="1" t="str">
        <f t="shared" si="19"/>
        <v>CZ15</v>
      </c>
      <c r="E124" s="1" t="str">
        <f t="shared" si="20"/>
        <v>v15</v>
      </c>
      <c r="F124" s="1" t="str">
        <f t="shared" si="13"/>
        <v>PkgAC2SpP-240to760</v>
      </c>
      <c r="G124" s="1" t="str">
        <f t="shared" si="21"/>
        <v>Base</v>
      </c>
      <c r="H124">
        <v>24998.5</v>
      </c>
      <c r="I124">
        <v>540.29300000000001</v>
      </c>
      <c r="J124">
        <v>0</v>
      </c>
      <c r="K124">
        <v>0</v>
      </c>
      <c r="L124">
        <v>8.7324800000000007</v>
      </c>
      <c r="M124">
        <v>6.2982700000000003E-2</v>
      </c>
      <c r="N124">
        <v>0</v>
      </c>
      <c r="O124">
        <v>85.366500000000002</v>
      </c>
      <c r="P124">
        <v>0.44975900000000002</v>
      </c>
      <c r="Q124">
        <v>0</v>
      </c>
      <c r="R124">
        <v>293.49299999999999</v>
      </c>
      <c r="S124">
        <v>0</v>
      </c>
      <c r="T124">
        <v>187.37</v>
      </c>
      <c r="U124">
        <v>1115.77</v>
      </c>
      <c r="V124">
        <v>0</v>
      </c>
      <c r="W124">
        <v>0</v>
      </c>
      <c r="X124">
        <v>0</v>
      </c>
      <c r="Y124">
        <v>102.158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102.158</v>
      </c>
      <c r="AI124">
        <v>306.67399999999998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22.8108</v>
      </c>
      <c r="AP124">
        <v>0</v>
      </c>
      <c r="AQ124">
        <v>0</v>
      </c>
      <c r="AR124">
        <v>36.254600000000003</v>
      </c>
      <c r="AS124">
        <v>0</v>
      </c>
      <c r="AT124">
        <v>23.955100000000002</v>
      </c>
      <c r="AU124">
        <v>389.69400000000002</v>
      </c>
      <c r="AV124">
        <v>0</v>
      </c>
      <c r="AW124">
        <v>0</v>
      </c>
      <c r="AX124">
        <v>0</v>
      </c>
      <c r="AY124">
        <v>335.851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335.851</v>
      </c>
      <c r="BI124">
        <v>2278.63</v>
      </c>
      <c r="BJ124" t="s">
        <v>67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</row>
    <row r="125" spans="1:78" x14ac:dyDescent="0.25">
      <c r="A125" t="s">
        <v>2761</v>
      </c>
      <c r="B125" t="s">
        <v>2017</v>
      </c>
      <c r="C125" s="1" t="str">
        <f t="shared" si="18"/>
        <v>Htl</v>
      </c>
      <c r="D125" s="1" t="str">
        <f t="shared" si="19"/>
        <v>CZ15</v>
      </c>
      <c r="E125" s="1" t="str">
        <f t="shared" si="20"/>
        <v>v15</v>
      </c>
      <c r="F125" s="1" t="str">
        <f t="shared" si="13"/>
        <v>PkgAC2SpP-240to760</v>
      </c>
      <c r="G125" s="1" t="str">
        <f t="shared" si="21"/>
        <v>Meas</v>
      </c>
      <c r="H125">
        <v>24998.5</v>
      </c>
      <c r="I125">
        <v>444.73599999999999</v>
      </c>
      <c r="J125">
        <v>0</v>
      </c>
      <c r="K125">
        <v>0</v>
      </c>
      <c r="L125">
        <v>8.7349300000000003</v>
      </c>
      <c r="M125">
        <v>6.2984100000000001E-2</v>
      </c>
      <c r="N125">
        <v>0</v>
      </c>
      <c r="O125">
        <v>83.033299999999997</v>
      </c>
      <c r="P125">
        <v>0.44975900000000002</v>
      </c>
      <c r="Q125">
        <v>0</v>
      </c>
      <c r="R125">
        <v>293.49299999999999</v>
      </c>
      <c r="S125">
        <v>0</v>
      </c>
      <c r="T125">
        <v>187.37</v>
      </c>
      <c r="U125">
        <v>1017.88</v>
      </c>
      <c r="V125">
        <v>0</v>
      </c>
      <c r="W125">
        <v>0</v>
      </c>
      <c r="X125">
        <v>0</v>
      </c>
      <c r="Y125">
        <v>102.175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102.175</v>
      </c>
      <c r="AI125">
        <v>189.52600000000001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16.758199999999999</v>
      </c>
      <c r="AP125">
        <v>0</v>
      </c>
      <c r="AQ125">
        <v>0</v>
      </c>
      <c r="AR125">
        <v>36.254600000000003</v>
      </c>
      <c r="AS125">
        <v>0</v>
      </c>
      <c r="AT125">
        <v>23.955100000000002</v>
      </c>
      <c r="AU125">
        <v>266.49299999999999</v>
      </c>
      <c r="AV125">
        <v>0</v>
      </c>
      <c r="AW125">
        <v>0</v>
      </c>
      <c r="AX125">
        <v>0</v>
      </c>
      <c r="AY125">
        <v>335.851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335.851</v>
      </c>
      <c r="BI125">
        <v>2156.89</v>
      </c>
      <c r="BJ125" t="s">
        <v>67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</row>
    <row r="126" spans="1:78" x14ac:dyDescent="0.25">
      <c r="A126" t="s">
        <v>2762</v>
      </c>
      <c r="B126" t="s">
        <v>2301</v>
      </c>
      <c r="C126" s="1" t="str">
        <f t="shared" si="18"/>
        <v>MBT</v>
      </c>
      <c r="D126" s="1" t="str">
        <f t="shared" si="19"/>
        <v>CZ12</v>
      </c>
      <c r="E126" s="1" t="str">
        <f t="shared" si="20"/>
        <v>v03</v>
      </c>
      <c r="F126" s="1" t="str">
        <f t="shared" si="13"/>
        <v>PkgAC2SpP-240to760</v>
      </c>
      <c r="G126" s="1" t="str">
        <f t="shared" si="21"/>
        <v>Base</v>
      </c>
      <c r="H126">
        <v>24998.5</v>
      </c>
      <c r="I126">
        <v>228.595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145.61000000000001</v>
      </c>
      <c r="P126">
        <v>8.2951800000000002</v>
      </c>
      <c r="Q126">
        <v>0</v>
      </c>
      <c r="R126">
        <v>737.07299999999998</v>
      </c>
      <c r="S126">
        <v>0</v>
      </c>
      <c r="T126">
        <v>527.51499999999999</v>
      </c>
      <c r="U126">
        <v>1647.09</v>
      </c>
      <c r="V126">
        <v>0</v>
      </c>
      <c r="W126">
        <v>0</v>
      </c>
      <c r="X126">
        <v>0</v>
      </c>
      <c r="Y126">
        <v>678.82500000000005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678.82500000000005</v>
      </c>
      <c r="AI126">
        <v>370.11500000000001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61.037100000000002</v>
      </c>
      <c r="AP126">
        <v>0</v>
      </c>
      <c r="AQ126">
        <v>0</v>
      </c>
      <c r="AR126">
        <v>194.46700000000001</v>
      </c>
      <c r="AS126">
        <v>0</v>
      </c>
      <c r="AT126">
        <v>150.60499999999999</v>
      </c>
      <c r="AU126">
        <v>776.22400000000005</v>
      </c>
      <c r="AV126">
        <v>0</v>
      </c>
      <c r="AW126">
        <v>0</v>
      </c>
      <c r="AX126">
        <v>0</v>
      </c>
      <c r="AY126">
        <v>2309.6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2309.6</v>
      </c>
      <c r="BI126">
        <v>3461.18</v>
      </c>
      <c r="BJ126" t="s">
        <v>67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</row>
    <row r="127" spans="1:78" x14ac:dyDescent="0.25">
      <c r="A127" t="s">
        <v>2763</v>
      </c>
      <c r="B127" t="s">
        <v>2302</v>
      </c>
      <c r="C127" s="1" t="str">
        <f t="shared" si="18"/>
        <v>MBT</v>
      </c>
      <c r="D127" s="1" t="str">
        <f t="shared" si="19"/>
        <v>CZ12</v>
      </c>
      <c r="E127" s="1" t="str">
        <f t="shared" si="20"/>
        <v>v03</v>
      </c>
      <c r="F127" s="1" t="str">
        <f t="shared" si="13"/>
        <v>PkgAC2SpP-240to760</v>
      </c>
      <c r="G127" s="1" t="str">
        <f t="shared" si="21"/>
        <v>Meas</v>
      </c>
      <c r="H127">
        <v>24998.5</v>
      </c>
      <c r="I127">
        <v>198.11799999999999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144.25</v>
      </c>
      <c r="P127">
        <v>8.2951800000000002</v>
      </c>
      <c r="Q127">
        <v>0</v>
      </c>
      <c r="R127">
        <v>737.07299999999998</v>
      </c>
      <c r="S127">
        <v>0</v>
      </c>
      <c r="T127">
        <v>527.51499999999999</v>
      </c>
      <c r="U127">
        <v>1615.26</v>
      </c>
      <c r="V127">
        <v>0</v>
      </c>
      <c r="W127">
        <v>0</v>
      </c>
      <c r="X127">
        <v>0</v>
      </c>
      <c r="Y127">
        <v>678.923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678.923</v>
      </c>
      <c r="AI127">
        <v>255.93100000000001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51.825400000000002</v>
      </c>
      <c r="AP127">
        <v>0</v>
      </c>
      <c r="AQ127">
        <v>0</v>
      </c>
      <c r="AR127">
        <v>194.46700000000001</v>
      </c>
      <c r="AS127">
        <v>0</v>
      </c>
      <c r="AT127">
        <v>150.60499999999999</v>
      </c>
      <c r="AU127">
        <v>652.82799999999997</v>
      </c>
      <c r="AV127">
        <v>0</v>
      </c>
      <c r="AW127">
        <v>0</v>
      </c>
      <c r="AX127">
        <v>0</v>
      </c>
      <c r="AY127">
        <v>2309.6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2309.6</v>
      </c>
      <c r="BI127">
        <v>3349.27</v>
      </c>
      <c r="BJ127" t="s">
        <v>67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</row>
    <row r="128" spans="1:78" x14ac:dyDescent="0.25">
      <c r="A128" t="s">
        <v>2763</v>
      </c>
      <c r="B128" t="s">
        <v>2303</v>
      </c>
      <c r="C128" s="1" t="str">
        <f t="shared" si="18"/>
        <v>MBT</v>
      </c>
      <c r="D128" s="1" t="str">
        <f t="shared" si="19"/>
        <v>CZ12</v>
      </c>
      <c r="E128" s="1" t="str">
        <f t="shared" si="20"/>
        <v>v07</v>
      </c>
      <c r="F128" s="1" t="str">
        <f t="shared" si="13"/>
        <v>PkgAC2SpP-240to760</v>
      </c>
      <c r="G128" s="1" t="str">
        <f t="shared" si="21"/>
        <v>Base</v>
      </c>
      <c r="H128">
        <v>24998.5</v>
      </c>
      <c r="I128">
        <v>227.17699999999999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143.898</v>
      </c>
      <c r="P128">
        <v>8.1572099999999992</v>
      </c>
      <c r="Q128">
        <v>0</v>
      </c>
      <c r="R128">
        <v>737.07299999999998</v>
      </c>
      <c r="S128">
        <v>0</v>
      </c>
      <c r="T128">
        <v>527.51499999999999</v>
      </c>
      <c r="U128">
        <v>1643.83</v>
      </c>
      <c r="V128">
        <v>0</v>
      </c>
      <c r="W128">
        <v>0</v>
      </c>
      <c r="X128">
        <v>0</v>
      </c>
      <c r="Y128">
        <v>637.779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637.779</v>
      </c>
      <c r="AI128">
        <v>363.27699999999999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59.840499999999999</v>
      </c>
      <c r="AP128">
        <v>0</v>
      </c>
      <c r="AQ128">
        <v>0</v>
      </c>
      <c r="AR128">
        <v>194.46700000000001</v>
      </c>
      <c r="AS128">
        <v>0</v>
      </c>
      <c r="AT128">
        <v>150.60499999999999</v>
      </c>
      <c r="AU128">
        <v>768.18899999999996</v>
      </c>
      <c r="AV128">
        <v>0</v>
      </c>
      <c r="AW128">
        <v>0</v>
      </c>
      <c r="AX128">
        <v>0</v>
      </c>
      <c r="AY128">
        <v>2144.5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2144.5</v>
      </c>
      <c r="BI128">
        <v>3393.61</v>
      </c>
      <c r="BJ128" t="s">
        <v>67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</row>
    <row r="129" spans="1:78" x14ac:dyDescent="0.25">
      <c r="A129" t="s">
        <v>2764</v>
      </c>
      <c r="B129" t="s">
        <v>2304</v>
      </c>
      <c r="C129" s="1" t="str">
        <f t="shared" si="18"/>
        <v>MBT</v>
      </c>
      <c r="D129" s="1" t="str">
        <f t="shared" si="19"/>
        <v>CZ12</v>
      </c>
      <c r="E129" s="1" t="str">
        <f t="shared" si="20"/>
        <v>v07</v>
      </c>
      <c r="F129" s="1" t="str">
        <f t="shared" si="13"/>
        <v>PkgAC2SpP-240to760</v>
      </c>
      <c r="G129" s="1" t="str">
        <f t="shared" si="21"/>
        <v>Meas</v>
      </c>
      <c r="H129">
        <v>24998.5</v>
      </c>
      <c r="I129">
        <v>197.07300000000001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142.548</v>
      </c>
      <c r="P129">
        <v>8.1572099999999992</v>
      </c>
      <c r="Q129">
        <v>0</v>
      </c>
      <c r="R129">
        <v>737.07299999999998</v>
      </c>
      <c r="S129">
        <v>0</v>
      </c>
      <c r="T129">
        <v>527.51499999999999</v>
      </c>
      <c r="U129">
        <v>1612.37</v>
      </c>
      <c r="V129">
        <v>0</v>
      </c>
      <c r="W129">
        <v>0</v>
      </c>
      <c r="X129">
        <v>0</v>
      </c>
      <c r="Y129">
        <v>637.86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637.86</v>
      </c>
      <c r="AI129">
        <v>243.68199999999999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49.799900000000001</v>
      </c>
      <c r="AP129">
        <v>0</v>
      </c>
      <c r="AQ129">
        <v>0</v>
      </c>
      <c r="AR129">
        <v>202.89</v>
      </c>
      <c r="AS129">
        <v>0</v>
      </c>
      <c r="AT129">
        <v>150.494</v>
      </c>
      <c r="AU129">
        <v>646.86599999999999</v>
      </c>
      <c r="AV129">
        <v>0</v>
      </c>
      <c r="AW129">
        <v>0</v>
      </c>
      <c r="AX129">
        <v>0</v>
      </c>
      <c r="AY129">
        <v>2144.5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2144.5</v>
      </c>
      <c r="BI129">
        <v>3283.26</v>
      </c>
      <c r="BJ129" t="s">
        <v>67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</row>
    <row r="130" spans="1:78" x14ac:dyDescent="0.25">
      <c r="A130" t="s">
        <v>2764</v>
      </c>
      <c r="B130" t="s">
        <v>2305</v>
      </c>
      <c r="C130" s="1" t="str">
        <f t="shared" si="18"/>
        <v>MBT</v>
      </c>
      <c r="D130" s="1" t="str">
        <f t="shared" si="19"/>
        <v>CZ12</v>
      </c>
      <c r="E130" s="1" t="str">
        <f t="shared" si="20"/>
        <v>v11</v>
      </c>
      <c r="F130" s="1" t="str">
        <f t="shared" si="13"/>
        <v>PkgAC2SpP-240to760</v>
      </c>
      <c r="G130" s="1" t="str">
        <f t="shared" si="21"/>
        <v>Base</v>
      </c>
      <c r="H130">
        <v>24998.5</v>
      </c>
      <c r="I130">
        <v>221.99299999999999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137.61199999999999</v>
      </c>
      <c r="P130">
        <v>7.6988000000000003</v>
      </c>
      <c r="Q130">
        <v>0</v>
      </c>
      <c r="R130">
        <v>737.07299999999998</v>
      </c>
      <c r="S130">
        <v>0</v>
      </c>
      <c r="T130">
        <v>508.964</v>
      </c>
      <c r="U130">
        <v>1613.35</v>
      </c>
      <c r="V130">
        <v>0</v>
      </c>
      <c r="W130">
        <v>0</v>
      </c>
      <c r="X130">
        <v>0</v>
      </c>
      <c r="Y130">
        <v>477.48399999999998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477.48399999999998</v>
      </c>
      <c r="AI130">
        <v>345.49099999999999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56.988100000000003</v>
      </c>
      <c r="AP130">
        <v>0</v>
      </c>
      <c r="AQ130">
        <v>0</v>
      </c>
      <c r="AR130">
        <v>194.46700000000001</v>
      </c>
      <c r="AS130">
        <v>0</v>
      </c>
      <c r="AT130">
        <v>145.209</v>
      </c>
      <c r="AU130">
        <v>742.15499999999997</v>
      </c>
      <c r="AV130">
        <v>0</v>
      </c>
      <c r="AW130">
        <v>0</v>
      </c>
      <c r="AX130">
        <v>0</v>
      </c>
      <c r="AY130">
        <v>1702.52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1702.52</v>
      </c>
      <c r="BI130">
        <v>3230.61</v>
      </c>
      <c r="BJ130" t="s">
        <v>67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</row>
    <row r="131" spans="1:78" x14ac:dyDescent="0.25">
      <c r="A131" t="s">
        <v>2765</v>
      </c>
      <c r="B131" t="s">
        <v>2306</v>
      </c>
      <c r="C131" s="1" t="str">
        <f t="shared" si="18"/>
        <v>MBT</v>
      </c>
      <c r="D131" s="1" t="str">
        <f t="shared" si="19"/>
        <v>CZ12</v>
      </c>
      <c r="E131" s="1" t="str">
        <f t="shared" si="20"/>
        <v>v11</v>
      </c>
      <c r="F131" s="1" t="str">
        <f t="shared" si="13"/>
        <v>PkgAC2SpP-240to760</v>
      </c>
      <c r="G131" s="1" t="str">
        <f t="shared" si="21"/>
        <v>Meas</v>
      </c>
      <c r="H131">
        <v>24998.5</v>
      </c>
      <c r="I131">
        <v>192.958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136.26900000000001</v>
      </c>
      <c r="P131">
        <v>7.6988000000000003</v>
      </c>
      <c r="Q131">
        <v>0</v>
      </c>
      <c r="R131">
        <v>737.07299999999998</v>
      </c>
      <c r="S131">
        <v>0</v>
      </c>
      <c r="T131">
        <v>508.964</v>
      </c>
      <c r="U131">
        <v>1582.97</v>
      </c>
      <c r="V131">
        <v>0</v>
      </c>
      <c r="W131">
        <v>0</v>
      </c>
      <c r="X131">
        <v>0</v>
      </c>
      <c r="Y131">
        <v>477.54899999999998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477.54899999999998</v>
      </c>
      <c r="AI131">
        <v>231.672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47.360399999999998</v>
      </c>
      <c r="AP131">
        <v>0</v>
      </c>
      <c r="AQ131">
        <v>0</v>
      </c>
      <c r="AR131">
        <v>202.89</v>
      </c>
      <c r="AS131">
        <v>0</v>
      </c>
      <c r="AT131">
        <v>145.09800000000001</v>
      </c>
      <c r="AU131">
        <v>627.02099999999996</v>
      </c>
      <c r="AV131">
        <v>0</v>
      </c>
      <c r="AW131">
        <v>0</v>
      </c>
      <c r="AX131">
        <v>0</v>
      </c>
      <c r="AY131">
        <v>1702.52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1702.52</v>
      </c>
      <c r="BI131">
        <v>3119.06</v>
      </c>
      <c r="BJ131" t="s">
        <v>67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</row>
    <row r="132" spans="1:78" x14ac:dyDescent="0.25">
      <c r="A132" t="s">
        <v>2765</v>
      </c>
      <c r="B132" t="s">
        <v>2307</v>
      </c>
      <c r="C132" s="1" t="str">
        <f t="shared" si="18"/>
        <v>MBT</v>
      </c>
      <c r="D132" s="1" t="str">
        <f t="shared" si="19"/>
        <v>CZ12</v>
      </c>
      <c r="E132" s="1" t="str">
        <f t="shared" si="20"/>
        <v>v15</v>
      </c>
      <c r="F132" s="1" t="str">
        <f t="shared" si="13"/>
        <v>PkgAC2SpP-240to760</v>
      </c>
      <c r="G132" s="1" t="str">
        <f t="shared" si="21"/>
        <v>Base</v>
      </c>
      <c r="H132">
        <v>24998.5</v>
      </c>
      <c r="I132">
        <v>214.87100000000001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133.72499999999999</v>
      </c>
      <c r="P132">
        <v>7.4980200000000004</v>
      </c>
      <c r="Q132">
        <v>0</v>
      </c>
      <c r="R132">
        <v>737.07299999999998</v>
      </c>
      <c r="S132">
        <v>0</v>
      </c>
      <c r="T132">
        <v>499.68799999999999</v>
      </c>
      <c r="U132">
        <v>1592.86</v>
      </c>
      <c r="V132">
        <v>0</v>
      </c>
      <c r="W132">
        <v>0</v>
      </c>
      <c r="X132">
        <v>0</v>
      </c>
      <c r="Y132">
        <v>452.697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452.697</v>
      </c>
      <c r="AI132">
        <v>336.66800000000001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55.5276</v>
      </c>
      <c r="AP132">
        <v>0</v>
      </c>
      <c r="AQ132">
        <v>0</v>
      </c>
      <c r="AR132">
        <v>194.46700000000001</v>
      </c>
      <c r="AS132">
        <v>0</v>
      </c>
      <c r="AT132">
        <v>142.511</v>
      </c>
      <c r="AU132">
        <v>729.17399999999998</v>
      </c>
      <c r="AV132">
        <v>0</v>
      </c>
      <c r="AW132">
        <v>0</v>
      </c>
      <c r="AX132">
        <v>0</v>
      </c>
      <c r="AY132">
        <v>1611.65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1611.65</v>
      </c>
      <c r="BI132">
        <v>3153.9</v>
      </c>
      <c r="BJ132" t="s">
        <v>67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</row>
    <row r="133" spans="1:78" x14ac:dyDescent="0.25">
      <c r="A133" t="s">
        <v>2766</v>
      </c>
      <c r="B133" t="s">
        <v>2308</v>
      </c>
      <c r="C133" s="1" t="str">
        <f t="shared" si="18"/>
        <v>MBT</v>
      </c>
      <c r="D133" s="1" t="str">
        <f t="shared" si="19"/>
        <v>CZ12</v>
      </c>
      <c r="E133" s="1" t="str">
        <f t="shared" si="20"/>
        <v>v15</v>
      </c>
      <c r="F133" s="1" t="str">
        <f t="shared" si="13"/>
        <v>PkgAC2SpP-240to760</v>
      </c>
      <c r="G133" s="1" t="str">
        <f t="shared" si="21"/>
        <v>Meas</v>
      </c>
      <c r="H133">
        <v>24998.5</v>
      </c>
      <c r="I133">
        <v>186.85499999999999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132.43100000000001</v>
      </c>
      <c r="P133">
        <v>7.4980200000000004</v>
      </c>
      <c r="Q133">
        <v>0</v>
      </c>
      <c r="R133">
        <v>737.07299999999998</v>
      </c>
      <c r="S133">
        <v>0</v>
      </c>
      <c r="T133">
        <v>499.68799999999999</v>
      </c>
      <c r="U133">
        <v>1563.55</v>
      </c>
      <c r="V133">
        <v>0</v>
      </c>
      <c r="W133">
        <v>0</v>
      </c>
      <c r="X133">
        <v>0</v>
      </c>
      <c r="Y133">
        <v>452.75799999999998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452.75799999999998</v>
      </c>
      <c r="AI133">
        <v>232.791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47.0961</v>
      </c>
      <c r="AP133">
        <v>0</v>
      </c>
      <c r="AQ133">
        <v>0</v>
      </c>
      <c r="AR133">
        <v>194.46700000000001</v>
      </c>
      <c r="AS133">
        <v>0</v>
      </c>
      <c r="AT133">
        <v>142.511</v>
      </c>
      <c r="AU133">
        <v>616.86500000000001</v>
      </c>
      <c r="AV133">
        <v>0</v>
      </c>
      <c r="AW133">
        <v>0</v>
      </c>
      <c r="AX133">
        <v>0</v>
      </c>
      <c r="AY133">
        <v>1611.65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1611.65</v>
      </c>
      <c r="BI133">
        <v>3044.45</v>
      </c>
      <c r="BJ133" t="s">
        <v>67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</row>
    <row r="134" spans="1:78" x14ac:dyDescent="0.25">
      <c r="A134" t="s">
        <v>2766</v>
      </c>
      <c r="B134" t="s">
        <v>2309</v>
      </c>
      <c r="C134" s="1" t="str">
        <f t="shared" si="18"/>
        <v>MBT</v>
      </c>
      <c r="D134" s="1" t="str">
        <f t="shared" si="19"/>
        <v>CZ13</v>
      </c>
      <c r="E134" s="1" t="str">
        <f t="shared" si="20"/>
        <v>v03</v>
      </c>
      <c r="F134" s="1" t="str">
        <f t="shared" si="13"/>
        <v>PkgAC2SpP-240to760</v>
      </c>
      <c r="G134" s="1" t="str">
        <f t="shared" si="21"/>
        <v>Base</v>
      </c>
      <c r="H134">
        <v>24998.5</v>
      </c>
      <c r="I134">
        <v>324.995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163.16</v>
      </c>
      <c r="P134">
        <v>8.7039899999999992</v>
      </c>
      <c r="Q134">
        <v>0</v>
      </c>
      <c r="R134">
        <v>737.07299999999998</v>
      </c>
      <c r="S134">
        <v>0</v>
      </c>
      <c r="T134">
        <v>527.51499999999999</v>
      </c>
      <c r="U134">
        <v>1761.45</v>
      </c>
      <c r="V134">
        <v>0</v>
      </c>
      <c r="W134">
        <v>0</v>
      </c>
      <c r="X134">
        <v>0</v>
      </c>
      <c r="Y134">
        <v>602.80899999999997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602.80899999999997</v>
      </c>
      <c r="AI134">
        <v>448.983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72.628399999999999</v>
      </c>
      <c r="AP134">
        <v>0</v>
      </c>
      <c r="AQ134">
        <v>0</v>
      </c>
      <c r="AR134">
        <v>194.46700000000001</v>
      </c>
      <c r="AS134">
        <v>0</v>
      </c>
      <c r="AT134">
        <v>146.893</v>
      </c>
      <c r="AU134">
        <v>862.971</v>
      </c>
      <c r="AV134">
        <v>0</v>
      </c>
      <c r="AW134">
        <v>0</v>
      </c>
      <c r="AX134">
        <v>0</v>
      </c>
      <c r="AY134">
        <v>2323.62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2323.62</v>
      </c>
      <c r="BI134">
        <v>4041.81</v>
      </c>
      <c r="BJ134" t="s">
        <v>67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</row>
    <row r="135" spans="1:78" x14ac:dyDescent="0.25">
      <c r="A135" t="s">
        <v>2767</v>
      </c>
      <c r="B135" t="s">
        <v>2310</v>
      </c>
      <c r="C135" s="1" t="str">
        <f t="shared" si="18"/>
        <v>MBT</v>
      </c>
      <c r="D135" s="1" t="str">
        <f t="shared" si="19"/>
        <v>CZ13</v>
      </c>
      <c r="E135" s="1" t="str">
        <f t="shared" si="20"/>
        <v>v03</v>
      </c>
      <c r="F135" s="1" t="str">
        <f t="shared" ref="F135:F198" si="22">F134</f>
        <v>PkgAC2SpP-240to760</v>
      </c>
      <c r="G135" s="1" t="str">
        <f t="shared" si="21"/>
        <v>Meas</v>
      </c>
      <c r="H135">
        <v>24998.5</v>
      </c>
      <c r="I135">
        <v>268.63299999999998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160.71600000000001</v>
      </c>
      <c r="P135">
        <v>8.7039899999999992</v>
      </c>
      <c r="Q135">
        <v>0</v>
      </c>
      <c r="R135">
        <v>737.07299999999998</v>
      </c>
      <c r="S135">
        <v>0</v>
      </c>
      <c r="T135">
        <v>527.51499999999999</v>
      </c>
      <c r="U135">
        <v>1702.65</v>
      </c>
      <c r="V135">
        <v>0</v>
      </c>
      <c r="W135">
        <v>0</v>
      </c>
      <c r="X135">
        <v>0</v>
      </c>
      <c r="Y135">
        <v>602.87900000000002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602.87900000000002</v>
      </c>
      <c r="AI135">
        <v>298.66199999999998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60.258099999999999</v>
      </c>
      <c r="AP135">
        <v>0</v>
      </c>
      <c r="AQ135">
        <v>0</v>
      </c>
      <c r="AR135">
        <v>194.46700000000001</v>
      </c>
      <c r="AS135">
        <v>0</v>
      </c>
      <c r="AT135">
        <v>146.893</v>
      </c>
      <c r="AU135">
        <v>700.28</v>
      </c>
      <c r="AV135">
        <v>0</v>
      </c>
      <c r="AW135">
        <v>0</v>
      </c>
      <c r="AX135">
        <v>0</v>
      </c>
      <c r="AY135">
        <v>2323.62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2323.62</v>
      </c>
      <c r="BI135">
        <v>3882.77</v>
      </c>
      <c r="BJ135" t="s">
        <v>67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</row>
    <row r="136" spans="1:78" x14ac:dyDescent="0.25">
      <c r="A136" t="s">
        <v>2767</v>
      </c>
      <c r="B136" t="s">
        <v>2311</v>
      </c>
      <c r="C136" s="1" t="str">
        <f t="shared" si="18"/>
        <v>MBT</v>
      </c>
      <c r="D136" s="1" t="str">
        <f t="shared" si="19"/>
        <v>CZ13</v>
      </c>
      <c r="E136" s="1" t="str">
        <f t="shared" si="20"/>
        <v>v07</v>
      </c>
      <c r="F136" s="1" t="str">
        <f t="shared" si="22"/>
        <v>PkgAC2SpP-240to760</v>
      </c>
      <c r="G136" s="1" t="str">
        <f t="shared" si="21"/>
        <v>Base</v>
      </c>
      <c r="H136">
        <v>24998.5</v>
      </c>
      <c r="I136">
        <v>320.48899999999998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160.904</v>
      </c>
      <c r="P136">
        <v>8.5604499999999994</v>
      </c>
      <c r="Q136">
        <v>0</v>
      </c>
      <c r="R136">
        <v>737.07299999999998</v>
      </c>
      <c r="S136">
        <v>0</v>
      </c>
      <c r="T136">
        <v>527.51499999999999</v>
      </c>
      <c r="U136">
        <v>1754.55</v>
      </c>
      <c r="V136">
        <v>0</v>
      </c>
      <c r="W136">
        <v>0</v>
      </c>
      <c r="X136">
        <v>0</v>
      </c>
      <c r="Y136">
        <v>560.83399999999995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560.83399999999995</v>
      </c>
      <c r="AI136">
        <v>438.88900000000001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70.805000000000007</v>
      </c>
      <c r="AP136">
        <v>0</v>
      </c>
      <c r="AQ136">
        <v>0</v>
      </c>
      <c r="AR136">
        <v>194.46700000000001</v>
      </c>
      <c r="AS136">
        <v>0</v>
      </c>
      <c r="AT136">
        <v>146.893</v>
      </c>
      <c r="AU136">
        <v>851.05399999999997</v>
      </c>
      <c r="AV136">
        <v>0</v>
      </c>
      <c r="AW136">
        <v>0</v>
      </c>
      <c r="AX136">
        <v>0</v>
      </c>
      <c r="AY136">
        <v>2147.5700000000002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2147.5700000000002</v>
      </c>
      <c r="BI136">
        <v>3941.26</v>
      </c>
      <c r="BJ136" t="s">
        <v>67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</row>
    <row r="137" spans="1:78" x14ac:dyDescent="0.25">
      <c r="A137" t="s">
        <v>2768</v>
      </c>
      <c r="B137" t="s">
        <v>2312</v>
      </c>
      <c r="C137" s="1" t="str">
        <f t="shared" si="18"/>
        <v>MBT</v>
      </c>
      <c r="D137" s="1" t="str">
        <f t="shared" si="19"/>
        <v>CZ13</v>
      </c>
      <c r="E137" s="1" t="str">
        <f t="shared" si="20"/>
        <v>v07</v>
      </c>
      <c r="F137" s="1" t="str">
        <f t="shared" si="22"/>
        <v>PkgAC2SpP-240to760</v>
      </c>
      <c r="G137" s="1" t="str">
        <f t="shared" si="21"/>
        <v>Meas</v>
      </c>
      <c r="H137">
        <v>24998.5</v>
      </c>
      <c r="I137">
        <v>265.06700000000001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158.53100000000001</v>
      </c>
      <c r="P137">
        <v>8.5604499999999994</v>
      </c>
      <c r="Q137">
        <v>0</v>
      </c>
      <c r="R137">
        <v>737.07299999999998</v>
      </c>
      <c r="S137">
        <v>0</v>
      </c>
      <c r="T137">
        <v>527.51499999999999</v>
      </c>
      <c r="U137">
        <v>1696.75</v>
      </c>
      <c r="V137">
        <v>0</v>
      </c>
      <c r="W137">
        <v>0</v>
      </c>
      <c r="X137">
        <v>0</v>
      </c>
      <c r="Y137">
        <v>560.87900000000002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560.87900000000002</v>
      </c>
      <c r="AI137">
        <v>291.99700000000001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58.8232</v>
      </c>
      <c r="AP137">
        <v>0</v>
      </c>
      <c r="AQ137">
        <v>0</v>
      </c>
      <c r="AR137">
        <v>194.46700000000001</v>
      </c>
      <c r="AS137">
        <v>0</v>
      </c>
      <c r="AT137">
        <v>146.893</v>
      </c>
      <c r="AU137">
        <v>692.18</v>
      </c>
      <c r="AV137">
        <v>0</v>
      </c>
      <c r="AW137">
        <v>0</v>
      </c>
      <c r="AX137">
        <v>0</v>
      </c>
      <c r="AY137">
        <v>2147.5700000000002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2147.5700000000002</v>
      </c>
      <c r="BI137">
        <v>3786.95</v>
      </c>
      <c r="BJ137" t="s">
        <v>67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</row>
    <row r="138" spans="1:78" x14ac:dyDescent="0.25">
      <c r="A138" t="s">
        <v>2768</v>
      </c>
      <c r="B138" t="s">
        <v>2313</v>
      </c>
      <c r="C138" s="1" t="str">
        <f t="shared" si="18"/>
        <v>MBT</v>
      </c>
      <c r="D138" s="1" t="str">
        <f t="shared" si="19"/>
        <v>CZ13</v>
      </c>
      <c r="E138" s="1" t="str">
        <f t="shared" si="20"/>
        <v>v11</v>
      </c>
      <c r="F138" s="1" t="str">
        <f t="shared" si="22"/>
        <v>PkgAC2SpP-240to760</v>
      </c>
      <c r="G138" s="1" t="str">
        <f t="shared" si="21"/>
        <v>Base</v>
      </c>
      <c r="H138">
        <v>24998.5</v>
      </c>
      <c r="I138">
        <v>306.28699999999998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153.173</v>
      </c>
      <c r="P138">
        <v>8.0893899999999999</v>
      </c>
      <c r="Q138">
        <v>0</v>
      </c>
      <c r="R138">
        <v>737.07299999999998</v>
      </c>
      <c r="S138">
        <v>0</v>
      </c>
      <c r="T138">
        <v>508.964</v>
      </c>
      <c r="U138">
        <v>1713.59</v>
      </c>
      <c r="V138">
        <v>0</v>
      </c>
      <c r="W138">
        <v>0</v>
      </c>
      <c r="X138">
        <v>0</v>
      </c>
      <c r="Y138">
        <v>410.38200000000001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410.38200000000001</v>
      </c>
      <c r="AI138">
        <v>412.52800000000002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66.293300000000002</v>
      </c>
      <c r="AP138">
        <v>0</v>
      </c>
      <c r="AQ138">
        <v>0</v>
      </c>
      <c r="AR138">
        <v>194.46700000000001</v>
      </c>
      <c r="AS138">
        <v>0</v>
      </c>
      <c r="AT138">
        <v>141.49700000000001</v>
      </c>
      <c r="AU138">
        <v>814.78499999999997</v>
      </c>
      <c r="AV138">
        <v>0</v>
      </c>
      <c r="AW138">
        <v>0</v>
      </c>
      <c r="AX138">
        <v>0</v>
      </c>
      <c r="AY138">
        <v>1672.37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1672.37</v>
      </c>
      <c r="BI138">
        <v>3694.29</v>
      </c>
      <c r="BJ138" t="s">
        <v>67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</row>
    <row r="139" spans="1:78" x14ac:dyDescent="0.25">
      <c r="A139" t="s">
        <v>2769</v>
      </c>
      <c r="B139" t="s">
        <v>2314</v>
      </c>
      <c r="C139" s="1" t="str">
        <f t="shared" si="18"/>
        <v>MBT</v>
      </c>
      <c r="D139" s="1" t="str">
        <f t="shared" si="19"/>
        <v>CZ13</v>
      </c>
      <c r="E139" s="1" t="str">
        <f t="shared" si="20"/>
        <v>v11</v>
      </c>
      <c r="F139" s="1" t="str">
        <f t="shared" si="22"/>
        <v>PkgAC2SpP-240to760</v>
      </c>
      <c r="G139" s="1" t="str">
        <f t="shared" si="21"/>
        <v>Meas</v>
      </c>
      <c r="H139">
        <v>24998.5</v>
      </c>
      <c r="I139">
        <v>253.971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150.94300000000001</v>
      </c>
      <c r="P139">
        <v>8.0893899999999999</v>
      </c>
      <c r="Q139">
        <v>0</v>
      </c>
      <c r="R139">
        <v>737.07299999999998</v>
      </c>
      <c r="S139">
        <v>0</v>
      </c>
      <c r="T139">
        <v>508.964</v>
      </c>
      <c r="U139">
        <v>1659.05</v>
      </c>
      <c r="V139">
        <v>0</v>
      </c>
      <c r="W139">
        <v>0</v>
      </c>
      <c r="X139">
        <v>0</v>
      </c>
      <c r="Y139">
        <v>410.41500000000002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410.41500000000002</v>
      </c>
      <c r="AI139">
        <v>274.19799999999998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55.139800000000001</v>
      </c>
      <c r="AP139">
        <v>0</v>
      </c>
      <c r="AQ139">
        <v>0</v>
      </c>
      <c r="AR139">
        <v>194.46700000000001</v>
      </c>
      <c r="AS139">
        <v>0</v>
      </c>
      <c r="AT139">
        <v>141.49700000000001</v>
      </c>
      <c r="AU139">
        <v>665.30200000000002</v>
      </c>
      <c r="AV139">
        <v>0</v>
      </c>
      <c r="AW139">
        <v>0</v>
      </c>
      <c r="AX139">
        <v>0</v>
      </c>
      <c r="AY139">
        <v>1672.37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1672.37</v>
      </c>
      <c r="BI139">
        <v>3548.62</v>
      </c>
      <c r="BJ139" t="s">
        <v>67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</row>
    <row r="140" spans="1:78" x14ac:dyDescent="0.25">
      <c r="A140" t="s">
        <v>2769</v>
      </c>
      <c r="B140" t="s">
        <v>2315</v>
      </c>
      <c r="C140" s="1" t="str">
        <f t="shared" si="18"/>
        <v>MBT</v>
      </c>
      <c r="D140" s="1" t="str">
        <f t="shared" si="19"/>
        <v>CZ13</v>
      </c>
      <c r="E140" s="1" t="str">
        <f t="shared" si="20"/>
        <v>v15</v>
      </c>
      <c r="F140" s="1" t="str">
        <f t="shared" si="22"/>
        <v>PkgAC2SpP-240to760</v>
      </c>
      <c r="G140" s="1" t="str">
        <f t="shared" si="21"/>
        <v>Base</v>
      </c>
      <c r="H140">
        <v>24998.5</v>
      </c>
      <c r="I140">
        <v>297.00700000000001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148.92099999999999</v>
      </c>
      <c r="P140">
        <v>7.8829700000000003</v>
      </c>
      <c r="Q140">
        <v>0</v>
      </c>
      <c r="R140">
        <v>737.07299999999998</v>
      </c>
      <c r="S140">
        <v>0</v>
      </c>
      <c r="T140">
        <v>499.68799999999999</v>
      </c>
      <c r="U140">
        <v>1690.58</v>
      </c>
      <c r="V140">
        <v>0</v>
      </c>
      <c r="W140">
        <v>0</v>
      </c>
      <c r="X140">
        <v>0</v>
      </c>
      <c r="Y140">
        <v>383.04300000000001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383.04300000000001</v>
      </c>
      <c r="AI140">
        <v>403.27499999999998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64.810900000000004</v>
      </c>
      <c r="AP140">
        <v>0</v>
      </c>
      <c r="AQ140">
        <v>0</v>
      </c>
      <c r="AR140">
        <v>194.46700000000001</v>
      </c>
      <c r="AS140">
        <v>0</v>
      </c>
      <c r="AT140">
        <v>138.80000000000001</v>
      </c>
      <c r="AU140">
        <v>801.35299999999995</v>
      </c>
      <c r="AV140">
        <v>0</v>
      </c>
      <c r="AW140">
        <v>0</v>
      </c>
      <c r="AX140">
        <v>0</v>
      </c>
      <c r="AY140">
        <v>1570.19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1570.19</v>
      </c>
      <c r="BI140">
        <v>3616.88</v>
      </c>
      <c r="BJ140" t="s">
        <v>67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</row>
    <row r="141" spans="1:78" x14ac:dyDescent="0.25">
      <c r="A141" t="s">
        <v>2769</v>
      </c>
      <c r="B141" t="s">
        <v>2316</v>
      </c>
      <c r="C141" s="1" t="str">
        <f t="shared" si="18"/>
        <v>MBT</v>
      </c>
      <c r="D141" s="1" t="str">
        <f t="shared" si="19"/>
        <v>CZ13</v>
      </c>
      <c r="E141" s="1" t="str">
        <f t="shared" si="20"/>
        <v>v15</v>
      </c>
      <c r="F141" s="1" t="str">
        <f t="shared" si="22"/>
        <v>PkgAC2SpP-240to760</v>
      </c>
      <c r="G141" s="1" t="str">
        <f t="shared" si="21"/>
        <v>Meas</v>
      </c>
      <c r="H141">
        <v>24998.5</v>
      </c>
      <c r="I141">
        <v>246.285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146.76599999999999</v>
      </c>
      <c r="P141">
        <v>7.8829700000000003</v>
      </c>
      <c r="Q141">
        <v>0</v>
      </c>
      <c r="R141">
        <v>737.07299999999998</v>
      </c>
      <c r="S141">
        <v>0</v>
      </c>
      <c r="T141">
        <v>499.68799999999999</v>
      </c>
      <c r="U141">
        <v>1637.7</v>
      </c>
      <c r="V141">
        <v>0</v>
      </c>
      <c r="W141">
        <v>0</v>
      </c>
      <c r="X141">
        <v>0</v>
      </c>
      <c r="Y141">
        <v>383.08800000000002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383.08800000000002</v>
      </c>
      <c r="AI141">
        <v>267.387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53.834099999999999</v>
      </c>
      <c r="AP141">
        <v>0</v>
      </c>
      <c r="AQ141">
        <v>0</v>
      </c>
      <c r="AR141">
        <v>194.46700000000001</v>
      </c>
      <c r="AS141">
        <v>0</v>
      </c>
      <c r="AT141">
        <v>138.80000000000001</v>
      </c>
      <c r="AU141">
        <v>654.48800000000006</v>
      </c>
      <c r="AV141">
        <v>0</v>
      </c>
      <c r="AW141">
        <v>0</v>
      </c>
      <c r="AX141">
        <v>0</v>
      </c>
      <c r="AY141">
        <v>1570.19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1570.19</v>
      </c>
      <c r="BI141">
        <v>3471.26</v>
      </c>
      <c r="BJ141" t="s">
        <v>67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</row>
    <row r="142" spans="1:78" x14ac:dyDescent="0.25">
      <c r="A142" t="s">
        <v>2770</v>
      </c>
      <c r="B142" t="s">
        <v>2018</v>
      </c>
      <c r="C142" s="1" t="str">
        <f t="shared" ref="C142:C173" si="23">LEFT(B142,3)</f>
        <v>MBT</v>
      </c>
      <c r="D142" s="1" t="str">
        <f t="shared" ref="D142:D173" si="24">CONCATENATE("CZ", MID(B142,7,2))</f>
        <v>CZ15</v>
      </c>
      <c r="E142" s="1" t="str">
        <f t="shared" ref="E142:E173" si="25">_xlfn.CONCAT("v",MID(B142,11,2))</f>
        <v>v03</v>
      </c>
      <c r="F142" s="1" t="str">
        <f t="shared" si="22"/>
        <v>PkgAC2SpP-240to760</v>
      </c>
      <c r="G142" s="1" t="str">
        <f t="shared" ref="G142:G173" si="26">RIGHT(B142,4)</f>
        <v>Base</v>
      </c>
      <c r="H142">
        <v>24998.5</v>
      </c>
      <c r="I142">
        <v>588.15499999999997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200.65299999999999</v>
      </c>
      <c r="P142">
        <v>2.7828200000000001</v>
      </c>
      <c r="Q142">
        <v>0</v>
      </c>
      <c r="R142">
        <v>737.07299999999998</v>
      </c>
      <c r="S142">
        <v>0</v>
      </c>
      <c r="T142">
        <v>527.51499999999999</v>
      </c>
      <c r="U142">
        <v>2056.1799999999998</v>
      </c>
      <c r="V142">
        <v>0</v>
      </c>
      <c r="W142">
        <v>0</v>
      </c>
      <c r="X142">
        <v>0</v>
      </c>
      <c r="Y142">
        <v>103.535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103.535</v>
      </c>
      <c r="AI142">
        <v>641.07500000000005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90.960899999999995</v>
      </c>
      <c r="AP142">
        <v>0</v>
      </c>
      <c r="AQ142">
        <v>0</v>
      </c>
      <c r="AR142">
        <v>202.89</v>
      </c>
      <c r="AS142">
        <v>0</v>
      </c>
      <c r="AT142">
        <v>150.494</v>
      </c>
      <c r="AU142">
        <v>1085.42</v>
      </c>
      <c r="AV142">
        <v>0</v>
      </c>
      <c r="AW142">
        <v>0</v>
      </c>
      <c r="AX142">
        <v>0</v>
      </c>
      <c r="AY142">
        <v>1467.55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1467.55</v>
      </c>
      <c r="BI142">
        <v>4674.46</v>
      </c>
      <c r="BJ142" t="s">
        <v>67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</row>
    <row r="143" spans="1:78" x14ac:dyDescent="0.25">
      <c r="A143" t="s">
        <v>2770</v>
      </c>
      <c r="B143" t="s">
        <v>2019</v>
      </c>
      <c r="C143" s="1" t="str">
        <f t="shared" si="23"/>
        <v>MBT</v>
      </c>
      <c r="D143" s="1" t="str">
        <f t="shared" si="24"/>
        <v>CZ15</v>
      </c>
      <c r="E143" s="1" t="str">
        <f t="shared" si="25"/>
        <v>v03</v>
      </c>
      <c r="F143" s="1" t="str">
        <f t="shared" si="22"/>
        <v>PkgAC2SpP-240to760</v>
      </c>
      <c r="G143" s="1" t="str">
        <f t="shared" si="26"/>
        <v>Meas</v>
      </c>
      <c r="H143">
        <v>24998.5</v>
      </c>
      <c r="I143">
        <v>452.76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196.84100000000001</v>
      </c>
      <c r="P143">
        <v>2.7828200000000001</v>
      </c>
      <c r="Q143">
        <v>0</v>
      </c>
      <c r="R143">
        <v>737.07299999999998</v>
      </c>
      <c r="S143">
        <v>0</v>
      </c>
      <c r="T143">
        <v>527.51499999999999</v>
      </c>
      <c r="U143">
        <v>1916.98</v>
      </c>
      <c r="V143">
        <v>0</v>
      </c>
      <c r="W143">
        <v>0</v>
      </c>
      <c r="X143">
        <v>0</v>
      </c>
      <c r="Y143">
        <v>103.55500000000001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103.55500000000001</v>
      </c>
      <c r="AI143">
        <v>356.00099999999998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61.900399999999998</v>
      </c>
      <c r="AP143">
        <v>0</v>
      </c>
      <c r="AQ143">
        <v>0</v>
      </c>
      <c r="AR143">
        <v>202.89</v>
      </c>
      <c r="AS143">
        <v>0</v>
      </c>
      <c r="AT143">
        <v>150.494</v>
      </c>
      <c r="AU143">
        <v>771.28499999999997</v>
      </c>
      <c r="AV143">
        <v>0</v>
      </c>
      <c r="AW143">
        <v>0</v>
      </c>
      <c r="AX143">
        <v>0</v>
      </c>
      <c r="AY143">
        <v>1467.55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1467.55</v>
      </c>
      <c r="BI143">
        <v>4339.2700000000004</v>
      </c>
      <c r="BJ143" t="s">
        <v>67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</row>
    <row r="144" spans="1:78" x14ac:dyDescent="0.25">
      <c r="A144" t="s">
        <v>2771</v>
      </c>
      <c r="B144" t="s">
        <v>2020</v>
      </c>
      <c r="C144" s="1" t="str">
        <f t="shared" si="23"/>
        <v>MBT</v>
      </c>
      <c r="D144" s="1" t="str">
        <f t="shared" si="24"/>
        <v>CZ15</v>
      </c>
      <c r="E144" s="1" t="str">
        <f t="shared" si="25"/>
        <v>v07</v>
      </c>
      <c r="F144" s="1" t="str">
        <f t="shared" si="22"/>
        <v>PkgAC2SpP-240to760</v>
      </c>
      <c r="G144" s="1" t="str">
        <f t="shared" si="26"/>
        <v>Base</v>
      </c>
      <c r="H144">
        <v>24998.5</v>
      </c>
      <c r="I144">
        <v>577.41499999999996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197.85</v>
      </c>
      <c r="P144">
        <v>2.7419899999999999</v>
      </c>
      <c r="Q144">
        <v>0</v>
      </c>
      <c r="R144">
        <v>737.07299999999998</v>
      </c>
      <c r="S144">
        <v>0</v>
      </c>
      <c r="T144">
        <v>527.51499999999999</v>
      </c>
      <c r="U144">
        <v>2042.6</v>
      </c>
      <c r="V144">
        <v>0</v>
      </c>
      <c r="W144">
        <v>0</v>
      </c>
      <c r="X144">
        <v>0</v>
      </c>
      <c r="Y144">
        <v>92.343699999999998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92.343699999999998</v>
      </c>
      <c r="AI144">
        <v>625.46799999999996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88.287899999999993</v>
      </c>
      <c r="AP144">
        <v>0</v>
      </c>
      <c r="AQ144">
        <v>0</v>
      </c>
      <c r="AR144">
        <v>202.89</v>
      </c>
      <c r="AS144">
        <v>0</v>
      </c>
      <c r="AT144">
        <v>150.494</v>
      </c>
      <c r="AU144">
        <v>1067.1400000000001</v>
      </c>
      <c r="AV144">
        <v>0</v>
      </c>
      <c r="AW144">
        <v>0</v>
      </c>
      <c r="AX144">
        <v>0</v>
      </c>
      <c r="AY144">
        <v>1313.21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1313.21</v>
      </c>
      <c r="BI144">
        <v>4538.51</v>
      </c>
      <c r="BJ144" t="s">
        <v>67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</row>
    <row r="145" spans="1:78" x14ac:dyDescent="0.25">
      <c r="A145" t="s">
        <v>2771</v>
      </c>
      <c r="B145" t="s">
        <v>2021</v>
      </c>
      <c r="C145" s="1" t="str">
        <f t="shared" si="23"/>
        <v>MBT</v>
      </c>
      <c r="D145" s="1" t="str">
        <f t="shared" si="24"/>
        <v>CZ15</v>
      </c>
      <c r="E145" s="1" t="str">
        <f t="shared" si="25"/>
        <v>v07</v>
      </c>
      <c r="F145" s="1" t="str">
        <f t="shared" si="22"/>
        <v>PkgAC2SpP-240to760</v>
      </c>
      <c r="G145" s="1" t="str">
        <f t="shared" si="26"/>
        <v>Meas</v>
      </c>
      <c r="H145">
        <v>24998.5</v>
      </c>
      <c r="I145">
        <v>445.18900000000002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194.26499999999999</v>
      </c>
      <c r="P145">
        <v>2.7419899999999999</v>
      </c>
      <c r="Q145">
        <v>0</v>
      </c>
      <c r="R145">
        <v>737.07299999999998</v>
      </c>
      <c r="S145">
        <v>0</v>
      </c>
      <c r="T145">
        <v>527.51499999999999</v>
      </c>
      <c r="U145">
        <v>1906.79</v>
      </c>
      <c r="V145">
        <v>0</v>
      </c>
      <c r="W145">
        <v>0</v>
      </c>
      <c r="X145">
        <v>0</v>
      </c>
      <c r="Y145">
        <v>92.364999999999995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92.364999999999995</v>
      </c>
      <c r="AI145">
        <v>347.80399999999997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60.096800000000002</v>
      </c>
      <c r="AP145">
        <v>0</v>
      </c>
      <c r="AQ145">
        <v>0</v>
      </c>
      <c r="AR145">
        <v>202.89</v>
      </c>
      <c r="AS145">
        <v>0</v>
      </c>
      <c r="AT145">
        <v>150.494</v>
      </c>
      <c r="AU145">
        <v>761.28499999999997</v>
      </c>
      <c r="AV145">
        <v>0</v>
      </c>
      <c r="AW145">
        <v>0</v>
      </c>
      <c r="AX145">
        <v>0</v>
      </c>
      <c r="AY145">
        <v>1313.21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1313.21</v>
      </c>
      <c r="BI145">
        <v>4218.09</v>
      </c>
      <c r="BJ145" t="s">
        <v>67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</row>
    <row r="146" spans="1:78" x14ac:dyDescent="0.25">
      <c r="A146" t="s">
        <v>2772</v>
      </c>
      <c r="B146" t="s">
        <v>2022</v>
      </c>
      <c r="C146" s="1" t="str">
        <f t="shared" si="23"/>
        <v>MBT</v>
      </c>
      <c r="D146" s="1" t="str">
        <f t="shared" si="24"/>
        <v>CZ15</v>
      </c>
      <c r="E146" s="1" t="str">
        <f t="shared" si="25"/>
        <v>v11</v>
      </c>
      <c r="F146" s="1" t="str">
        <f t="shared" si="22"/>
        <v>PkgAC2SpP-240to760</v>
      </c>
      <c r="G146" s="1" t="str">
        <f t="shared" si="26"/>
        <v>Base</v>
      </c>
      <c r="H146">
        <v>24998.5</v>
      </c>
      <c r="I146">
        <v>544.59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188.07</v>
      </c>
      <c r="P146">
        <v>2.6034099999999998</v>
      </c>
      <c r="Q146">
        <v>0</v>
      </c>
      <c r="R146">
        <v>737.07299999999998</v>
      </c>
      <c r="S146">
        <v>0</v>
      </c>
      <c r="T146">
        <v>508.964</v>
      </c>
      <c r="U146">
        <v>1981.31</v>
      </c>
      <c r="V146">
        <v>0</v>
      </c>
      <c r="W146">
        <v>0</v>
      </c>
      <c r="X146">
        <v>0</v>
      </c>
      <c r="Y146">
        <v>55.968800000000002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55.968800000000002</v>
      </c>
      <c r="AI146">
        <v>583.49099999999999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81.580600000000004</v>
      </c>
      <c r="AP146">
        <v>0</v>
      </c>
      <c r="AQ146">
        <v>0</v>
      </c>
      <c r="AR146">
        <v>202.89</v>
      </c>
      <c r="AS146">
        <v>0</v>
      </c>
      <c r="AT146">
        <v>145.09800000000001</v>
      </c>
      <c r="AU146">
        <v>1013.06</v>
      </c>
      <c r="AV146">
        <v>0</v>
      </c>
      <c r="AW146">
        <v>0</v>
      </c>
      <c r="AX146">
        <v>0</v>
      </c>
      <c r="AY146">
        <v>950.96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950.96</v>
      </c>
      <c r="BI146">
        <v>4202.87</v>
      </c>
      <c r="BJ146" t="s">
        <v>67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</row>
    <row r="147" spans="1:78" x14ac:dyDescent="0.25">
      <c r="A147" t="s">
        <v>2772</v>
      </c>
      <c r="B147" t="s">
        <v>2023</v>
      </c>
      <c r="C147" s="1" t="str">
        <f t="shared" si="23"/>
        <v>MBT</v>
      </c>
      <c r="D147" s="1" t="str">
        <f t="shared" si="24"/>
        <v>CZ15</v>
      </c>
      <c r="E147" s="1" t="str">
        <f t="shared" si="25"/>
        <v>v11</v>
      </c>
      <c r="F147" s="1" t="str">
        <f t="shared" si="22"/>
        <v>PkgAC2SpP-240to760</v>
      </c>
      <c r="G147" s="1" t="str">
        <f t="shared" si="26"/>
        <v>Meas</v>
      </c>
      <c r="H147">
        <v>24998.5</v>
      </c>
      <c r="I147">
        <v>421.16800000000001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184.959</v>
      </c>
      <c r="P147">
        <v>2.6034099999999998</v>
      </c>
      <c r="Q147">
        <v>0</v>
      </c>
      <c r="R147">
        <v>737.07299999999998</v>
      </c>
      <c r="S147">
        <v>0</v>
      </c>
      <c r="T147">
        <v>508.964</v>
      </c>
      <c r="U147">
        <v>1854.77</v>
      </c>
      <c r="V147">
        <v>0</v>
      </c>
      <c r="W147">
        <v>0</v>
      </c>
      <c r="X147">
        <v>0</v>
      </c>
      <c r="Y147">
        <v>55.971499999999999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55.971499999999999</v>
      </c>
      <c r="AI147">
        <v>325.11099999999999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55.396000000000001</v>
      </c>
      <c r="AP147">
        <v>0</v>
      </c>
      <c r="AQ147">
        <v>0</v>
      </c>
      <c r="AR147">
        <v>202.89</v>
      </c>
      <c r="AS147">
        <v>0</v>
      </c>
      <c r="AT147">
        <v>145.09800000000001</v>
      </c>
      <c r="AU147">
        <v>728.495</v>
      </c>
      <c r="AV147">
        <v>0</v>
      </c>
      <c r="AW147">
        <v>0</v>
      </c>
      <c r="AX147">
        <v>0</v>
      </c>
      <c r="AY147">
        <v>950.96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950.96</v>
      </c>
      <c r="BI147">
        <v>3968.5</v>
      </c>
      <c r="BJ147" t="s">
        <v>67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</row>
    <row r="148" spans="1:78" x14ac:dyDescent="0.25">
      <c r="A148" t="s">
        <v>2773</v>
      </c>
      <c r="B148" t="s">
        <v>2024</v>
      </c>
      <c r="C148" s="1" t="str">
        <f t="shared" si="23"/>
        <v>MBT</v>
      </c>
      <c r="D148" s="1" t="str">
        <f t="shared" si="24"/>
        <v>CZ15</v>
      </c>
      <c r="E148" s="1" t="str">
        <f t="shared" si="25"/>
        <v>v15</v>
      </c>
      <c r="F148" s="1" t="str">
        <f t="shared" si="22"/>
        <v>PkgAC2SpP-240to760</v>
      </c>
      <c r="G148" s="1" t="str">
        <f t="shared" si="26"/>
        <v>Base</v>
      </c>
      <c r="H148">
        <v>24998.5</v>
      </c>
      <c r="I148">
        <v>529.22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183.58600000000001</v>
      </c>
      <c r="P148">
        <v>2.5513400000000002</v>
      </c>
      <c r="Q148">
        <v>0</v>
      </c>
      <c r="R148">
        <v>737.07299999999998</v>
      </c>
      <c r="S148">
        <v>0</v>
      </c>
      <c r="T148">
        <v>499.68799999999999</v>
      </c>
      <c r="U148">
        <v>1952.12</v>
      </c>
      <c r="V148">
        <v>0</v>
      </c>
      <c r="W148">
        <v>0</v>
      </c>
      <c r="X148">
        <v>0</v>
      </c>
      <c r="Y148">
        <v>48.780099999999997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48.780099999999997</v>
      </c>
      <c r="AI148">
        <v>572.54200000000003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79.998500000000007</v>
      </c>
      <c r="AP148">
        <v>0</v>
      </c>
      <c r="AQ148">
        <v>0</v>
      </c>
      <c r="AR148">
        <v>202.89</v>
      </c>
      <c r="AS148">
        <v>0</v>
      </c>
      <c r="AT148">
        <v>142.4</v>
      </c>
      <c r="AU148">
        <v>997.83100000000002</v>
      </c>
      <c r="AV148">
        <v>0</v>
      </c>
      <c r="AW148">
        <v>0</v>
      </c>
      <c r="AX148">
        <v>0</v>
      </c>
      <c r="AY148">
        <v>858.423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858.423</v>
      </c>
      <c r="BI148">
        <v>4129.49</v>
      </c>
      <c r="BJ148" t="s">
        <v>67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</row>
    <row r="149" spans="1:78" x14ac:dyDescent="0.25">
      <c r="A149" t="s">
        <v>2773</v>
      </c>
      <c r="B149" t="s">
        <v>2025</v>
      </c>
      <c r="C149" s="1" t="str">
        <f t="shared" si="23"/>
        <v>MBT</v>
      </c>
      <c r="D149" s="1" t="str">
        <f t="shared" si="24"/>
        <v>CZ15</v>
      </c>
      <c r="E149" s="1" t="str">
        <f t="shared" si="25"/>
        <v>v15</v>
      </c>
      <c r="F149" s="1" t="str">
        <f t="shared" si="22"/>
        <v>PkgAC2SpP-240to760</v>
      </c>
      <c r="G149" s="1" t="str">
        <f t="shared" si="26"/>
        <v>Meas</v>
      </c>
      <c r="H149">
        <v>24998.5</v>
      </c>
      <c r="I149">
        <v>409.41500000000002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180.64699999999999</v>
      </c>
      <c r="P149">
        <v>2.5513400000000002</v>
      </c>
      <c r="Q149">
        <v>0</v>
      </c>
      <c r="R149">
        <v>737.07299999999998</v>
      </c>
      <c r="S149">
        <v>0</v>
      </c>
      <c r="T149">
        <v>499.68799999999999</v>
      </c>
      <c r="U149">
        <v>1829.38</v>
      </c>
      <c r="V149">
        <v>0</v>
      </c>
      <c r="W149">
        <v>0</v>
      </c>
      <c r="X149">
        <v>0</v>
      </c>
      <c r="Y149">
        <v>48.793599999999998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48.793599999999998</v>
      </c>
      <c r="AI149">
        <v>318.47899999999998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54.201500000000003</v>
      </c>
      <c r="AP149">
        <v>0</v>
      </c>
      <c r="AQ149">
        <v>0</v>
      </c>
      <c r="AR149">
        <v>202.89</v>
      </c>
      <c r="AS149">
        <v>0</v>
      </c>
      <c r="AT149">
        <v>142.4</v>
      </c>
      <c r="AU149">
        <v>717.971</v>
      </c>
      <c r="AV149">
        <v>0</v>
      </c>
      <c r="AW149">
        <v>0</v>
      </c>
      <c r="AX149">
        <v>0</v>
      </c>
      <c r="AY149">
        <v>858.42499999999995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858.42499999999995</v>
      </c>
      <c r="BI149">
        <v>3902.65</v>
      </c>
      <c r="BJ149" t="s">
        <v>67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</row>
    <row r="150" spans="1:78" x14ac:dyDescent="0.25">
      <c r="A150" t="s">
        <v>2774</v>
      </c>
      <c r="B150" t="s">
        <v>2317</v>
      </c>
      <c r="C150" s="1" t="str">
        <f t="shared" si="23"/>
        <v>MLI</v>
      </c>
      <c r="D150" s="1" t="str">
        <f t="shared" si="24"/>
        <v>CZ12</v>
      </c>
      <c r="E150" s="1" t="str">
        <f t="shared" si="25"/>
        <v>v03</v>
      </c>
      <c r="F150" s="1" t="str">
        <f t="shared" si="22"/>
        <v>PkgAC2SpP-240to760</v>
      </c>
      <c r="G150" s="1" t="str">
        <f t="shared" si="26"/>
        <v>Base</v>
      </c>
      <c r="H150">
        <v>24998.5</v>
      </c>
      <c r="I150">
        <v>97.484099999999998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85.798000000000002</v>
      </c>
      <c r="P150">
        <v>5.3371899999999997</v>
      </c>
      <c r="Q150">
        <v>0</v>
      </c>
      <c r="R150">
        <v>280.50099999999998</v>
      </c>
      <c r="S150">
        <v>0</v>
      </c>
      <c r="T150">
        <v>308.077</v>
      </c>
      <c r="U150">
        <v>777.197</v>
      </c>
      <c r="V150">
        <v>0</v>
      </c>
      <c r="W150">
        <v>0</v>
      </c>
      <c r="X150">
        <v>0</v>
      </c>
      <c r="Y150">
        <v>922.94399999999996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922.94399999999996</v>
      </c>
      <c r="AI150">
        <v>218.31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35.554600000000001</v>
      </c>
      <c r="AP150">
        <v>0</v>
      </c>
      <c r="AQ150">
        <v>0</v>
      </c>
      <c r="AR150">
        <v>80.875900000000001</v>
      </c>
      <c r="AS150">
        <v>0</v>
      </c>
      <c r="AT150">
        <v>81.270200000000003</v>
      </c>
      <c r="AU150">
        <v>416.01100000000002</v>
      </c>
      <c r="AV150">
        <v>0</v>
      </c>
      <c r="AW150">
        <v>0</v>
      </c>
      <c r="AX150">
        <v>0</v>
      </c>
      <c r="AY150">
        <v>1977.3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1977.3</v>
      </c>
      <c r="BI150">
        <v>2003.46</v>
      </c>
      <c r="BJ150" t="s">
        <v>67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</row>
    <row r="151" spans="1:78" x14ac:dyDescent="0.25">
      <c r="A151" t="s">
        <v>2774</v>
      </c>
      <c r="B151" t="s">
        <v>2318</v>
      </c>
      <c r="C151" s="1" t="str">
        <f t="shared" si="23"/>
        <v>MLI</v>
      </c>
      <c r="D151" s="1" t="str">
        <f t="shared" si="24"/>
        <v>CZ12</v>
      </c>
      <c r="E151" s="1" t="str">
        <f t="shared" si="25"/>
        <v>v03</v>
      </c>
      <c r="F151" s="1" t="str">
        <f t="shared" si="22"/>
        <v>PkgAC2SpP-240to760</v>
      </c>
      <c r="G151" s="1" t="str">
        <f t="shared" si="26"/>
        <v>Meas</v>
      </c>
      <c r="H151">
        <v>24998.5</v>
      </c>
      <c r="I151">
        <v>81.845100000000002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85.311400000000006</v>
      </c>
      <c r="P151">
        <v>5.3371899999999997</v>
      </c>
      <c r="Q151">
        <v>0</v>
      </c>
      <c r="R151">
        <v>280.50099999999998</v>
      </c>
      <c r="S151">
        <v>0</v>
      </c>
      <c r="T151">
        <v>308.077</v>
      </c>
      <c r="U151">
        <v>761.07100000000003</v>
      </c>
      <c r="V151">
        <v>0</v>
      </c>
      <c r="W151">
        <v>0</v>
      </c>
      <c r="X151">
        <v>0</v>
      </c>
      <c r="Y151">
        <v>923.01300000000003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923.01300000000003</v>
      </c>
      <c r="AI151">
        <v>151.41800000000001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30.335599999999999</v>
      </c>
      <c r="AP151">
        <v>0</v>
      </c>
      <c r="AQ151">
        <v>0</v>
      </c>
      <c r="AR151">
        <v>80.875900000000001</v>
      </c>
      <c r="AS151">
        <v>0</v>
      </c>
      <c r="AT151">
        <v>81.270200000000003</v>
      </c>
      <c r="AU151">
        <v>343.9</v>
      </c>
      <c r="AV151">
        <v>0</v>
      </c>
      <c r="AW151">
        <v>0</v>
      </c>
      <c r="AX151">
        <v>0</v>
      </c>
      <c r="AY151">
        <v>1977.3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1977.3</v>
      </c>
      <c r="BI151">
        <v>1946.11</v>
      </c>
      <c r="BJ151" t="s">
        <v>67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</row>
    <row r="152" spans="1:78" x14ac:dyDescent="0.25">
      <c r="A152" t="s">
        <v>2775</v>
      </c>
      <c r="B152" t="s">
        <v>2319</v>
      </c>
      <c r="C152" s="1" t="str">
        <f t="shared" si="23"/>
        <v>MLI</v>
      </c>
      <c r="D152" s="1" t="str">
        <f t="shared" si="24"/>
        <v>CZ12</v>
      </c>
      <c r="E152" s="1" t="str">
        <f t="shared" si="25"/>
        <v>v07</v>
      </c>
      <c r="F152" s="1" t="str">
        <f t="shared" si="22"/>
        <v>PkgAC2SpP-240to760</v>
      </c>
      <c r="G152" s="1" t="str">
        <f t="shared" si="26"/>
        <v>Base</v>
      </c>
      <c r="H152">
        <v>24998.5</v>
      </c>
      <c r="I152">
        <v>95.783699999999996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84.0578</v>
      </c>
      <c r="P152">
        <v>5.2273699999999996</v>
      </c>
      <c r="Q152">
        <v>0</v>
      </c>
      <c r="R152">
        <v>280.50099999999998</v>
      </c>
      <c r="S152">
        <v>0</v>
      </c>
      <c r="T152">
        <v>308.077</v>
      </c>
      <c r="U152">
        <v>773.64700000000005</v>
      </c>
      <c r="V152">
        <v>0</v>
      </c>
      <c r="W152">
        <v>0</v>
      </c>
      <c r="X152">
        <v>0</v>
      </c>
      <c r="Y152">
        <v>873.01300000000003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873.01300000000003</v>
      </c>
      <c r="AI152">
        <v>213.108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34.658299999999997</v>
      </c>
      <c r="AP152">
        <v>0</v>
      </c>
      <c r="AQ152">
        <v>0</v>
      </c>
      <c r="AR152">
        <v>80.875900000000001</v>
      </c>
      <c r="AS152">
        <v>0</v>
      </c>
      <c r="AT152">
        <v>81.270200000000003</v>
      </c>
      <c r="AU152">
        <v>409.91199999999998</v>
      </c>
      <c r="AV152">
        <v>0</v>
      </c>
      <c r="AW152">
        <v>0</v>
      </c>
      <c r="AX152">
        <v>0</v>
      </c>
      <c r="AY152">
        <v>1929.59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1929.59</v>
      </c>
      <c r="BI152">
        <v>1959.11</v>
      </c>
      <c r="BJ152" t="s">
        <v>67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</row>
    <row r="153" spans="1:78" x14ac:dyDescent="0.25">
      <c r="A153" t="s">
        <v>2775</v>
      </c>
      <c r="B153" t="s">
        <v>2320</v>
      </c>
      <c r="C153" s="1" t="str">
        <f t="shared" si="23"/>
        <v>MLI</v>
      </c>
      <c r="D153" s="1" t="str">
        <f t="shared" si="24"/>
        <v>CZ12</v>
      </c>
      <c r="E153" s="1" t="str">
        <f t="shared" si="25"/>
        <v>v07</v>
      </c>
      <c r="F153" s="1" t="str">
        <f t="shared" si="22"/>
        <v>PkgAC2SpP-240to760</v>
      </c>
      <c r="G153" s="1" t="str">
        <f t="shared" si="26"/>
        <v>Meas</v>
      </c>
      <c r="H153">
        <v>24998.5</v>
      </c>
      <c r="I153">
        <v>80.471699999999998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83.584199999999996</v>
      </c>
      <c r="P153">
        <v>5.2273699999999996</v>
      </c>
      <c r="Q153">
        <v>0</v>
      </c>
      <c r="R153">
        <v>280.50099999999998</v>
      </c>
      <c r="S153">
        <v>0</v>
      </c>
      <c r="T153">
        <v>308.077</v>
      </c>
      <c r="U153">
        <v>757.86099999999999</v>
      </c>
      <c r="V153">
        <v>0</v>
      </c>
      <c r="W153">
        <v>0</v>
      </c>
      <c r="X153">
        <v>0</v>
      </c>
      <c r="Y153">
        <v>873.09400000000005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873.09400000000005</v>
      </c>
      <c r="AI153">
        <v>148.07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29.623999999999999</v>
      </c>
      <c r="AP153">
        <v>0</v>
      </c>
      <c r="AQ153">
        <v>0</v>
      </c>
      <c r="AR153">
        <v>80.875900000000001</v>
      </c>
      <c r="AS153">
        <v>0</v>
      </c>
      <c r="AT153">
        <v>81.270200000000003</v>
      </c>
      <c r="AU153">
        <v>339.84</v>
      </c>
      <c r="AV153">
        <v>0</v>
      </c>
      <c r="AW153">
        <v>0</v>
      </c>
      <c r="AX153">
        <v>0</v>
      </c>
      <c r="AY153">
        <v>1929.59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1929.59</v>
      </c>
      <c r="BI153">
        <v>1901.78</v>
      </c>
      <c r="BJ153" t="s">
        <v>67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</row>
    <row r="154" spans="1:78" x14ac:dyDescent="0.25">
      <c r="A154" t="s">
        <v>2775</v>
      </c>
      <c r="B154" t="s">
        <v>2321</v>
      </c>
      <c r="C154" s="1" t="str">
        <f t="shared" si="23"/>
        <v>MLI</v>
      </c>
      <c r="D154" s="1" t="str">
        <f t="shared" si="24"/>
        <v>CZ12</v>
      </c>
      <c r="E154" s="1" t="str">
        <f t="shared" si="25"/>
        <v>v11</v>
      </c>
      <c r="F154" s="1" t="str">
        <f t="shared" si="22"/>
        <v>PkgAC2SpP-240to760</v>
      </c>
      <c r="G154" s="1" t="str">
        <f t="shared" si="26"/>
        <v>Base</v>
      </c>
      <c r="H154">
        <v>24998.5</v>
      </c>
      <c r="I154">
        <v>91.372100000000003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79.348799999999997</v>
      </c>
      <c r="P154">
        <v>4.9293500000000003</v>
      </c>
      <c r="Q154">
        <v>0</v>
      </c>
      <c r="R154">
        <v>280.50099999999998</v>
      </c>
      <c r="S154">
        <v>0</v>
      </c>
      <c r="T154">
        <v>308.077</v>
      </c>
      <c r="U154">
        <v>764.22699999999998</v>
      </c>
      <c r="V154">
        <v>0</v>
      </c>
      <c r="W154">
        <v>0</v>
      </c>
      <c r="X154">
        <v>0</v>
      </c>
      <c r="Y154">
        <v>717.327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717.327</v>
      </c>
      <c r="AI154">
        <v>200.92699999999999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32.707700000000003</v>
      </c>
      <c r="AP154">
        <v>0</v>
      </c>
      <c r="AQ154">
        <v>0</v>
      </c>
      <c r="AR154">
        <v>80.875900000000001</v>
      </c>
      <c r="AS154">
        <v>0</v>
      </c>
      <c r="AT154">
        <v>81.270200000000003</v>
      </c>
      <c r="AU154">
        <v>395.78100000000001</v>
      </c>
      <c r="AV154">
        <v>0</v>
      </c>
      <c r="AW154">
        <v>0</v>
      </c>
      <c r="AX154">
        <v>0</v>
      </c>
      <c r="AY154">
        <v>1812.2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1812.2</v>
      </c>
      <c r="BI154">
        <v>1859.34</v>
      </c>
      <c r="BJ154" t="s">
        <v>67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</row>
    <row r="155" spans="1:78" x14ac:dyDescent="0.25">
      <c r="A155" t="s">
        <v>2776</v>
      </c>
      <c r="B155" t="s">
        <v>2322</v>
      </c>
      <c r="C155" s="1" t="str">
        <f t="shared" si="23"/>
        <v>MLI</v>
      </c>
      <c r="D155" s="1" t="str">
        <f t="shared" si="24"/>
        <v>CZ12</v>
      </c>
      <c r="E155" s="1" t="str">
        <f t="shared" si="25"/>
        <v>v11</v>
      </c>
      <c r="F155" s="1" t="str">
        <f t="shared" si="22"/>
        <v>PkgAC2SpP-240to760</v>
      </c>
      <c r="G155" s="1" t="str">
        <f t="shared" si="26"/>
        <v>Meas</v>
      </c>
      <c r="H155">
        <v>24998.5</v>
      </c>
      <c r="I155">
        <v>76.956500000000005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78.909099999999995</v>
      </c>
      <c r="P155">
        <v>4.9293500000000003</v>
      </c>
      <c r="Q155">
        <v>0</v>
      </c>
      <c r="R155">
        <v>280.50099999999998</v>
      </c>
      <c r="S155">
        <v>0</v>
      </c>
      <c r="T155">
        <v>308.077</v>
      </c>
      <c r="U155">
        <v>749.37199999999996</v>
      </c>
      <c r="V155">
        <v>0</v>
      </c>
      <c r="W155">
        <v>0</v>
      </c>
      <c r="X155">
        <v>0</v>
      </c>
      <c r="Y155">
        <v>717.38699999999994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717.38699999999994</v>
      </c>
      <c r="AI155">
        <v>140.05199999999999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28.1357</v>
      </c>
      <c r="AP155">
        <v>0</v>
      </c>
      <c r="AQ155">
        <v>0</v>
      </c>
      <c r="AR155">
        <v>80.875900000000001</v>
      </c>
      <c r="AS155">
        <v>0</v>
      </c>
      <c r="AT155">
        <v>81.270200000000003</v>
      </c>
      <c r="AU155">
        <v>330.33300000000003</v>
      </c>
      <c r="AV155">
        <v>0</v>
      </c>
      <c r="AW155">
        <v>0</v>
      </c>
      <c r="AX155">
        <v>0</v>
      </c>
      <c r="AY155">
        <v>1812.2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1812.2</v>
      </c>
      <c r="BI155">
        <v>1804.27</v>
      </c>
      <c r="BJ155" t="s">
        <v>67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</row>
    <row r="156" spans="1:78" x14ac:dyDescent="0.25">
      <c r="A156" t="s">
        <v>2776</v>
      </c>
      <c r="B156" t="s">
        <v>2323</v>
      </c>
      <c r="C156" s="1" t="str">
        <f t="shared" si="23"/>
        <v>MLI</v>
      </c>
      <c r="D156" s="1" t="str">
        <f t="shared" si="24"/>
        <v>CZ12</v>
      </c>
      <c r="E156" s="1" t="str">
        <f t="shared" si="25"/>
        <v>v15</v>
      </c>
      <c r="F156" s="1" t="str">
        <f t="shared" si="22"/>
        <v>PkgAC2SpP-240to760</v>
      </c>
      <c r="G156" s="1" t="str">
        <f t="shared" si="26"/>
        <v>Base</v>
      </c>
      <c r="H156">
        <v>24998.5</v>
      </c>
      <c r="I156">
        <v>89.810199999999995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78.544700000000006</v>
      </c>
      <c r="P156">
        <v>4.8862899999999998</v>
      </c>
      <c r="Q156">
        <v>0</v>
      </c>
      <c r="R156">
        <v>280.50099999999998</v>
      </c>
      <c r="S156">
        <v>0</v>
      </c>
      <c r="T156">
        <v>304.55500000000001</v>
      </c>
      <c r="U156">
        <v>758.29700000000003</v>
      </c>
      <c r="V156">
        <v>0</v>
      </c>
      <c r="W156">
        <v>0</v>
      </c>
      <c r="X156">
        <v>0</v>
      </c>
      <c r="Y156">
        <v>714.24699999999996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714.24699999999996</v>
      </c>
      <c r="AI156">
        <v>199.21899999999999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32.452599999999997</v>
      </c>
      <c r="AP156">
        <v>0</v>
      </c>
      <c r="AQ156">
        <v>0</v>
      </c>
      <c r="AR156">
        <v>80.875900000000001</v>
      </c>
      <c r="AS156">
        <v>0</v>
      </c>
      <c r="AT156">
        <v>79.965800000000002</v>
      </c>
      <c r="AU156">
        <v>392.51299999999998</v>
      </c>
      <c r="AV156">
        <v>0</v>
      </c>
      <c r="AW156">
        <v>0</v>
      </c>
      <c r="AX156">
        <v>0</v>
      </c>
      <c r="AY156">
        <v>1790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1790</v>
      </c>
      <c r="BI156">
        <v>1844.01</v>
      </c>
      <c r="BJ156" t="s">
        <v>67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</row>
    <row r="157" spans="1:78" x14ac:dyDescent="0.25">
      <c r="A157" t="s">
        <v>2777</v>
      </c>
      <c r="B157" t="s">
        <v>2324</v>
      </c>
      <c r="C157" s="1" t="str">
        <f t="shared" si="23"/>
        <v>MLI</v>
      </c>
      <c r="D157" s="1" t="str">
        <f t="shared" si="24"/>
        <v>CZ12</v>
      </c>
      <c r="E157" s="1" t="str">
        <f t="shared" si="25"/>
        <v>v15</v>
      </c>
      <c r="F157" s="1" t="str">
        <f t="shared" si="22"/>
        <v>PkgAC2SpP-240to760</v>
      </c>
      <c r="G157" s="1" t="str">
        <f t="shared" si="26"/>
        <v>Meas</v>
      </c>
      <c r="H157">
        <v>24998.5</v>
      </c>
      <c r="I157">
        <v>75.634299999999996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78.116</v>
      </c>
      <c r="P157">
        <v>4.8862899999999998</v>
      </c>
      <c r="Q157">
        <v>0</v>
      </c>
      <c r="R157">
        <v>280.50099999999998</v>
      </c>
      <c r="S157">
        <v>0</v>
      </c>
      <c r="T157">
        <v>304.55500000000001</v>
      </c>
      <c r="U157">
        <v>743.69200000000001</v>
      </c>
      <c r="V157">
        <v>0</v>
      </c>
      <c r="W157">
        <v>0</v>
      </c>
      <c r="X157">
        <v>0</v>
      </c>
      <c r="Y157">
        <v>714.30700000000002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714.30700000000002</v>
      </c>
      <c r="AI157">
        <v>138.929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27.918299999999999</v>
      </c>
      <c r="AP157">
        <v>0</v>
      </c>
      <c r="AQ157">
        <v>0</v>
      </c>
      <c r="AR157">
        <v>80.875900000000001</v>
      </c>
      <c r="AS157">
        <v>0</v>
      </c>
      <c r="AT157">
        <v>79.965800000000002</v>
      </c>
      <c r="AU157">
        <v>327.68900000000002</v>
      </c>
      <c r="AV157">
        <v>0</v>
      </c>
      <c r="AW157">
        <v>0</v>
      </c>
      <c r="AX157">
        <v>0</v>
      </c>
      <c r="AY157">
        <v>1790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1790</v>
      </c>
      <c r="BI157">
        <v>1789.56</v>
      </c>
      <c r="BJ157" t="s">
        <v>67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</row>
    <row r="158" spans="1:78" x14ac:dyDescent="0.25">
      <c r="A158" t="s">
        <v>2777</v>
      </c>
      <c r="B158" t="s">
        <v>2325</v>
      </c>
      <c r="C158" s="1" t="str">
        <f t="shared" si="23"/>
        <v>MLI</v>
      </c>
      <c r="D158" s="1" t="str">
        <f t="shared" si="24"/>
        <v>CZ13</v>
      </c>
      <c r="E158" s="1" t="str">
        <f t="shared" si="25"/>
        <v>v03</v>
      </c>
      <c r="F158" s="1" t="str">
        <f t="shared" si="22"/>
        <v>PkgAC2SpP-240to760</v>
      </c>
      <c r="G158" s="1" t="str">
        <f t="shared" si="26"/>
        <v>Base</v>
      </c>
      <c r="H158">
        <v>24998.5</v>
      </c>
      <c r="I158">
        <v>161.13399999999999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98.177199999999999</v>
      </c>
      <c r="P158">
        <v>5.6249599999999997</v>
      </c>
      <c r="Q158">
        <v>0</v>
      </c>
      <c r="R158">
        <v>280.50099999999998</v>
      </c>
      <c r="S158">
        <v>0</v>
      </c>
      <c r="T158">
        <v>308.077</v>
      </c>
      <c r="U158">
        <v>853.51400000000001</v>
      </c>
      <c r="V158">
        <v>0</v>
      </c>
      <c r="W158">
        <v>0</v>
      </c>
      <c r="X158">
        <v>0</v>
      </c>
      <c r="Y158">
        <v>808.846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808.846</v>
      </c>
      <c r="AI158">
        <v>269.68099999999998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43.682099999999998</v>
      </c>
      <c r="AP158">
        <v>0</v>
      </c>
      <c r="AQ158">
        <v>0</v>
      </c>
      <c r="AR158">
        <v>80.875900000000001</v>
      </c>
      <c r="AS158">
        <v>0</v>
      </c>
      <c r="AT158">
        <v>73.581999999999994</v>
      </c>
      <c r="AU158">
        <v>467.82100000000003</v>
      </c>
      <c r="AV158">
        <v>0</v>
      </c>
      <c r="AW158">
        <v>0</v>
      </c>
      <c r="AX158">
        <v>0</v>
      </c>
      <c r="AY158">
        <v>2054.77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2054.77</v>
      </c>
      <c r="BI158">
        <v>2378.4499999999998</v>
      </c>
      <c r="BJ158" t="s">
        <v>67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</row>
    <row r="159" spans="1:78" x14ac:dyDescent="0.25">
      <c r="A159" t="s">
        <v>2778</v>
      </c>
      <c r="B159" t="s">
        <v>2326</v>
      </c>
      <c r="C159" s="1" t="str">
        <f t="shared" si="23"/>
        <v>MLI</v>
      </c>
      <c r="D159" s="1" t="str">
        <f t="shared" si="24"/>
        <v>CZ13</v>
      </c>
      <c r="E159" s="1" t="str">
        <f t="shared" si="25"/>
        <v>v03</v>
      </c>
      <c r="F159" s="1" t="str">
        <f t="shared" si="22"/>
        <v>PkgAC2SpP-240to760</v>
      </c>
      <c r="G159" s="1" t="str">
        <f t="shared" si="26"/>
        <v>Meas</v>
      </c>
      <c r="H159">
        <v>24998.5</v>
      </c>
      <c r="I159">
        <v>129.47900000000001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97.159400000000005</v>
      </c>
      <c r="P159">
        <v>5.6249599999999997</v>
      </c>
      <c r="Q159">
        <v>0</v>
      </c>
      <c r="R159">
        <v>280.50099999999998</v>
      </c>
      <c r="S159">
        <v>0</v>
      </c>
      <c r="T159">
        <v>308.077</v>
      </c>
      <c r="U159">
        <v>820.84100000000001</v>
      </c>
      <c r="V159">
        <v>0</v>
      </c>
      <c r="W159">
        <v>0</v>
      </c>
      <c r="X159">
        <v>0</v>
      </c>
      <c r="Y159">
        <v>808.87599999999998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808.87599999999998</v>
      </c>
      <c r="AI159">
        <v>183.39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36.476700000000001</v>
      </c>
      <c r="AP159">
        <v>0</v>
      </c>
      <c r="AQ159">
        <v>0</v>
      </c>
      <c r="AR159">
        <v>80.875900000000001</v>
      </c>
      <c r="AS159">
        <v>0</v>
      </c>
      <c r="AT159">
        <v>81.270200000000003</v>
      </c>
      <c r="AU159">
        <v>382.01299999999998</v>
      </c>
      <c r="AV159">
        <v>0</v>
      </c>
      <c r="AW159">
        <v>0</v>
      </c>
      <c r="AX159">
        <v>0</v>
      </c>
      <c r="AY159">
        <v>2054.77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2054.77</v>
      </c>
      <c r="BI159">
        <v>2310.48</v>
      </c>
      <c r="BJ159" t="s">
        <v>67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</row>
    <row r="160" spans="1:78" x14ac:dyDescent="0.25">
      <c r="A160" t="s">
        <v>2778</v>
      </c>
      <c r="B160" t="s">
        <v>2327</v>
      </c>
      <c r="C160" s="1" t="str">
        <f t="shared" si="23"/>
        <v>MLI</v>
      </c>
      <c r="D160" s="1" t="str">
        <f t="shared" si="24"/>
        <v>CZ13</v>
      </c>
      <c r="E160" s="1" t="str">
        <f t="shared" si="25"/>
        <v>v07</v>
      </c>
      <c r="F160" s="1" t="str">
        <f t="shared" si="22"/>
        <v>PkgAC2SpP-240to760</v>
      </c>
      <c r="G160" s="1" t="str">
        <f t="shared" si="26"/>
        <v>Base</v>
      </c>
      <c r="H160">
        <v>24998.5</v>
      </c>
      <c r="I160">
        <v>157.86699999999999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96.179500000000004</v>
      </c>
      <c r="P160">
        <v>5.5089699999999997</v>
      </c>
      <c r="Q160">
        <v>0</v>
      </c>
      <c r="R160">
        <v>280.50099999999998</v>
      </c>
      <c r="S160">
        <v>0</v>
      </c>
      <c r="T160">
        <v>308.077</v>
      </c>
      <c r="U160">
        <v>848.13400000000001</v>
      </c>
      <c r="V160">
        <v>0</v>
      </c>
      <c r="W160">
        <v>0</v>
      </c>
      <c r="X160">
        <v>0</v>
      </c>
      <c r="Y160">
        <v>762.95600000000002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762.95600000000002</v>
      </c>
      <c r="AI160">
        <v>263.06900000000002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42.562800000000003</v>
      </c>
      <c r="AP160">
        <v>0</v>
      </c>
      <c r="AQ160">
        <v>0</v>
      </c>
      <c r="AR160">
        <v>80.875900000000001</v>
      </c>
      <c r="AS160">
        <v>0</v>
      </c>
      <c r="AT160">
        <v>73.581999999999994</v>
      </c>
      <c r="AU160">
        <v>460.089</v>
      </c>
      <c r="AV160">
        <v>0</v>
      </c>
      <c r="AW160">
        <v>0</v>
      </c>
      <c r="AX160">
        <v>0</v>
      </c>
      <c r="AY160">
        <v>2004.28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2004.28</v>
      </c>
      <c r="BI160">
        <v>2320.17</v>
      </c>
      <c r="BJ160" t="s">
        <v>67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</row>
    <row r="161" spans="1:78" x14ac:dyDescent="0.25">
      <c r="A161" t="s">
        <v>2778</v>
      </c>
      <c r="B161" t="s">
        <v>2328</v>
      </c>
      <c r="C161" s="1" t="str">
        <f t="shared" si="23"/>
        <v>MLI</v>
      </c>
      <c r="D161" s="1" t="str">
        <f t="shared" si="24"/>
        <v>CZ13</v>
      </c>
      <c r="E161" s="1" t="str">
        <f t="shared" si="25"/>
        <v>v07</v>
      </c>
      <c r="F161" s="1" t="str">
        <f t="shared" si="22"/>
        <v>PkgAC2SpP-240to760</v>
      </c>
      <c r="G161" s="1" t="str">
        <f t="shared" si="26"/>
        <v>Meas</v>
      </c>
      <c r="H161">
        <v>24998.5</v>
      </c>
      <c r="I161">
        <v>127.021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95.198499999999996</v>
      </c>
      <c r="P161">
        <v>5.5089699999999997</v>
      </c>
      <c r="Q161">
        <v>0</v>
      </c>
      <c r="R161">
        <v>280.50099999999998</v>
      </c>
      <c r="S161">
        <v>0</v>
      </c>
      <c r="T161">
        <v>308.077</v>
      </c>
      <c r="U161">
        <v>816.30600000000004</v>
      </c>
      <c r="V161">
        <v>0</v>
      </c>
      <c r="W161">
        <v>0</v>
      </c>
      <c r="X161">
        <v>0</v>
      </c>
      <c r="Y161">
        <v>762.995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762.995</v>
      </c>
      <c r="AI161">
        <v>178.797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35.422699999999999</v>
      </c>
      <c r="AP161">
        <v>0</v>
      </c>
      <c r="AQ161">
        <v>0</v>
      </c>
      <c r="AR161">
        <v>80.875900000000001</v>
      </c>
      <c r="AS161">
        <v>0</v>
      </c>
      <c r="AT161">
        <v>81.270200000000003</v>
      </c>
      <c r="AU161">
        <v>376.36599999999999</v>
      </c>
      <c r="AV161">
        <v>0</v>
      </c>
      <c r="AW161">
        <v>0</v>
      </c>
      <c r="AX161">
        <v>0</v>
      </c>
      <c r="AY161">
        <v>2004.28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2004.28</v>
      </c>
      <c r="BI161">
        <v>2253.61</v>
      </c>
      <c r="BJ161" t="s">
        <v>67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</row>
    <row r="162" spans="1:78" x14ac:dyDescent="0.25">
      <c r="A162" t="s">
        <v>2779</v>
      </c>
      <c r="B162" t="s">
        <v>2329</v>
      </c>
      <c r="C162" s="1" t="str">
        <f t="shared" si="23"/>
        <v>MLI</v>
      </c>
      <c r="D162" s="1" t="str">
        <f t="shared" si="24"/>
        <v>CZ13</v>
      </c>
      <c r="E162" s="1" t="str">
        <f t="shared" si="25"/>
        <v>v11</v>
      </c>
      <c r="F162" s="1" t="str">
        <f t="shared" si="22"/>
        <v>PkgAC2SpP-240to760</v>
      </c>
      <c r="G162" s="1" t="str">
        <f t="shared" si="26"/>
        <v>Base</v>
      </c>
      <c r="H162">
        <v>24998.5</v>
      </c>
      <c r="I162">
        <v>144.065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87.307599999999994</v>
      </c>
      <c r="P162">
        <v>5.0044500000000003</v>
      </c>
      <c r="Q162">
        <v>0</v>
      </c>
      <c r="R162">
        <v>280.50099999999998</v>
      </c>
      <c r="S162">
        <v>0</v>
      </c>
      <c r="T162">
        <v>308.077</v>
      </c>
      <c r="U162">
        <v>824.95399999999995</v>
      </c>
      <c r="V162">
        <v>0</v>
      </c>
      <c r="W162">
        <v>0</v>
      </c>
      <c r="X162">
        <v>0</v>
      </c>
      <c r="Y162">
        <v>532.505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532.505</v>
      </c>
      <c r="AI162">
        <v>239.69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38.840600000000002</v>
      </c>
      <c r="AP162">
        <v>0</v>
      </c>
      <c r="AQ162">
        <v>0</v>
      </c>
      <c r="AR162">
        <v>80.875900000000001</v>
      </c>
      <c r="AS162">
        <v>0</v>
      </c>
      <c r="AT162">
        <v>73.581999999999994</v>
      </c>
      <c r="AU162">
        <v>432.988</v>
      </c>
      <c r="AV162">
        <v>0</v>
      </c>
      <c r="AW162">
        <v>0</v>
      </c>
      <c r="AX162">
        <v>0</v>
      </c>
      <c r="AY162">
        <v>1795.32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1795.32</v>
      </c>
      <c r="BI162">
        <v>2121.11</v>
      </c>
      <c r="BJ162" t="s">
        <v>67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</row>
    <row r="163" spans="1:78" x14ac:dyDescent="0.25">
      <c r="A163" t="s">
        <v>2779</v>
      </c>
      <c r="B163" t="s">
        <v>2330</v>
      </c>
      <c r="C163" s="1" t="str">
        <f t="shared" si="23"/>
        <v>MLI</v>
      </c>
      <c r="D163" s="1" t="str">
        <f t="shared" si="24"/>
        <v>CZ13</v>
      </c>
      <c r="E163" s="1" t="str">
        <f t="shared" si="25"/>
        <v>v11</v>
      </c>
      <c r="F163" s="1" t="str">
        <f t="shared" si="22"/>
        <v>PkgAC2SpP-240to760</v>
      </c>
      <c r="G163" s="1" t="str">
        <f t="shared" si="26"/>
        <v>Meas</v>
      </c>
      <c r="H163">
        <v>24998.5</v>
      </c>
      <c r="I163">
        <v>116.354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86.449700000000007</v>
      </c>
      <c r="P163">
        <v>5.0044500000000003</v>
      </c>
      <c r="Q163">
        <v>0</v>
      </c>
      <c r="R163">
        <v>280.50099999999998</v>
      </c>
      <c r="S163">
        <v>0</v>
      </c>
      <c r="T163">
        <v>308.077</v>
      </c>
      <c r="U163">
        <v>796.38499999999999</v>
      </c>
      <c r="V163">
        <v>0</v>
      </c>
      <c r="W163">
        <v>0</v>
      </c>
      <c r="X163">
        <v>0</v>
      </c>
      <c r="Y163">
        <v>532.53300000000002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532.53300000000002</v>
      </c>
      <c r="AI163">
        <v>162.434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32.306699999999999</v>
      </c>
      <c r="AP163">
        <v>0</v>
      </c>
      <c r="AQ163">
        <v>0</v>
      </c>
      <c r="AR163">
        <v>80.875900000000001</v>
      </c>
      <c r="AS163">
        <v>0</v>
      </c>
      <c r="AT163">
        <v>81.270200000000003</v>
      </c>
      <c r="AU163">
        <v>356.887</v>
      </c>
      <c r="AV163">
        <v>0</v>
      </c>
      <c r="AW163">
        <v>0</v>
      </c>
      <c r="AX163">
        <v>0</v>
      </c>
      <c r="AY163">
        <v>1795.32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1795.32</v>
      </c>
      <c r="BI163">
        <v>2056.4899999999998</v>
      </c>
      <c r="BJ163" t="s">
        <v>67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</row>
    <row r="164" spans="1:78" x14ac:dyDescent="0.25">
      <c r="A164" t="s">
        <v>2780</v>
      </c>
      <c r="B164" t="s">
        <v>2331</v>
      </c>
      <c r="C164" s="1" t="str">
        <f t="shared" si="23"/>
        <v>MLI</v>
      </c>
      <c r="D164" s="1" t="str">
        <f t="shared" si="24"/>
        <v>CZ13</v>
      </c>
      <c r="E164" s="1" t="str">
        <f t="shared" si="25"/>
        <v>v15</v>
      </c>
      <c r="F164" s="1" t="str">
        <f t="shared" si="22"/>
        <v>PkgAC2SpP-240to760</v>
      </c>
      <c r="G164" s="1" t="str">
        <f t="shared" si="26"/>
        <v>Base</v>
      </c>
      <c r="H164">
        <v>24998.5</v>
      </c>
      <c r="I164">
        <v>142.018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86.417500000000004</v>
      </c>
      <c r="P164">
        <v>4.9601100000000002</v>
      </c>
      <c r="Q164">
        <v>0</v>
      </c>
      <c r="R164">
        <v>280.50099999999998</v>
      </c>
      <c r="S164">
        <v>0</v>
      </c>
      <c r="T164">
        <v>304.55500000000001</v>
      </c>
      <c r="U164">
        <v>818.45100000000002</v>
      </c>
      <c r="V164">
        <v>0</v>
      </c>
      <c r="W164">
        <v>0</v>
      </c>
      <c r="X164">
        <v>0</v>
      </c>
      <c r="Y164">
        <v>527.11800000000005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527.11800000000005</v>
      </c>
      <c r="AI164">
        <v>237.86500000000001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38.562899999999999</v>
      </c>
      <c r="AP164">
        <v>0</v>
      </c>
      <c r="AQ164">
        <v>0</v>
      </c>
      <c r="AR164">
        <v>80.875900000000001</v>
      </c>
      <c r="AS164">
        <v>0</v>
      </c>
      <c r="AT164">
        <v>72.340100000000007</v>
      </c>
      <c r="AU164">
        <v>429.64400000000001</v>
      </c>
      <c r="AV164">
        <v>0</v>
      </c>
      <c r="AW164">
        <v>0</v>
      </c>
      <c r="AX164">
        <v>0</v>
      </c>
      <c r="AY164">
        <v>1763.44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1763.44</v>
      </c>
      <c r="BI164">
        <v>2105.7800000000002</v>
      </c>
      <c r="BJ164" t="s">
        <v>67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</row>
    <row r="165" spans="1:78" x14ac:dyDescent="0.25">
      <c r="A165" t="s">
        <v>2780</v>
      </c>
      <c r="B165" t="s">
        <v>2332</v>
      </c>
      <c r="C165" s="1" t="str">
        <f t="shared" si="23"/>
        <v>MLI</v>
      </c>
      <c r="D165" s="1" t="str">
        <f t="shared" si="24"/>
        <v>CZ13</v>
      </c>
      <c r="E165" s="1" t="str">
        <f t="shared" si="25"/>
        <v>v15</v>
      </c>
      <c r="F165" s="1" t="str">
        <f t="shared" si="22"/>
        <v>PkgAC2SpP-240to760</v>
      </c>
      <c r="G165" s="1" t="str">
        <f t="shared" si="26"/>
        <v>Meas</v>
      </c>
      <c r="H165">
        <v>24998.5</v>
      </c>
      <c r="I165">
        <v>114.64100000000001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85.573800000000006</v>
      </c>
      <c r="P165">
        <v>4.9601100000000002</v>
      </c>
      <c r="Q165">
        <v>0</v>
      </c>
      <c r="R165">
        <v>280.50099999999998</v>
      </c>
      <c r="S165">
        <v>0</v>
      </c>
      <c r="T165">
        <v>304.55500000000001</v>
      </c>
      <c r="U165">
        <v>790.23099999999999</v>
      </c>
      <c r="V165">
        <v>0</v>
      </c>
      <c r="W165">
        <v>0</v>
      </c>
      <c r="X165">
        <v>0</v>
      </c>
      <c r="Y165">
        <v>527.13800000000003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527.13800000000003</v>
      </c>
      <c r="AI165">
        <v>161.102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32.093499999999999</v>
      </c>
      <c r="AP165">
        <v>0</v>
      </c>
      <c r="AQ165">
        <v>0</v>
      </c>
      <c r="AR165">
        <v>80.875900000000001</v>
      </c>
      <c r="AS165">
        <v>0</v>
      </c>
      <c r="AT165">
        <v>79.965800000000002</v>
      </c>
      <c r="AU165">
        <v>354.03699999999998</v>
      </c>
      <c r="AV165">
        <v>0</v>
      </c>
      <c r="AW165">
        <v>0</v>
      </c>
      <c r="AX165">
        <v>0</v>
      </c>
      <c r="AY165">
        <v>1763.43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1763.43</v>
      </c>
      <c r="BI165">
        <v>2041.37</v>
      </c>
      <c r="BJ165" t="s">
        <v>67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</row>
    <row r="166" spans="1:78" x14ac:dyDescent="0.25">
      <c r="A166" t="s">
        <v>2781</v>
      </c>
      <c r="B166" t="s">
        <v>2026</v>
      </c>
      <c r="C166" s="1" t="str">
        <f t="shared" si="23"/>
        <v>MLI</v>
      </c>
      <c r="D166" s="1" t="str">
        <f t="shared" si="24"/>
        <v>CZ15</v>
      </c>
      <c r="E166" s="1" t="str">
        <f t="shared" si="25"/>
        <v>v03</v>
      </c>
      <c r="F166" s="1" t="str">
        <f t="shared" si="22"/>
        <v>PkgAC2SpP-240to760</v>
      </c>
      <c r="G166" s="1" t="str">
        <f t="shared" si="26"/>
        <v>Base</v>
      </c>
      <c r="H166">
        <v>24998.5</v>
      </c>
      <c r="I166">
        <v>323.608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122.57299999999999</v>
      </c>
      <c r="P166">
        <v>1.7769699999999999</v>
      </c>
      <c r="Q166">
        <v>0</v>
      </c>
      <c r="R166">
        <v>280.50099999999998</v>
      </c>
      <c r="S166">
        <v>0</v>
      </c>
      <c r="T166">
        <v>308.077</v>
      </c>
      <c r="U166">
        <v>1036.54</v>
      </c>
      <c r="V166">
        <v>0</v>
      </c>
      <c r="W166">
        <v>0</v>
      </c>
      <c r="X166">
        <v>0</v>
      </c>
      <c r="Y166">
        <v>175.75700000000001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175.75700000000001</v>
      </c>
      <c r="AI166">
        <v>386.85199999999998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55.102600000000002</v>
      </c>
      <c r="AP166">
        <v>0</v>
      </c>
      <c r="AQ166">
        <v>0</v>
      </c>
      <c r="AR166">
        <v>80.875900000000001</v>
      </c>
      <c r="AS166">
        <v>0</v>
      </c>
      <c r="AT166">
        <v>81.270200000000003</v>
      </c>
      <c r="AU166">
        <v>604.101</v>
      </c>
      <c r="AV166">
        <v>0</v>
      </c>
      <c r="AW166">
        <v>0</v>
      </c>
      <c r="AX166">
        <v>0</v>
      </c>
      <c r="AY166">
        <v>1546.18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1546.18</v>
      </c>
      <c r="BI166">
        <v>2748.01</v>
      </c>
      <c r="BJ166" t="s">
        <v>67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</row>
    <row r="167" spans="1:78" x14ac:dyDescent="0.25">
      <c r="A167" t="s">
        <v>2781</v>
      </c>
      <c r="B167" t="s">
        <v>2027</v>
      </c>
      <c r="C167" s="1" t="str">
        <f t="shared" si="23"/>
        <v>MLI</v>
      </c>
      <c r="D167" s="1" t="str">
        <f t="shared" si="24"/>
        <v>CZ15</v>
      </c>
      <c r="E167" s="1" t="str">
        <f t="shared" si="25"/>
        <v>v03</v>
      </c>
      <c r="F167" s="1" t="str">
        <f t="shared" si="22"/>
        <v>PkgAC2SpP-240to760</v>
      </c>
      <c r="G167" s="1" t="str">
        <f t="shared" si="26"/>
        <v>Meas</v>
      </c>
      <c r="H167">
        <v>24998.5</v>
      </c>
      <c r="I167">
        <v>245.28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120.706</v>
      </c>
      <c r="P167">
        <v>1.7769699999999999</v>
      </c>
      <c r="Q167">
        <v>0</v>
      </c>
      <c r="R167">
        <v>280.50099999999998</v>
      </c>
      <c r="S167">
        <v>0</v>
      </c>
      <c r="T167">
        <v>308.077</v>
      </c>
      <c r="U167">
        <v>956.34100000000001</v>
      </c>
      <c r="V167">
        <v>0</v>
      </c>
      <c r="W167">
        <v>0</v>
      </c>
      <c r="X167">
        <v>0</v>
      </c>
      <c r="Y167">
        <v>175.77699999999999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175.77699999999999</v>
      </c>
      <c r="AI167">
        <v>222.49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38.8459</v>
      </c>
      <c r="AP167">
        <v>0</v>
      </c>
      <c r="AQ167">
        <v>0</v>
      </c>
      <c r="AR167">
        <v>80.875900000000001</v>
      </c>
      <c r="AS167">
        <v>0</v>
      </c>
      <c r="AT167">
        <v>81.270200000000003</v>
      </c>
      <c r="AU167">
        <v>423.48200000000003</v>
      </c>
      <c r="AV167">
        <v>0</v>
      </c>
      <c r="AW167">
        <v>0</v>
      </c>
      <c r="AX167">
        <v>0</v>
      </c>
      <c r="AY167">
        <v>1546.18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1546.18</v>
      </c>
      <c r="BI167">
        <v>2623</v>
      </c>
      <c r="BJ167" t="s">
        <v>67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</row>
    <row r="168" spans="1:78" x14ac:dyDescent="0.25">
      <c r="A168" t="s">
        <v>2781</v>
      </c>
      <c r="B168" t="s">
        <v>2028</v>
      </c>
      <c r="C168" s="1" t="str">
        <f t="shared" si="23"/>
        <v>MLI</v>
      </c>
      <c r="D168" s="1" t="str">
        <f t="shared" si="24"/>
        <v>CZ15</v>
      </c>
      <c r="E168" s="1" t="str">
        <f t="shared" si="25"/>
        <v>v07</v>
      </c>
      <c r="F168" s="1" t="str">
        <f t="shared" si="22"/>
        <v>PkgAC2SpP-240to760</v>
      </c>
      <c r="G168" s="1" t="str">
        <f t="shared" si="26"/>
        <v>Base</v>
      </c>
      <c r="H168">
        <v>24998.5</v>
      </c>
      <c r="I168">
        <v>317.67200000000003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120.59099999999999</v>
      </c>
      <c r="P168">
        <v>1.7486999999999999</v>
      </c>
      <c r="Q168">
        <v>0</v>
      </c>
      <c r="R168">
        <v>280.50099999999998</v>
      </c>
      <c r="S168">
        <v>0</v>
      </c>
      <c r="T168">
        <v>308.077</v>
      </c>
      <c r="U168">
        <v>1028.5899999999999</v>
      </c>
      <c r="V168">
        <v>0</v>
      </c>
      <c r="W168">
        <v>0</v>
      </c>
      <c r="X168">
        <v>0</v>
      </c>
      <c r="Y168">
        <v>161.773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161.773</v>
      </c>
      <c r="AI168">
        <v>378.64600000000002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53.815199999999997</v>
      </c>
      <c r="AP168">
        <v>0</v>
      </c>
      <c r="AQ168">
        <v>0</v>
      </c>
      <c r="AR168">
        <v>80.875900000000001</v>
      </c>
      <c r="AS168">
        <v>0</v>
      </c>
      <c r="AT168">
        <v>81.270200000000003</v>
      </c>
      <c r="AU168">
        <v>594.60699999999997</v>
      </c>
      <c r="AV168">
        <v>0</v>
      </c>
      <c r="AW168">
        <v>0</v>
      </c>
      <c r="AX168">
        <v>0</v>
      </c>
      <c r="AY168">
        <v>1489.45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1489.45</v>
      </c>
      <c r="BI168">
        <v>2687.01</v>
      </c>
      <c r="BJ168" t="s">
        <v>67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</row>
    <row r="169" spans="1:78" x14ac:dyDescent="0.25">
      <c r="A169" t="s">
        <v>2782</v>
      </c>
      <c r="B169" t="s">
        <v>2029</v>
      </c>
      <c r="C169" s="1" t="str">
        <f t="shared" si="23"/>
        <v>MLI</v>
      </c>
      <c r="D169" s="1" t="str">
        <f t="shared" si="24"/>
        <v>CZ15</v>
      </c>
      <c r="E169" s="1" t="str">
        <f t="shared" si="25"/>
        <v>v07</v>
      </c>
      <c r="F169" s="1" t="str">
        <f t="shared" si="22"/>
        <v>PkgAC2SpP-240to760</v>
      </c>
      <c r="G169" s="1" t="str">
        <f t="shared" si="26"/>
        <v>Meas</v>
      </c>
      <c r="H169">
        <v>24998.5</v>
      </c>
      <c r="I169">
        <v>241.15700000000001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118.81100000000001</v>
      </c>
      <c r="P169">
        <v>1.7486999999999999</v>
      </c>
      <c r="Q169">
        <v>0</v>
      </c>
      <c r="R169">
        <v>280.50099999999998</v>
      </c>
      <c r="S169">
        <v>0</v>
      </c>
      <c r="T169">
        <v>308.077</v>
      </c>
      <c r="U169">
        <v>950.29399999999998</v>
      </c>
      <c r="V169">
        <v>0</v>
      </c>
      <c r="W169">
        <v>0</v>
      </c>
      <c r="X169">
        <v>0</v>
      </c>
      <c r="Y169">
        <v>161.792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161.792</v>
      </c>
      <c r="AI169">
        <v>218.392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37.934699999999999</v>
      </c>
      <c r="AP169">
        <v>0</v>
      </c>
      <c r="AQ169">
        <v>0</v>
      </c>
      <c r="AR169">
        <v>80.875900000000001</v>
      </c>
      <c r="AS169">
        <v>0</v>
      </c>
      <c r="AT169">
        <v>81.270200000000003</v>
      </c>
      <c r="AU169">
        <v>418.47199999999998</v>
      </c>
      <c r="AV169">
        <v>0</v>
      </c>
      <c r="AW169">
        <v>0</v>
      </c>
      <c r="AX169">
        <v>0</v>
      </c>
      <c r="AY169">
        <v>1489.45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1489.45</v>
      </c>
      <c r="BI169">
        <v>2565.8000000000002</v>
      </c>
      <c r="BJ169" t="s">
        <v>67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</row>
    <row r="170" spans="1:78" x14ac:dyDescent="0.25">
      <c r="A170" t="s">
        <v>2782</v>
      </c>
      <c r="B170" t="s">
        <v>2030</v>
      </c>
      <c r="C170" s="1" t="str">
        <f t="shared" si="23"/>
        <v>MLI</v>
      </c>
      <c r="D170" s="1" t="str">
        <f t="shared" si="24"/>
        <v>CZ15</v>
      </c>
      <c r="E170" s="1" t="str">
        <f t="shared" si="25"/>
        <v>v11</v>
      </c>
      <c r="F170" s="1" t="str">
        <f t="shared" si="22"/>
        <v>PkgAC2SpP-240to760</v>
      </c>
      <c r="G170" s="1" t="str">
        <f t="shared" si="26"/>
        <v>Base</v>
      </c>
      <c r="H170">
        <v>24998.5</v>
      </c>
      <c r="I170">
        <v>279.66899999999998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106.786</v>
      </c>
      <c r="P170">
        <v>1.5547299999999999</v>
      </c>
      <c r="Q170">
        <v>0</v>
      </c>
      <c r="R170">
        <v>280.50099999999998</v>
      </c>
      <c r="S170">
        <v>0</v>
      </c>
      <c r="T170">
        <v>308.077</v>
      </c>
      <c r="U170">
        <v>976.58699999999999</v>
      </c>
      <c r="V170">
        <v>0</v>
      </c>
      <c r="W170">
        <v>0</v>
      </c>
      <c r="X170">
        <v>0</v>
      </c>
      <c r="Y170">
        <v>77.569900000000004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77.569900000000004</v>
      </c>
      <c r="AI170">
        <v>334.78899999999999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47.255099999999999</v>
      </c>
      <c r="AP170">
        <v>0</v>
      </c>
      <c r="AQ170">
        <v>0</v>
      </c>
      <c r="AR170">
        <v>80.875900000000001</v>
      </c>
      <c r="AS170">
        <v>0</v>
      </c>
      <c r="AT170">
        <v>81.270200000000003</v>
      </c>
      <c r="AU170">
        <v>544.19100000000003</v>
      </c>
      <c r="AV170">
        <v>0</v>
      </c>
      <c r="AW170">
        <v>0</v>
      </c>
      <c r="AX170">
        <v>0</v>
      </c>
      <c r="AY170">
        <v>1174.68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1174.68</v>
      </c>
      <c r="BI170">
        <v>2370.81</v>
      </c>
      <c r="BJ170" t="s">
        <v>67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</row>
    <row r="171" spans="1:78" x14ac:dyDescent="0.25">
      <c r="A171" t="s">
        <v>2783</v>
      </c>
      <c r="B171" t="s">
        <v>2031</v>
      </c>
      <c r="C171" s="1" t="str">
        <f t="shared" si="23"/>
        <v>MLI</v>
      </c>
      <c r="D171" s="1" t="str">
        <f t="shared" si="24"/>
        <v>CZ15</v>
      </c>
      <c r="E171" s="1" t="str">
        <f t="shared" si="25"/>
        <v>v11</v>
      </c>
      <c r="F171" s="1" t="str">
        <f t="shared" si="22"/>
        <v>PkgAC2SpP-240to760</v>
      </c>
      <c r="G171" s="1" t="str">
        <f t="shared" si="26"/>
        <v>Meas</v>
      </c>
      <c r="H171">
        <v>24998.5</v>
      </c>
      <c r="I171">
        <v>213.43299999999999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105.41800000000001</v>
      </c>
      <c r="P171">
        <v>1.5547299999999999</v>
      </c>
      <c r="Q171">
        <v>0</v>
      </c>
      <c r="R171">
        <v>280.50099999999998</v>
      </c>
      <c r="S171">
        <v>0</v>
      </c>
      <c r="T171">
        <v>308.077</v>
      </c>
      <c r="U171">
        <v>908.98500000000001</v>
      </c>
      <c r="V171">
        <v>0</v>
      </c>
      <c r="W171">
        <v>0</v>
      </c>
      <c r="X171">
        <v>0</v>
      </c>
      <c r="Y171">
        <v>77.581599999999995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77.581599999999995</v>
      </c>
      <c r="AI171">
        <v>192.53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33.141500000000001</v>
      </c>
      <c r="AP171">
        <v>0</v>
      </c>
      <c r="AQ171">
        <v>0</v>
      </c>
      <c r="AR171">
        <v>80.875900000000001</v>
      </c>
      <c r="AS171">
        <v>0</v>
      </c>
      <c r="AT171">
        <v>81.270200000000003</v>
      </c>
      <c r="AU171">
        <v>387.81799999999998</v>
      </c>
      <c r="AV171">
        <v>0</v>
      </c>
      <c r="AW171">
        <v>0</v>
      </c>
      <c r="AX171">
        <v>0</v>
      </c>
      <c r="AY171">
        <v>1174.68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1174.68</v>
      </c>
      <c r="BI171">
        <v>2256.17</v>
      </c>
      <c r="BJ171" t="s">
        <v>67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</row>
    <row r="172" spans="1:78" x14ac:dyDescent="0.25">
      <c r="A172" t="s">
        <v>2783</v>
      </c>
      <c r="B172" t="s">
        <v>2032</v>
      </c>
      <c r="C172" s="1" t="str">
        <f t="shared" si="23"/>
        <v>MLI</v>
      </c>
      <c r="D172" s="1" t="str">
        <f t="shared" si="24"/>
        <v>CZ15</v>
      </c>
      <c r="E172" s="1" t="str">
        <f t="shared" si="25"/>
        <v>v15</v>
      </c>
      <c r="F172" s="1" t="str">
        <f t="shared" si="22"/>
        <v>PkgAC2SpP-240to760</v>
      </c>
      <c r="G172" s="1" t="str">
        <f t="shared" si="26"/>
        <v>Base</v>
      </c>
      <c r="H172">
        <v>24998.5</v>
      </c>
      <c r="I172">
        <v>276.29199999999997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105.681</v>
      </c>
      <c r="P172">
        <v>1.54087</v>
      </c>
      <c r="Q172">
        <v>0</v>
      </c>
      <c r="R172">
        <v>280.50099999999998</v>
      </c>
      <c r="S172">
        <v>0</v>
      </c>
      <c r="T172">
        <v>304.55500000000001</v>
      </c>
      <c r="U172">
        <v>968.57</v>
      </c>
      <c r="V172">
        <v>0</v>
      </c>
      <c r="W172">
        <v>0</v>
      </c>
      <c r="X172">
        <v>0</v>
      </c>
      <c r="Y172">
        <v>75.481800000000007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75.481800000000007</v>
      </c>
      <c r="AI172">
        <v>332.64600000000002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46.972999999999999</v>
      </c>
      <c r="AP172">
        <v>0</v>
      </c>
      <c r="AQ172">
        <v>0</v>
      </c>
      <c r="AR172">
        <v>80.875900000000001</v>
      </c>
      <c r="AS172">
        <v>0</v>
      </c>
      <c r="AT172">
        <v>79.965800000000002</v>
      </c>
      <c r="AU172">
        <v>540.46100000000001</v>
      </c>
      <c r="AV172">
        <v>0</v>
      </c>
      <c r="AW172">
        <v>0</v>
      </c>
      <c r="AX172">
        <v>0</v>
      </c>
      <c r="AY172">
        <v>1133.19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1133.19</v>
      </c>
      <c r="BI172">
        <v>2356.04</v>
      </c>
      <c r="BJ172" t="s">
        <v>67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</row>
    <row r="173" spans="1:78" x14ac:dyDescent="0.25">
      <c r="A173" t="s">
        <v>2783</v>
      </c>
      <c r="B173" t="s">
        <v>2033</v>
      </c>
      <c r="C173" s="1" t="str">
        <f t="shared" si="23"/>
        <v>MLI</v>
      </c>
      <c r="D173" s="1" t="str">
        <f t="shared" si="24"/>
        <v>CZ15</v>
      </c>
      <c r="E173" s="1" t="str">
        <f t="shared" si="25"/>
        <v>v15</v>
      </c>
      <c r="F173" s="1" t="str">
        <f t="shared" si="22"/>
        <v>PkgAC2SpP-240to760</v>
      </c>
      <c r="G173" s="1" t="str">
        <f t="shared" si="26"/>
        <v>Meas</v>
      </c>
      <c r="H173">
        <v>24998.5</v>
      </c>
      <c r="I173">
        <v>210.82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104.339</v>
      </c>
      <c r="P173">
        <v>1.54087</v>
      </c>
      <c r="Q173">
        <v>0</v>
      </c>
      <c r="R173">
        <v>280.50099999999998</v>
      </c>
      <c r="S173">
        <v>0</v>
      </c>
      <c r="T173">
        <v>304.55500000000001</v>
      </c>
      <c r="U173">
        <v>901.755</v>
      </c>
      <c r="V173">
        <v>0</v>
      </c>
      <c r="W173">
        <v>0</v>
      </c>
      <c r="X173">
        <v>0</v>
      </c>
      <c r="Y173">
        <v>75.491399999999999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75.491399999999999</v>
      </c>
      <c r="AI173">
        <v>190.15199999999999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32.558100000000003</v>
      </c>
      <c r="AP173">
        <v>0</v>
      </c>
      <c r="AQ173">
        <v>0</v>
      </c>
      <c r="AR173">
        <v>79.375900000000001</v>
      </c>
      <c r="AS173">
        <v>0</v>
      </c>
      <c r="AT173">
        <v>82.902699999999996</v>
      </c>
      <c r="AU173">
        <v>384.988</v>
      </c>
      <c r="AV173">
        <v>0</v>
      </c>
      <c r="AW173">
        <v>0</v>
      </c>
      <c r="AX173">
        <v>0</v>
      </c>
      <c r="AY173">
        <v>1133.19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1133.19</v>
      </c>
      <c r="BI173">
        <v>2241.2199999999998</v>
      </c>
      <c r="BJ173" t="s">
        <v>67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</row>
    <row r="174" spans="1:78" x14ac:dyDescent="0.25">
      <c r="A174" t="s">
        <v>2784</v>
      </c>
      <c r="B174" t="s">
        <v>2333</v>
      </c>
      <c r="C174" s="1" t="str">
        <f t="shared" ref="C174:C205" si="27">LEFT(B174,3)</f>
        <v>Mtl</v>
      </c>
      <c r="D174" s="1" t="str">
        <f t="shared" ref="D174:D205" si="28">CONCATENATE("CZ", MID(B174,7,2))</f>
        <v>CZ12</v>
      </c>
      <c r="E174" s="1" t="str">
        <f t="shared" ref="E174:E205" si="29">_xlfn.CONCAT("v",MID(B174,11,2))</f>
        <v>v03</v>
      </c>
      <c r="F174" s="1" t="str">
        <f t="shared" si="22"/>
        <v>PkgAC2SpP-240to760</v>
      </c>
      <c r="G174" s="1" t="str">
        <f t="shared" ref="G174:G205" si="30">RIGHT(B174,4)</f>
        <v>Base</v>
      </c>
      <c r="H174">
        <v>24998.5</v>
      </c>
      <c r="I174">
        <v>54.7346</v>
      </c>
      <c r="J174">
        <v>0</v>
      </c>
      <c r="K174">
        <v>0</v>
      </c>
      <c r="L174">
        <v>21.415199999999999</v>
      </c>
      <c r="M174">
        <v>2.7755700000000001</v>
      </c>
      <c r="N174">
        <v>0</v>
      </c>
      <c r="O174">
        <v>9.9994099999999992</v>
      </c>
      <c r="P174">
        <v>0.16606199999999999</v>
      </c>
      <c r="Q174">
        <v>0</v>
      </c>
      <c r="R174">
        <v>54.5732</v>
      </c>
      <c r="S174">
        <v>0</v>
      </c>
      <c r="T174">
        <v>27.653400000000001</v>
      </c>
      <c r="U174">
        <v>171.31800000000001</v>
      </c>
      <c r="V174">
        <v>0</v>
      </c>
      <c r="W174">
        <v>0</v>
      </c>
      <c r="X174">
        <v>0</v>
      </c>
      <c r="Y174">
        <v>28.768999999999998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28.768999999999998</v>
      </c>
      <c r="AI174">
        <v>0</v>
      </c>
      <c r="AJ174">
        <v>0</v>
      </c>
      <c r="AK174">
        <v>0</v>
      </c>
      <c r="AL174">
        <v>30.994399999999999</v>
      </c>
      <c r="AM174">
        <v>18.346900000000002</v>
      </c>
      <c r="AN174">
        <v>0</v>
      </c>
      <c r="AO174">
        <v>2.6002399999999999</v>
      </c>
      <c r="AP174">
        <v>8.1294199999999997E-2</v>
      </c>
      <c r="AQ174">
        <v>0</v>
      </c>
      <c r="AR174">
        <v>7.6230500000000001</v>
      </c>
      <c r="AS174">
        <v>0</v>
      </c>
      <c r="AT174">
        <v>2.8127</v>
      </c>
      <c r="AU174">
        <v>62.458599999999997</v>
      </c>
      <c r="AV174">
        <v>0</v>
      </c>
      <c r="AW174">
        <v>0</v>
      </c>
      <c r="AX174">
        <v>0</v>
      </c>
      <c r="AY174">
        <v>43.446800000000003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43.446800000000003</v>
      </c>
      <c r="BI174">
        <v>375.108</v>
      </c>
      <c r="BJ174" t="s">
        <v>67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</row>
    <row r="175" spans="1:78" x14ac:dyDescent="0.25">
      <c r="A175" t="s">
        <v>2785</v>
      </c>
      <c r="B175" t="s">
        <v>2334</v>
      </c>
      <c r="C175" s="1" t="str">
        <f t="shared" si="27"/>
        <v>Mtl</v>
      </c>
      <c r="D175" s="1" t="str">
        <f t="shared" si="28"/>
        <v>CZ12</v>
      </c>
      <c r="E175" s="1" t="str">
        <f t="shared" si="29"/>
        <v>v03</v>
      </c>
      <c r="F175" s="1" t="str">
        <f t="shared" si="22"/>
        <v>PkgAC2SpP-240to760</v>
      </c>
      <c r="G175" s="1" t="str">
        <f t="shared" si="30"/>
        <v>Meas</v>
      </c>
      <c r="H175">
        <v>24998.5</v>
      </c>
      <c r="I175">
        <v>49.958300000000001</v>
      </c>
      <c r="J175">
        <v>0</v>
      </c>
      <c r="K175">
        <v>0</v>
      </c>
      <c r="L175">
        <v>21.418199999999999</v>
      </c>
      <c r="M175">
        <v>2.7755700000000001</v>
      </c>
      <c r="N175">
        <v>0</v>
      </c>
      <c r="O175">
        <v>9.8599700000000006</v>
      </c>
      <c r="P175">
        <v>0.16606199999999999</v>
      </c>
      <c r="Q175">
        <v>0</v>
      </c>
      <c r="R175">
        <v>54.5732</v>
      </c>
      <c r="S175">
        <v>0</v>
      </c>
      <c r="T175">
        <v>27.653400000000001</v>
      </c>
      <c r="U175">
        <v>166.405</v>
      </c>
      <c r="V175">
        <v>0</v>
      </c>
      <c r="W175">
        <v>0</v>
      </c>
      <c r="X175">
        <v>0</v>
      </c>
      <c r="Y175">
        <v>28.771000000000001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28.771000000000001</v>
      </c>
      <c r="AI175">
        <v>0</v>
      </c>
      <c r="AJ175">
        <v>0</v>
      </c>
      <c r="AK175">
        <v>0</v>
      </c>
      <c r="AL175">
        <v>30.994399999999999</v>
      </c>
      <c r="AM175">
        <v>18.346900000000002</v>
      </c>
      <c r="AN175">
        <v>0</v>
      </c>
      <c r="AO175">
        <v>2.6002399999999999</v>
      </c>
      <c r="AP175">
        <v>8.1294199999999997E-2</v>
      </c>
      <c r="AQ175">
        <v>0</v>
      </c>
      <c r="AR175">
        <v>7.6230500000000001</v>
      </c>
      <c r="AS175">
        <v>0</v>
      </c>
      <c r="AT175">
        <v>2.8127</v>
      </c>
      <c r="AU175">
        <v>62.458599999999997</v>
      </c>
      <c r="AV175">
        <v>0</v>
      </c>
      <c r="AW175">
        <v>0</v>
      </c>
      <c r="AX175">
        <v>0</v>
      </c>
      <c r="AY175">
        <v>43.446800000000003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43.446800000000003</v>
      </c>
      <c r="BI175">
        <v>377.50799999999998</v>
      </c>
      <c r="BJ175" t="s">
        <v>67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</row>
    <row r="176" spans="1:78" x14ac:dyDescent="0.25">
      <c r="A176" t="s">
        <v>2785</v>
      </c>
      <c r="B176" t="s">
        <v>2335</v>
      </c>
      <c r="C176" s="1" t="str">
        <f t="shared" si="27"/>
        <v>Mtl</v>
      </c>
      <c r="D176" s="1" t="str">
        <f t="shared" si="28"/>
        <v>CZ12</v>
      </c>
      <c r="E176" s="1" t="str">
        <f t="shared" si="29"/>
        <v>v07</v>
      </c>
      <c r="F176" s="1" t="str">
        <f t="shared" si="22"/>
        <v>PkgAC2SpP-240to760</v>
      </c>
      <c r="G176" s="1" t="str">
        <f t="shared" si="30"/>
        <v>Base</v>
      </c>
      <c r="H176">
        <v>24998.5</v>
      </c>
      <c r="I176">
        <v>49.224699999999999</v>
      </c>
      <c r="J176">
        <v>0</v>
      </c>
      <c r="K176">
        <v>0</v>
      </c>
      <c r="L176">
        <v>19.8569</v>
      </c>
      <c r="M176">
        <v>2.7885</v>
      </c>
      <c r="N176">
        <v>0</v>
      </c>
      <c r="O176">
        <v>9.9994099999999992</v>
      </c>
      <c r="P176">
        <v>0.16606199999999999</v>
      </c>
      <c r="Q176">
        <v>0</v>
      </c>
      <c r="R176">
        <v>54.5732</v>
      </c>
      <c r="S176">
        <v>0</v>
      </c>
      <c r="T176">
        <v>27.653400000000001</v>
      </c>
      <c r="U176">
        <v>164.262</v>
      </c>
      <c r="V176">
        <v>0</v>
      </c>
      <c r="W176">
        <v>0</v>
      </c>
      <c r="X176">
        <v>0</v>
      </c>
      <c r="Y176">
        <v>28.768999999999998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28.768999999999998</v>
      </c>
      <c r="AI176">
        <v>0</v>
      </c>
      <c r="AJ176">
        <v>0</v>
      </c>
      <c r="AK176">
        <v>0</v>
      </c>
      <c r="AL176">
        <v>28.729700000000001</v>
      </c>
      <c r="AM176">
        <v>18.417999999999999</v>
      </c>
      <c r="AN176">
        <v>0</v>
      </c>
      <c r="AO176">
        <v>2.6002399999999999</v>
      </c>
      <c r="AP176">
        <v>8.1294199999999997E-2</v>
      </c>
      <c r="AQ176">
        <v>0</v>
      </c>
      <c r="AR176">
        <v>7.6230500000000001</v>
      </c>
      <c r="AS176">
        <v>0</v>
      </c>
      <c r="AT176">
        <v>2.8127</v>
      </c>
      <c r="AU176">
        <v>60.265000000000001</v>
      </c>
      <c r="AV176">
        <v>0</v>
      </c>
      <c r="AW176">
        <v>0</v>
      </c>
      <c r="AX176">
        <v>0</v>
      </c>
      <c r="AY176">
        <v>43.446800000000003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43.446800000000003</v>
      </c>
      <c r="BI176">
        <v>375.108</v>
      </c>
      <c r="BJ176" t="s">
        <v>67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</row>
    <row r="177" spans="1:78" x14ac:dyDescent="0.25">
      <c r="A177" t="s">
        <v>2785</v>
      </c>
      <c r="B177" t="s">
        <v>2336</v>
      </c>
      <c r="C177" s="1" t="str">
        <f t="shared" si="27"/>
        <v>Mtl</v>
      </c>
      <c r="D177" s="1" t="str">
        <f t="shared" si="28"/>
        <v>CZ12</v>
      </c>
      <c r="E177" s="1" t="str">
        <f t="shared" si="29"/>
        <v>v07</v>
      </c>
      <c r="F177" s="1" t="str">
        <f t="shared" si="22"/>
        <v>PkgAC2SpP-240to760</v>
      </c>
      <c r="G177" s="1" t="str">
        <f t="shared" si="30"/>
        <v>Meas</v>
      </c>
      <c r="H177">
        <v>24998.5</v>
      </c>
      <c r="I177">
        <v>44.889000000000003</v>
      </c>
      <c r="J177">
        <v>0</v>
      </c>
      <c r="K177">
        <v>0</v>
      </c>
      <c r="L177">
        <v>19.8597</v>
      </c>
      <c r="M177">
        <v>2.7885</v>
      </c>
      <c r="N177">
        <v>0</v>
      </c>
      <c r="O177">
        <v>9.8599700000000006</v>
      </c>
      <c r="P177">
        <v>0.16606199999999999</v>
      </c>
      <c r="Q177">
        <v>0</v>
      </c>
      <c r="R177">
        <v>54.5732</v>
      </c>
      <c r="S177">
        <v>0</v>
      </c>
      <c r="T177">
        <v>27.653400000000001</v>
      </c>
      <c r="U177">
        <v>159.79</v>
      </c>
      <c r="V177">
        <v>0</v>
      </c>
      <c r="W177">
        <v>0</v>
      </c>
      <c r="X177">
        <v>0</v>
      </c>
      <c r="Y177">
        <v>28.771000000000001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28.771000000000001</v>
      </c>
      <c r="AI177">
        <v>0</v>
      </c>
      <c r="AJ177">
        <v>0</v>
      </c>
      <c r="AK177">
        <v>0</v>
      </c>
      <c r="AL177">
        <v>28.729700000000001</v>
      </c>
      <c r="AM177">
        <v>18.417999999999999</v>
      </c>
      <c r="AN177">
        <v>0</v>
      </c>
      <c r="AO177">
        <v>2.6002399999999999</v>
      </c>
      <c r="AP177">
        <v>8.1294199999999997E-2</v>
      </c>
      <c r="AQ177">
        <v>0</v>
      </c>
      <c r="AR177">
        <v>7.6230500000000001</v>
      </c>
      <c r="AS177">
        <v>0</v>
      </c>
      <c r="AT177">
        <v>2.8127</v>
      </c>
      <c r="AU177">
        <v>60.265000000000001</v>
      </c>
      <c r="AV177">
        <v>0</v>
      </c>
      <c r="AW177">
        <v>0</v>
      </c>
      <c r="AX177">
        <v>0</v>
      </c>
      <c r="AY177">
        <v>43.446800000000003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43.446800000000003</v>
      </c>
      <c r="BI177">
        <v>377.50799999999998</v>
      </c>
      <c r="BJ177" t="s">
        <v>67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</row>
    <row r="178" spans="1:78" x14ac:dyDescent="0.25">
      <c r="A178" t="s">
        <v>2786</v>
      </c>
      <c r="B178" t="s">
        <v>2337</v>
      </c>
      <c r="C178" s="1" t="str">
        <f t="shared" si="27"/>
        <v>Mtl</v>
      </c>
      <c r="D178" s="1" t="str">
        <f t="shared" si="28"/>
        <v>CZ12</v>
      </c>
      <c r="E178" s="1" t="str">
        <f t="shared" si="29"/>
        <v>v11</v>
      </c>
      <c r="F178" s="1" t="str">
        <f t="shared" si="22"/>
        <v>PkgAC2SpP-240to760</v>
      </c>
      <c r="G178" s="1" t="str">
        <f t="shared" si="30"/>
        <v>Base</v>
      </c>
      <c r="H178">
        <v>24998.5</v>
      </c>
      <c r="I178">
        <v>48.6678</v>
      </c>
      <c r="J178">
        <v>0</v>
      </c>
      <c r="K178">
        <v>0</v>
      </c>
      <c r="L178">
        <v>17.706499999999998</v>
      </c>
      <c r="M178">
        <v>2.5897600000000001</v>
      </c>
      <c r="N178">
        <v>0</v>
      </c>
      <c r="O178">
        <v>9.7211499999999997</v>
      </c>
      <c r="P178">
        <v>0.161827</v>
      </c>
      <c r="Q178">
        <v>0</v>
      </c>
      <c r="R178">
        <v>54.5732</v>
      </c>
      <c r="S178">
        <v>0</v>
      </c>
      <c r="T178">
        <v>27.653400000000001</v>
      </c>
      <c r="U178">
        <v>161.07400000000001</v>
      </c>
      <c r="V178">
        <v>0</v>
      </c>
      <c r="W178">
        <v>0</v>
      </c>
      <c r="X178">
        <v>0</v>
      </c>
      <c r="Y178">
        <v>26.186800000000002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26.186800000000002</v>
      </c>
      <c r="AI178">
        <v>0</v>
      </c>
      <c r="AJ178">
        <v>0</v>
      </c>
      <c r="AK178">
        <v>0</v>
      </c>
      <c r="AL178">
        <v>27.441199999999998</v>
      </c>
      <c r="AM178">
        <v>17.867799999999999</v>
      </c>
      <c r="AN178">
        <v>0</v>
      </c>
      <c r="AO178">
        <v>2.4910399999999999</v>
      </c>
      <c r="AP178">
        <v>7.9222699999999993E-2</v>
      </c>
      <c r="AQ178">
        <v>0</v>
      </c>
      <c r="AR178">
        <v>7.6230500000000001</v>
      </c>
      <c r="AS178">
        <v>0</v>
      </c>
      <c r="AT178">
        <v>2.8127</v>
      </c>
      <c r="AU178">
        <v>58.314999999999998</v>
      </c>
      <c r="AV178">
        <v>0</v>
      </c>
      <c r="AW178">
        <v>0</v>
      </c>
      <c r="AX178">
        <v>0</v>
      </c>
      <c r="AY178">
        <v>41.2532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41.2532</v>
      </c>
      <c r="BI178">
        <v>362.79700000000003</v>
      </c>
      <c r="BJ178" t="s">
        <v>67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</row>
    <row r="179" spans="1:78" x14ac:dyDescent="0.25">
      <c r="A179" t="s">
        <v>2786</v>
      </c>
      <c r="B179" t="s">
        <v>2338</v>
      </c>
      <c r="C179" s="1" t="str">
        <f t="shared" si="27"/>
        <v>Mtl</v>
      </c>
      <c r="D179" s="1" t="str">
        <f t="shared" si="28"/>
        <v>CZ12</v>
      </c>
      <c r="E179" s="1" t="str">
        <f t="shared" si="29"/>
        <v>v11</v>
      </c>
      <c r="F179" s="1" t="str">
        <f t="shared" si="22"/>
        <v>PkgAC2SpP-240to760</v>
      </c>
      <c r="G179" s="1" t="str">
        <f t="shared" si="30"/>
        <v>Meas</v>
      </c>
      <c r="H179">
        <v>24998.5</v>
      </c>
      <c r="I179">
        <v>44.462200000000003</v>
      </c>
      <c r="J179">
        <v>0</v>
      </c>
      <c r="K179">
        <v>0</v>
      </c>
      <c r="L179">
        <v>17.7088</v>
      </c>
      <c r="M179">
        <v>2.5897700000000001</v>
      </c>
      <c r="N179">
        <v>0</v>
      </c>
      <c r="O179">
        <v>9.5857100000000006</v>
      </c>
      <c r="P179">
        <v>0.161827</v>
      </c>
      <c r="Q179">
        <v>0</v>
      </c>
      <c r="R179">
        <v>54.5732</v>
      </c>
      <c r="S179">
        <v>0</v>
      </c>
      <c r="T179">
        <v>27.653400000000001</v>
      </c>
      <c r="U179">
        <v>156.73500000000001</v>
      </c>
      <c r="V179">
        <v>0</v>
      </c>
      <c r="W179">
        <v>0</v>
      </c>
      <c r="X179">
        <v>0</v>
      </c>
      <c r="Y179">
        <v>26.187999999999999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26.187999999999999</v>
      </c>
      <c r="AI179">
        <v>0</v>
      </c>
      <c r="AJ179">
        <v>0</v>
      </c>
      <c r="AK179">
        <v>0</v>
      </c>
      <c r="AL179">
        <v>27.441199999999998</v>
      </c>
      <c r="AM179">
        <v>17.867799999999999</v>
      </c>
      <c r="AN179">
        <v>0</v>
      </c>
      <c r="AO179">
        <v>2.4910399999999999</v>
      </c>
      <c r="AP179">
        <v>7.9222699999999993E-2</v>
      </c>
      <c r="AQ179">
        <v>0</v>
      </c>
      <c r="AR179">
        <v>7.6230500000000001</v>
      </c>
      <c r="AS179">
        <v>0</v>
      </c>
      <c r="AT179">
        <v>2.8127</v>
      </c>
      <c r="AU179">
        <v>58.314999999999998</v>
      </c>
      <c r="AV179">
        <v>0</v>
      </c>
      <c r="AW179">
        <v>0</v>
      </c>
      <c r="AX179">
        <v>0</v>
      </c>
      <c r="AY179">
        <v>41.2532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41.2532</v>
      </c>
      <c r="BI179">
        <v>365.39699999999999</v>
      </c>
      <c r="BJ179" t="s">
        <v>67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</row>
    <row r="180" spans="1:78" x14ac:dyDescent="0.25">
      <c r="A180" t="s">
        <v>2787</v>
      </c>
      <c r="B180" t="s">
        <v>2339</v>
      </c>
      <c r="C180" s="1" t="str">
        <f t="shared" si="27"/>
        <v>Mtl</v>
      </c>
      <c r="D180" s="1" t="str">
        <f t="shared" si="28"/>
        <v>CZ12</v>
      </c>
      <c r="E180" s="1" t="str">
        <f t="shared" si="29"/>
        <v>v15</v>
      </c>
      <c r="F180" s="1" t="str">
        <f t="shared" si="22"/>
        <v>PkgAC2SpP-240to760</v>
      </c>
      <c r="G180" s="1" t="str">
        <f t="shared" si="30"/>
        <v>Base</v>
      </c>
      <c r="H180">
        <v>24998.5</v>
      </c>
      <c r="I180">
        <v>41.920099999999998</v>
      </c>
      <c r="J180">
        <v>0</v>
      </c>
      <c r="K180">
        <v>0</v>
      </c>
      <c r="L180">
        <v>10.1815</v>
      </c>
      <c r="M180">
        <v>1.90629</v>
      </c>
      <c r="N180">
        <v>0</v>
      </c>
      <c r="O180">
        <v>8.6584099999999999</v>
      </c>
      <c r="P180">
        <v>0.14749399999999999</v>
      </c>
      <c r="Q180">
        <v>0</v>
      </c>
      <c r="R180">
        <v>54.5732</v>
      </c>
      <c r="S180">
        <v>0</v>
      </c>
      <c r="T180">
        <v>27.653400000000001</v>
      </c>
      <c r="U180">
        <v>145.041</v>
      </c>
      <c r="V180">
        <v>0</v>
      </c>
      <c r="W180">
        <v>0</v>
      </c>
      <c r="X180">
        <v>0</v>
      </c>
      <c r="Y180">
        <v>18.605599999999999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18.605599999999999</v>
      </c>
      <c r="AI180">
        <v>0</v>
      </c>
      <c r="AJ180">
        <v>0</v>
      </c>
      <c r="AK180">
        <v>0</v>
      </c>
      <c r="AL180">
        <v>21.410499999999999</v>
      </c>
      <c r="AM180">
        <v>16.721599999999999</v>
      </c>
      <c r="AN180">
        <v>0</v>
      </c>
      <c r="AO180">
        <v>2.1481599999999998</v>
      </c>
      <c r="AP180">
        <v>7.2205500000000006E-2</v>
      </c>
      <c r="AQ180">
        <v>0</v>
      </c>
      <c r="AR180">
        <v>7.6230500000000001</v>
      </c>
      <c r="AS180">
        <v>0</v>
      </c>
      <c r="AT180">
        <v>2.8127</v>
      </c>
      <c r="AU180">
        <v>50.788200000000003</v>
      </c>
      <c r="AV180">
        <v>0</v>
      </c>
      <c r="AW180">
        <v>0</v>
      </c>
      <c r="AX180">
        <v>0</v>
      </c>
      <c r="AY180">
        <v>36.171900000000001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36.171900000000001</v>
      </c>
      <c r="BI180">
        <v>308.90499999999997</v>
      </c>
      <c r="BJ180" t="s">
        <v>67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</row>
    <row r="181" spans="1:78" x14ac:dyDescent="0.25">
      <c r="A181" t="s">
        <v>2787</v>
      </c>
      <c r="B181" t="s">
        <v>2340</v>
      </c>
      <c r="C181" s="1" t="str">
        <f t="shared" si="27"/>
        <v>Mtl</v>
      </c>
      <c r="D181" s="1" t="str">
        <f t="shared" si="28"/>
        <v>CZ12</v>
      </c>
      <c r="E181" s="1" t="str">
        <f t="shared" si="29"/>
        <v>v15</v>
      </c>
      <c r="F181" s="1" t="str">
        <f t="shared" si="22"/>
        <v>PkgAC2SpP-240to760</v>
      </c>
      <c r="G181" s="1" t="str">
        <f t="shared" si="30"/>
        <v>Meas</v>
      </c>
      <c r="H181">
        <v>24998.5</v>
      </c>
      <c r="I181">
        <v>38.497100000000003</v>
      </c>
      <c r="J181">
        <v>0</v>
      </c>
      <c r="K181">
        <v>0</v>
      </c>
      <c r="L181">
        <v>10.182600000000001</v>
      </c>
      <c r="M181">
        <v>1.90629</v>
      </c>
      <c r="N181">
        <v>0</v>
      </c>
      <c r="O181">
        <v>8.5407700000000002</v>
      </c>
      <c r="P181">
        <v>0.14749399999999999</v>
      </c>
      <c r="Q181">
        <v>0</v>
      </c>
      <c r="R181">
        <v>54.5732</v>
      </c>
      <c r="S181">
        <v>0</v>
      </c>
      <c r="T181">
        <v>27.653400000000001</v>
      </c>
      <c r="U181">
        <v>141.501</v>
      </c>
      <c r="V181">
        <v>0</v>
      </c>
      <c r="W181">
        <v>0</v>
      </c>
      <c r="X181">
        <v>0</v>
      </c>
      <c r="Y181">
        <v>18.606300000000001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18.606300000000001</v>
      </c>
      <c r="AI181">
        <v>0</v>
      </c>
      <c r="AJ181">
        <v>0</v>
      </c>
      <c r="AK181">
        <v>0</v>
      </c>
      <c r="AL181">
        <v>21.410499999999999</v>
      </c>
      <c r="AM181">
        <v>16.721599999999999</v>
      </c>
      <c r="AN181">
        <v>0</v>
      </c>
      <c r="AO181">
        <v>2.1481599999999998</v>
      </c>
      <c r="AP181">
        <v>7.2205500000000006E-2</v>
      </c>
      <c r="AQ181">
        <v>0</v>
      </c>
      <c r="AR181">
        <v>7.6230500000000001</v>
      </c>
      <c r="AS181">
        <v>0</v>
      </c>
      <c r="AT181">
        <v>2.8127</v>
      </c>
      <c r="AU181">
        <v>50.788200000000003</v>
      </c>
      <c r="AV181">
        <v>0</v>
      </c>
      <c r="AW181">
        <v>0</v>
      </c>
      <c r="AX181">
        <v>0</v>
      </c>
      <c r="AY181">
        <v>36.171900000000001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36.171900000000001</v>
      </c>
      <c r="BI181">
        <v>311.738</v>
      </c>
      <c r="BJ181" t="s">
        <v>67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</row>
    <row r="182" spans="1:78" x14ac:dyDescent="0.25">
      <c r="A182" t="s">
        <v>2788</v>
      </c>
      <c r="B182" t="s">
        <v>2341</v>
      </c>
      <c r="C182" s="1" t="str">
        <f t="shared" si="27"/>
        <v>Mtl</v>
      </c>
      <c r="D182" s="1" t="str">
        <f t="shared" si="28"/>
        <v>CZ13</v>
      </c>
      <c r="E182" s="1" t="str">
        <f t="shared" si="29"/>
        <v>v03</v>
      </c>
      <c r="F182" s="1" t="str">
        <f t="shared" si="22"/>
        <v>PkgAC2SpP-240to760</v>
      </c>
      <c r="G182" s="1" t="str">
        <f t="shared" si="30"/>
        <v>Base</v>
      </c>
      <c r="H182">
        <v>24998.5</v>
      </c>
      <c r="I182">
        <v>78.476500000000001</v>
      </c>
      <c r="J182">
        <v>0</v>
      </c>
      <c r="K182">
        <v>0</v>
      </c>
      <c r="L182">
        <v>17.5517</v>
      </c>
      <c r="M182">
        <v>1.95336</v>
      </c>
      <c r="N182">
        <v>0</v>
      </c>
      <c r="O182">
        <v>11.409599999999999</v>
      </c>
      <c r="P182">
        <v>0.17340800000000001</v>
      </c>
      <c r="Q182">
        <v>0</v>
      </c>
      <c r="R182">
        <v>54.5732</v>
      </c>
      <c r="S182">
        <v>0</v>
      </c>
      <c r="T182">
        <v>27.653400000000001</v>
      </c>
      <c r="U182">
        <v>191.791</v>
      </c>
      <c r="V182">
        <v>0</v>
      </c>
      <c r="W182">
        <v>0</v>
      </c>
      <c r="X182">
        <v>0</v>
      </c>
      <c r="Y182">
        <v>23.762899999999998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23.762899999999998</v>
      </c>
      <c r="AI182">
        <v>52.830399999999997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3.2065199999999998</v>
      </c>
      <c r="AP182">
        <v>0</v>
      </c>
      <c r="AQ182">
        <v>0</v>
      </c>
      <c r="AR182">
        <v>4.5157800000000003</v>
      </c>
      <c r="AS182">
        <v>0</v>
      </c>
      <c r="AT182">
        <v>2.7366299999999999</v>
      </c>
      <c r="AU182">
        <v>63.289299999999997</v>
      </c>
      <c r="AV182">
        <v>0</v>
      </c>
      <c r="AW182">
        <v>0</v>
      </c>
      <c r="AX182">
        <v>0</v>
      </c>
      <c r="AY182">
        <v>40.611199999999997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40.611199999999997</v>
      </c>
      <c r="BI182">
        <v>394.43099999999998</v>
      </c>
      <c r="BJ182" t="s">
        <v>67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</row>
    <row r="183" spans="1:78" x14ac:dyDescent="0.25">
      <c r="A183" t="s">
        <v>2788</v>
      </c>
      <c r="B183" t="s">
        <v>2342</v>
      </c>
      <c r="C183" s="1" t="str">
        <f t="shared" si="27"/>
        <v>Mtl</v>
      </c>
      <c r="D183" s="1" t="str">
        <f t="shared" si="28"/>
        <v>CZ13</v>
      </c>
      <c r="E183" s="1" t="str">
        <f t="shared" si="29"/>
        <v>v03</v>
      </c>
      <c r="F183" s="1" t="str">
        <f t="shared" si="22"/>
        <v>PkgAC2SpP-240to760</v>
      </c>
      <c r="G183" s="1" t="str">
        <f t="shared" si="30"/>
        <v>Meas</v>
      </c>
      <c r="H183">
        <v>24998.5</v>
      </c>
      <c r="I183">
        <v>69.111500000000007</v>
      </c>
      <c r="J183">
        <v>0</v>
      </c>
      <c r="K183">
        <v>0</v>
      </c>
      <c r="L183">
        <v>17.553000000000001</v>
      </c>
      <c r="M183">
        <v>1.95336</v>
      </c>
      <c r="N183">
        <v>0</v>
      </c>
      <c r="O183">
        <v>11.156000000000001</v>
      </c>
      <c r="P183">
        <v>0.17340800000000001</v>
      </c>
      <c r="Q183">
        <v>0</v>
      </c>
      <c r="R183">
        <v>54.5732</v>
      </c>
      <c r="S183">
        <v>0</v>
      </c>
      <c r="T183">
        <v>27.653400000000001</v>
      </c>
      <c r="U183">
        <v>182.17400000000001</v>
      </c>
      <c r="V183">
        <v>0</v>
      </c>
      <c r="W183">
        <v>0</v>
      </c>
      <c r="X183">
        <v>0</v>
      </c>
      <c r="Y183">
        <v>23.7638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23.7638</v>
      </c>
      <c r="AI183">
        <v>0</v>
      </c>
      <c r="AJ183">
        <v>0</v>
      </c>
      <c r="AK183">
        <v>0</v>
      </c>
      <c r="AL183">
        <v>26.172799999999999</v>
      </c>
      <c r="AM183">
        <v>13.7433</v>
      </c>
      <c r="AN183">
        <v>0</v>
      </c>
      <c r="AO183">
        <v>2.2578200000000002</v>
      </c>
      <c r="AP183">
        <v>9.0515700000000004E-2</v>
      </c>
      <c r="AQ183">
        <v>0</v>
      </c>
      <c r="AR183">
        <v>7.6230500000000001</v>
      </c>
      <c r="AS183">
        <v>0</v>
      </c>
      <c r="AT183">
        <v>2.8334999999999999</v>
      </c>
      <c r="AU183">
        <v>52.720999999999997</v>
      </c>
      <c r="AV183">
        <v>0</v>
      </c>
      <c r="AW183">
        <v>0</v>
      </c>
      <c r="AX183">
        <v>0</v>
      </c>
      <c r="AY183">
        <v>40.611199999999997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40.611199999999997</v>
      </c>
      <c r="BI183">
        <v>395.08699999999999</v>
      </c>
      <c r="BJ183" t="s">
        <v>67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</row>
    <row r="184" spans="1:78" x14ac:dyDescent="0.25">
      <c r="A184" t="s">
        <v>2789</v>
      </c>
      <c r="B184" t="s">
        <v>2343</v>
      </c>
      <c r="C184" s="1" t="str">
        <f t="shared" si="27"/>
        <v>Mtl</v>
      </c>
      <c r="D184" s="1" t="str">
        <f t="shared" si="28"/>
        <v>CZ13</v>
      </c>
      <c r="E184" s="1" t="str">
        <f t="shared" si="29"/>
        <v>v07</v>
      </c>
      <c r="F184" s="1" t="str">
        <f t="shared" si="22"/>
        <v>PkgAC2SpP-240to760</v>
      </c>
      <c r="G184" s="1" t="str">
        <f t="shared" si="30"/>
        <v>Base</v>
      </c>
      <c r="H184">
        <v>24998.5</v>
      </c>
      <c r="I184">
        <v>70.677700000000002</v>
      </c>
      <c r="J184">
        <v>0</v>
      </c>
      <c r="K184">
        <v>0</v>
      </c>
      <c r="L184">
        <v>16.274699999999999</v>
      </c>
      <c r="M184">
        <v>1.96261</v>
      </c>
      <c r="N184">
        <v>0</v>
      </c>
      <c r="O184">
        <v>11.409599999999999</v>
      </c>
      <c r="P184">
        <v>0.17340800000000001</v>
      </c>
      <c r="Q184">
        <v>0</v>
      </c>
      <c r="R184">
        <v>54.5732</v>
      </c>
      <c r="S184">
        <v>0</v>
      </c>
      <c r="T184">
        <v>27.653400000000001</v>
      </c>
      <c r="U184">
        <v>182.72499999999999</v>
      </c>
      <c r="V184">
        <v>0</v>
      </c>
      <c r="W184">
        <v>0</v>
      </c>
      <c r="X184">
        <v>0</v>
      </c>
      <c r="Y184">
        <v>23.762899999999998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23.762899999999998</v>
      </c>
      <c r="AI184">
        <v>46.585999999999999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3.15347</v>
      </c>
      <c r="AP184">
        <v>0</v>
      </c>
      <c r="AQ184">
        <v>0</v>
      </c>
      <c r="AR184">
        <v>5.4742800000000003</v>
      </c>
      <c r="AS184">
        <v>0</v>
      </c>
      <c r="AT184">
        <v>2.9601999999999999</v>
      </c>
      <c r="AU184">
        <v>58.173999999999999</v>
      </c>
      <c r="AV184">
        <v>0</v>
      </c>
      <c r="AW184">
        <v>0</v>
      </c>
      <c r="AX184">
        <v>0</v>
      </c>
      <c r="AY184">
        <v>40.611199999999997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40.611199999999997</v>
      </c>
      <c r="BI184">
        <v>394.43099999999998</v>
      </c>
      <c r="BJ184" t="s">
        <v>67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</row>
    <row r="185" spans="1:78" x14ac:dyDescent="0.25">
      <c r="A185" t="s">
        <v>2789</v>
      </c>
      <c r="B185" t="s">
        <v>2344</v>
      </c>
      <c r="C185" s="1" t="str">
        <f t="shared" si="27"/>
        <v>Mtl</v>
      </c>
      <c r="D185" s="1" t="str">
        <f t="shared" si="28"/>
        <v>CZ13</v>
      </c>
      <c r="E185" s="1" t="str">
        <f t="shared" si="29"/>
        <v>v07</v>
      </c>
      <c r="F185" s="1" t="str">
        <f t="shared" si="22"/>
        <v>PkgAC2SpP-240to760</v>
      </c>
      <c r="G185" s="1" t="str">
        <f t="shared" si="30"/>
        <v>Meas</v>
      </c>
      <c r="H185">
        <v>24998.5</v>
      </c>
      <c r="I185">
        <v>62.177799999999998</v>
      </c>
      <c r="J185">
        <v>0</v>
      </c>
      <c r="K185">
        <v>0</v>
      </c>
      <c r="L185">
        <v>16.276</v>
      </c>
      <c r="M185">
        <v>1.96261</v>
      </c>
      <c r="N185">
        <v>0</v>
      </c>
      <c r="O185">
        <v>11.156000000000001</v>
      </c>
      <c r="P185">
        <v>0.17340800000000001</v>
      </c>
      <c r="Q185">
        <v>0</v>
      </c>
      <c r="R185">
        <v>54.5732</v>
      </c>
      <c r="S185">
        <v>0</v>
      </c>
      <c r="T185">
        <v>27.653400000000001</v>
      </c>
      <c r="U185">
        <v>173.97200000000001</v>
      </c>
      <c r="V185">
        <v>0</v>
      </c>
      <c r="W185">
        <v>0</v>
      </c>
      <c r="X185">
        <v>0</v>
      </c>
      <c r="Y185">
        <v>23.7638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23.7638</v>
      </c>
      <c r="AI185">
        <v>0</v>
      </c>
      <c r="AJ185">
        <v>0</v>
      </c>
      <c r="AK185">
        <v>0</v>
      </c>
      <c r="AL185">
        <v>24.2605</v>
      </c>
      <c r="AM185">
        <v>13.8026</v>
      </c>
      <c r="AN185">
        <v>0</v>
      </c>
      <c r="AO185">
        <v>2.2578200000000002</v>
      </c>
      <c r="AP185">
        <v>9.0515700000000004E-2</v>
      </c>
      <c r="AQ185">
        <v>0</v>
      </c>
      <c r="AR185">
        <v>7.6230500000000001</v>
      </c>
      <c r="AS185">
        <v>0</v>
      </c>
      <c r="AT185">
        <v>2.8334999999999999</v>
      </c>
      <c r="AU185">
        <v>50.868000000000002</v>
      </c>
      <c r="AV185">
        <v>0</v>
      </c>
      <c r="AW185">
        <v>0</v>
      </c>
      <c r="AX185">
        <v>0</v>
      </c>
      <c r="AY185">
        <v>40.611199999999997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40.611199999999997</v>
      </c>
      <c r="BI185">
        <v>395.08699999999999</v>
      </c>
      <c r="BJ185" t="s">
        <v>67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</row>
    <row r="186" spans="1:78" x14ac:dyDescent="0.25">
      <c r="A186" t="s">
        <v>2790</v>
      </c>
      <c r="B186" t="s">
        <v>2345</v>
      </c>
      <c r="C186" s="1" t="str">
        <f t="shared" si="27"/>
        <v>Mtl</v>
      </c>
      <c r="D186" s="1" t="str">
        <f t="shared" si="28"/>
        <v>CZ13</v>
      </c>
      <c r="E186" s="1" t="str">
        <f t="shared" si="29"/>
        <v>v11</v>
      </c>
      <c r="F186" s="1" t="str">
        <f t="shared" si="22"/>
        <v>PkgAC2SpP-240to760</v>
      </c>
      <c r="G186" s="1" t="str">
        <f t="shared" si="30"/>
        <v>Base</v>
      </c>
      <c r="H186">
        <v>24998.5</v>
      </c>
      <c r="I186">
        <v>69.419700000000006</v>
      </c>
      <c r="J186">
        <v>0</v>
      </c>
      <c r="K186">
        <v>0</v>
      </c>
      <c r="L186">
        <v>14.437200000000001</v>
      </c>
      <c r="M186">
        <v>1.8133699999999999</v>
      </c>
      <c r="N186">
        <v>0</v>
      </c>
      <c r="O186">
        <v>11.075799999999999</v>
      </c>
      <c r="P186">
        <v>0.16841500000000001</v>
      </c>
      <c r="Q186">
        <v>0</v>
      </c>
      <c r="R186">
        <v>54.5732</v>
      </c>
      <c r="S186">
        <v>0</v>
      </c>
      <c r="T186">
        <v>27.653400000000001</v>
      </c>
      <c r="U186">
        <v>179.14099999999999</v>
      </c>
      <c r="V186">
        <v>0</v>
      </c>
      <c r="W186">
        <v>0</v>
      </c>
      <c r="X186">
        <v>0</v>
      </c>
      <c r="Y186">
        <v>21.630299999999998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21.630299999999998</v>
      </c>
      <c r="AI186">
        <v>45.004800000000003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3.0480399999999999</v>
      </c>
      <c r="AP186">
        <v>0</v>
      </c>
      <c r="AQ186">
        <v>0</v>
      </c>
      <c r="AR186">
        <v>5.4742800000000003</v>
      </c>
      <c r="AS186">
        <v>0</v>
      </c>
      <c r="AT186">
        <v>2.9601999999999999</v>
      </c>
      <c r="AU186">
        <v>56.487299999999998</v>
      </c>
      <c r="AV186">
        <v>0</v>
      </c>
      <c r="AW186">
        <v>0</v>
      </c>
      <c r="AX186">
        <v>0</v>
      </c>
      <c r="AY186">
        <v>38.522799999999997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38.522799999999997</v>
      </c>
      <c r="BI186">
        <v>380.30399999999997</v>
      </c>
      <c r="BJ186" t="s">
        <v>67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</row>
    <row r="187" spans="1:78" x14ac:dyDescent="0.25">
      <c r="A187" t="s">
        <v>2790</v>
      </c>
      <c r="B187" t="s">
        <v>2346</v>
      </c>
      <c r="C187" s="1" t="str">
        <f t="shared" si="27"/>
        <v>Mtl</v>
      </c>
      <c r="D187" s="1" t="str">
        <f t="shared" si="28"/>
        <v>CZ13</v>
      </c>
      <c r="E187" s="1" t="str">
        <f t="shared" si="29"/>
        <v>v11</v>
      </c>
      <c r="F187" s="1" t="str">
        <f t="shared" si="22"/>
        <v>PkgAC2SpP-240to760</v>
      </c>
      <c r="G187" s="1" t="str">
        <f t="shared" si="30"/>
        <v>Meas</v>
      </c>
      <c r="H187">
        <v>24998.5</v>
      </c>
      <c r="I187">
        <v>61.175400000000003</v>
      </c>
      <c r="J187">
        <v>0</v>
      </c>
      <c r="K187">
        <v>0</v>
      </c>
      <c r="L187">
        <v>14.4383</v>
      </c>
      <c r="M187">
        <v>1.81338</v>
      </c>
      <c r="N187">
        <v>0</v>
      </c>
      <c r="O187">
        <v>10.828799999999999</v>
      </c>
      <c r="P187">
        <v>0.16841500000000001</v>
      </c>
      <c r="Q187">
        <v>0</v>
      </c>
      <c r="R187">
        <v>54.5732</v>
      </c>
      <c r="S187">
        <v>0</v>
      </c>
      <c r="T187">
        <v>27.653400000000001</v>
      </c>
      <c r="U187">
        <v>170.65100000000001</v>
      </c>
      <c r="V187">
        <v>0</v>
      </c>
      <c r="W187">
        <v>0</v>
      </c>
      <c r="X187">
        <v>0</v>
      </c>
      <c r="Y187">
        <v>21.6311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21.6311</v>
      </c>
      <c r="AI187">
        <v>0</v>
      </c>
      <c r="AJ187">
        <v>0</v>
      </c>
      <c r="AK187">
        <v>0</v>
      </c>
      <c r="AL187">
        <v>22.9146</v>
      </c>
      <c r="AM187">
        <v>13.1601</v>
      </c>
      <c r="AN187">
        <v>0</v>
      </c>
      <c r="AO187">
        <v>2.1501299999999999</v>
      </c>
      <c r="AP187">
        <v>8.7910299999999997E-2</v>
      </c>
      <c r="AQ187">
        <v>0</v>
      </c>
      <c r="AR187">
        <v>7.6230500000000001</v>
      </c>
      <c r="AS187">
        <v>0</v>
      </c>
      <c r="AT187">
        <v>2.8334999999999999</v>
      </c>
      <c r="AU187">
        <v>48.769300000000001</v>
      </c>
      <c r="AV187">
        <v>0</v>
      </c>
      <c r="AW187">
        <v>0</v>
      </c>
      <c r="AX187">
        <v>0</v>
      </c>
      <c r="AY187">
        <v>38.522799999999997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38.522799999999997</v>
      </c>
      <c r="BI187">
        <v>381.04500000000002</v>
      </c>
      <c r="BJ187" t="s">
        <v>67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</row>
    <row r="188" spans="1:78" x14ac:dyDescent="0.25">
      <c r="A188" t="s">
        <v>2791</v>
      </c>
      <c r="B188" t="s">
        <v>2347</v>
      </c>
      <c r="C188" s="1" t="str">
        <f t="shared" si="27"/>
        <v>Mtl</v>
      </c>
      <c r="D188" s="1" t="str">
        <f t="shared" si="28"/>
        <v>CZ13</v>
      </c>
      <c r="E188" s="1" t="str">
        <f t="shared" si="29"/>
        <v>v15</v>
      </c>
      <c r="F188" s="1" t="str">
        <f t="shared" si="22"/>
        <v>PkgAC2SpP-240to760</v>
      </c>
      <c r="G188" s="1" t="str">
        <f t="shared" si="30"/>
        <v>Base</v>
      </c>
      <c r="H188">
        <v>24998.5</v>
      </c>
      <c r="I188">
        <v>58.6267</v>
      </c>
      <c r="J188">
        <v>0</v>
      </c>
      <c r="K188">
        <v>0</v>
      </c>
      <c r="L188">
        <v>8.1212900000000001</v>
      </c>
      <c r="M188">
        <v>1.30928</v>
      </c>
      <c r="N188">
        <v>0</v>
      </c>
      <c r="O188">
        <v>9.8970699999999994</v>
      </c>
      <c r="P188">
        <v>0.15463299999999999</v>
      </c>
      <c r="Q188">
        <v>0</v>
      </c>
      <c r="R188">
        <v>54.5732</v>
      </c>
      <c r="S188">
        <v>0</v>
      </c>
      <c r="T188">
        <v>27.653400000000001</v>
      </c>
      <c r="U188">
        <v>160.33600000000001</v>
      </c>
      <c r="V188">
        <v>0</v>
      </c>
      <c r="W188">
        <v>0</v>
      </c>
      <c r="X188">
        <v>0</v>
      </c>
      <c r="Y188">
        <v>15.246600000000001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15.246600000000001</v>
      </c>
      <c r="AI188">
        <v>36.192399999999999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2.6461700000000001</v>
      </c>
      <c r="AP188">
        <v>0</v>
      </c>
      <c r="AQ188">
        <v>0</v>
      </c>
      <c r="AR188">
        <v>5.4742800000000003</v>
      </c>
      <c r="AS188">
        <v>0</v>
      </c>
      <c r="AT188">
        <v>2.9601999999999999</v>
      </c>
      <c r="AU188">
        <v>47.273099999999999</v>
      </c>
      <c r="AV188">
        <v>0</v>
      </c>
      <c r="AW188">
        <v>0</v>
      </c>
      <c r="AX188">
        <v>0</v>
      </c>
      <c r="AY188">
        <v>33.576799999999999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33.576799999999999</v>
      </c>
      <c r="BI188">
        <v>325.33</v>
      </c>
      <c r="BJ188" t="s">
        <v>67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</row>
    <row r="189" spans="1:78" x14ac:dyDescent="0.25">
      <c r="A189" t="s">
        <v>2791</v>
      </c>
      <c r="B189" t="s">
        <v>2348</v>
      </c>
      <c r="C189" s="1" t="str">
        <f t="shared" si="27"/>
        <v>Mtl</v>
      </c>
      <c r="D189" s="1" t="str">
        <f t="shared" si="28"/>
        <v>CZ13</v>
      </c>
      <c r="E189" s="1" t="str">
        <f t="shared" si="29"/>
        <v>v15</v>
      </c>
      <c r="F189" s="1" t="str">
        <f t="shared" si="22"/>
        <v>PkgAC2SpP-240to760</v>
      </c>
      <c r="G189" s="1" t="str">
        <f t="shared" si="30"/>
        <v>Meas</v>
      </c>
      <c r="H189">
        <v>24998.5</v>
      </c>
      <c r="I189">
        <v>51.879399999999997</v>
      </c>
      <c r="J189">
        <v>0</v>
      </c>
      <c r="K189">
        <v>0</v>
      </c>
      <c r="L189">
        <v>8.1217699999999997</v>
      </c>
      <c r="M189">
        <v>1.30928</v>
      </c>
      <c r="N189">
        <v>0</v>
      </c>
      <c r="O189">
        <v>9.6846499999999995</v>
      </c>
      <c r="P189">
        <v>0.15463299999999999</v>
      </c>
      <c r="Q189">
        <v>0</v>
      </c>
      <c r="R189">
        <v>54.5732</v>
      </c>
      <c r="S189">
        <v>0</v>
      </c>
      <c r="T189">
        <v>27.653400000000001</v>
      </c>
      <c r="U189">
        <v>153.376</v>
      </c>
      <c r="V189">
        <v>0</v>
      </c>
      <c r="W189">
        <v>0</v>
      </c>
      <c r="X189">
        <v>0</v>
      </c>
      <c r="Y189">
        <v>15.247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15.247</v>
      </c>
      <c r="AI189">
        <v>0</v>
      </c>
      <c r="AJ189">
        <v>0</v>
      </c>
      <c r="AK189">
        <v>0</v>
      </c>
      <c r="AL189">
        <v>15.950699999999999</v>
      </c>
      <c r="AM189">
        <v>10.6866</v>
      </c>
      <c r="AN189">
        <v>0</v>
      </c>
      <c r="AO189">
        <v>1.7461599999999999</v>
      </c>
      <c r="AP189">
        <v>8.0715800000000004E-2</v>
      </c>
      <c r="AQ189">
        <v>0</v>
      </c>
      <c r="AR189">
        <v>7.6230500000000001</v>
      </c>
      <c r="AS189">
        <v>0</v>
      </c>
      <c r="AT189">
        <v>2.8334999999999999</v>
      </c>
      <c r="AU189">
        <v>38.920699999999997</v>
      </c>
      <c r="AV189">
        <v>0</v>
      </c>
      <c r="AW189">
        <v>0</v>
      </c>
      <c r="AX189">
        <v>0</v>
      </c>
      <c r="AY189">
        <v>33.576799999999999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33.576799999999999</v>
      </c>
      <c r="BI189">
        <v>326.30099999999999</v>
      </c>
      <c r="BJ189" t="s">
        <v>67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</row>
    <row r="190" spans="1:78" x14ac:dyDescent="0.25">
      <c r="A190" t="s">
        <v>2792</v>
      </c>
      <c r="B190" t="s">
        <v>2034</v>
      </c>
      <c r="C190" s="1" t="str">
        <f t="shared" si="27"/>
        <v>Mtl</v>
      </c>
      <c r="D190" s="1" t="str">
        <f t="shared" si="28"/>
        <v>CZ15</v>
      </c>
      <c r="E190" s="1" t="str">
        <f t="shared" si="29"/>
        <v>v03</v>
      </c>
      <c r="F190" s="1" t="str">
        <f t="shared" si="22"/>
        <v>PkgAC2SpP-240to760</v>
      </c>
      <c r="G190" s="1" t="str">
        <f t="shared" si="30"/>
        <v>Base</v>
      </c>
      <c r="H190">
        <v>24998.5</v>
      </c>
      <c r="I190">
        <v>130.61699999999999</v>
      </c>
      <c r="J190">
        <v>0</v>
      </c>
      <c r="K190">
        <v>0</v>
      </c>
      <c r="L190">
        <v>3.51491</v>
      </c>
      <c r="M190">
        <v>1.46947E-2</v>
      </c>
      <c r="N190">
        <v>0</v>
      </c>
      <c r="O190">
        <v>14.479799999999999</v>
      </c>
      <c r="P190">
        <v>5.66978E-2</v>
      </c>
      <c r="Q190">
        <v>0</v>
      </c>
      <c r="R190">
        <v>54.5732</v>
      </c>
      <c r="S190">
        <v>0</v>
      </c>
      <c r="T190">
        <v>27.653400000000001</v>
      </c>
      <c r="U190">
        <v>230.91</v>
      </c>
      <c r="V190">
        <v>0</v>
      </c>
      <c r="W190">
        <v>0</v>
      </c>
      <c r="X190">
        <v>0</v>
      </c>
      <c r="Y190">
        <v>3.5114100000000001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3.5114100000000001</v>
      </c>
      <c r="AI190">
        <v>70.851900000000001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3.8559100000000002</v>
      </c>
      <c r="AP190">
        <v>0</v>
      </c>
      <c r="AQ190">
        <v>0</v>
      </c>
      <c r="AR190">
        <v>4.5157800000000003</v>
      </c>
      <c r="AS190">
        <v>0</v>
      </c>
      <c r="AT190">
        <v>2.7366299999999999</v>
      </c>
      <c r="AU190">
        <v>81.9602</v>
      </c>
      <c r="AV190">
        <v>0</v>
      </c>
      <c r="AW190">
        <v>0</v>
      </c>
      <c r="AX190">
        <v>0</v>
      </c>
      <c r="AY190">
        <v>26.2852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26.2852</v>
      </c>
      <c r="BI190">
        <v>443.65499999999997</v>
      </c>
      <c r="BJ190" t="s">
        <v>67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</row>
    <row r="191" spans="1:78" x14ac:dyDescent="0.25">
      <c r="A191" t="s">
        <v>2793</v>
      </c>
      <c r="B191" t="s">
        <v>2035</v>
      </c>
      <c r="C191" s="1" t="str">
        <f t="shared" si="27"/>
        <v>Mtl</v>
      </c>
      <c r="D191" s="1" t="str">
        <f t="shared" si="28"/>
        <v>CZ15</v>
      </c>
      <c r="E191" s="1" t="str">
        <f t="shared" si="29"/>
        <v>v03</v>
      </c>
      <c r="F191" s="1" t="str">
        <f t="shared" si="22"/>
        <v>PkgAC2SpP-240to760</v>
      </c>
      <c r="G191" s="1" t="str">
        <f t="shared" si="30"/>
        <v>Meas</v>
      </c>
      <c r="H191">
        <v>24998.5</v>
      </c>
      <c r="I191">
        <v>108.47199999999999</v>
      </c>
      <c r="J191">
        <v>0</v>
      </c>
      <c r="K191">
        <v>0</v>
      </c>
      <c r="L191">
        <v>3.5159699999999998</v>
      </c>
      <c r="M191">
        <v>1.4694799999999999E-2</v>
      </c>
      <c r="N191">
        <v>0</v>
      </c>
      <c r="O191">
        <v>13.968299999999999</v>
      </c>
      <c r="P191">
        <v>5.66978E-2</v>
      </c>
      <c r="Q191">
        <v>0</v>
      </c>
      <c r="R191">
        <v>54.5732</v>
      </c>
      <c r="S191">
        <v>0</v>
      </c>
      <c r="T191">
        <v>27.653400000000001</v>
      </c>
      <c r="U191">
        <v>208.25399999999999</v>
      </c>
      <c r="V191">
        <v>0</v>
      </c>
      <c r="W191">
        <v>0</v>
      </c>
      <c r="X191">
        <v>0</v>
      </c>
      <c r="Y191">
        <v>3.5116700000000001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3.5116700000000001</v>
      </c>
      <c r="AI191">
        <v>44.484999999999999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2.90896</v>
      </c>
      <c r="AP191">
        <v>0</v>
      </c>
      <c r="AQ191">
        <v>0</v>
      </c>
      <c r="AR191">
        <v>4.5157800000000003</v>
      </c>
      <c r="AS191">
        <v>0</v>
      </c>
      <c r="AT191">
        <v>2.7366299999999999</v>
      </c>
      <c r="AU191">
        <v>54.646299999999997</v>
      </c>
      <c r="AV191">
        <v>0</v>
      </c>
      <c r="AW191">
        <v>0</v>
      </c>
      <c r="AX191">
        <v>0</v>
      </c>
      <c r="AY191">
        <v>26.2852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26.2852</v>
      </c>
      <c r="BI191">
        <v>417.98599999999999</v>
      </c>
      <c r="BJ191" t="s">
        <v>67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</row>
    <row r="192" spans="1:78" x14ac:dyDescent="0.25">
      <c r="A192" t="s">
        <v>2793</v>
      </c>
      <c r="B192" t="s">
        <v>2036</v>
      </c>
      <c r="C192" s="1" t="str">
        <f t="shared" si="27"/>
        <v>Mtl</v>
      </c>
      <c r="D192" s="1" t="str">
        <f t="shared" si="28"/>
        <v>CZ15</v>
      </c>
      <c r="E192" s="1" t="str">
        <f t="shared" si="29"/>
        <v>v07</v>
      </c>
      <c r="F192" s="1" t="str">
        <f t="shared" si="22"/>
        <v>PkgAC2SpP-240to760</v>
      </c>
      <c r="G192" s="1" t="str">
        <f t="shared" si="30"/>
        <v>Base</v>
      </c>
      <c r="H192">
        <v>24998.5</v>
      </c>
      <c r="I192">
        <v>117.82</v>
      </c>
      <c r="J192">
        <v>0</v>
      </c>
      <c r="K192">
        <v>0</v>
      </c>
      <c r="L192">
        <v>3.2595000000000001</v>
      </c>
      <c r="M192">
        <v>1.4805499999999999E-2</v>
      </c>
      <c r="N192">
        <v>0</v>
      </c>
      <c r="O192">
        <v>14.479799999999999</v>
      </c>
      <c r="P192">
        <v>5.66978E-2</v>
      </c>
      <c r="Q192">
        <v>0</v>
      </c>
      <c r="R192">
        <v>54.5732</v>
      </c>
      <c r="S192">
        <v>0</v>
      </c>
      <c r="T192">
        <v>27.653400000000001</v>
      </c>
      <c r="U192">
        <v>217.857</v>
      </c>
      <c r="V192">
        <v>0</v>
      </c>
      <c r="W192">
        <v>0</v>
      </c>
      <c r="X192">
        <v>0</v>
      </c>
      <c r="Y192">
        <v>3.5114100000000001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3.5114100000000001</v>
      </c>
      <c r="AI192">
        <v>63.9985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3.8559100000000002</v>
      </c>
      <c r="AP192">
        <v>0</v>
      </c>
      <c r="AQ192">
        <v>0</v>
      </c>
      <c r="AR192">
        <v>4.5157800000000003</v>
      </c>
      <c r="AS192">
        <v>0</v>
      </c>
      <c r="AT192">
        <v>2.7366299999999999</v>
      </c>
      <c r="AU192">
        <v>75.106800000000007</v>
      </c>
      <c r="AV192">
        <v>0</v>
      </c>
      <c r="AW192">
        <v>0</v>
      </c>
      <c r="AX192">
        <v>0</v>
      </c>
      <c r="AY192">
        <v>26.2852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26.2852</v>
      </c>
      <c r="BI192">
        <v>443.65499999999997</v>
      </c>
      <c r="BJ192" t="s">
        <v>67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</row>
    <row r="193" spans="1:78" x14ac:dyDescent="0.25">
      <c r="A193" t="s">
        <v>2794</v>
      </c>
      <c r="B193" t="s">
        <v>2037</v>
      </c>
      <c r="C193" s="1" t="str">
        <f t="shared" si="27"/>
        <v>Mtl</v>
      </c>
      <c r="D193" s="1" t="str">
        <f t="shared" si="28"/>
        <v>CZ15</v>
      </c>
      <c r="E193" s="1" t="str">
        <f t="shared" si="29"/>
        <v>v07</v>
      </c>
      <c r="F193" s="1" t="str">
        <f t="shared" si="22"/>
        <v>PkgAC2SpP-240to760</v>
      </c>
      <c r="G193" s="1" t="str">
        <f t="shared" si="30"/>
        <v>Meas</v>
      </c>
      <c r="H193">
        <v>24998.5</v>
      </c>
      <c r="I193">
        <v>97.747399999999999</v>
      </c>
      <c r="J193">
        <v>0</v>
      </c>
      <c r="K193">
        <v>0</v>
      </c>
      <c r="L193">
        <v>3.2604700000000002</v>
      </c>
      <c r="M193">
        <v>1.48056E-2</v>
      </c>
      <c r="N193">
        <v>0</v>
      </c>
      <c r="O193">
        <v>13.968299999999999</v>
      </c>
      <c r="P193">
        <v>5.66978E-2</v>
      </c>
      <c r="Q193">
        <v>0</v>
      </c>
      <c r="R193">
        <v>54.5732</v>
      </c>
      <c r="S193">
        <v>0</v>
      </c>
      <c r="T193">
        <v>27.653400000000001</v>
      </c>
      <c r="U193">
        <v>197.274</v>
      </c>
      <c r="V193">
        <v>0</v>
      </c>
      <c r="W193">
        <v>0</v>
      </c>
      <c r="X193">
        <v>0</v>
      </c>
      <c r="Y193">
        <v>3.5116700000000001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3.5116700000000001</v>
      </c>
      <c r="AI193">
        <v>40.069200000000002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2.90896</v>
      </c>
      <c r="AP193">
        <v>0</v>
      </c>
      <c r="AQ193">
        <v>0</v>
      </c>
      <c r="AR193">
        <v>4.5157800000000003</v>
      </c>
      <c r="AS193">
        <v>0</v>
      </c>
      <c r="AT193">
        <v>2.7366299999999999</v>
      </c>
      <c r="AU193">
        <v>50.230600000000003</v>
      </c>
      <c r="AV193">
        <v>0</v>
      </c>
      <c r="AW193">
        <v>0</v>
      </c>
      <c r="AX193">
        <v>0</v>
      </c>
      <c r="AY193">
        <v>26.2852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26.2852</v>
      </c>
      <c r="BI193">
        <v>417.98599999999999</v>
      </c>
      <c r="BJ193" t="s">
        <v>67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</row>
    <row r="194" spans="1:78" x14ac:dyDescent="0.25">
      <c r="A194" t="s">
        <v>2794</v>
      </c>
      <c r="B194" t="s">
        <v>2038</v>
      </c>
      <c r="C194" s="1" t="str">
        <f t="shared" si="27"/>
        <v>Mtl</v>
      </c>
      <c r="D194" s="1" t="str">
        <f t="shared" si="28"/>
        <v>CZ15</v>
      </c>
      <c r="E194" s="1" t="str">
        <f t="shared" si="29"/>
        <v>v11</v>
      </c>
      <c r="F194" s="1" t="str">
        <f t="shared" si="22"/>
        <v>PkgAC2SpP-240to760</v>
      </c>
      <c r="G194" s="1" t="str">
        <f t="shared" si="30"/>
        <v>Base</v>
      </c>
      <c r="H194">
        <v>24998.5</v>
      </c>
      <c r="I194">
        <v>114.04300000000001</v>
      </c>
      <c r="J194">
        <v>0</v>
      </c>
      <c r="K194">
        <v>0</v>
      </c>
      <c r="L194">
        <v>2.3418199999999998</v>
      </c>
      <c r="M194">
        <v>1.1854099999999999E-2</v>
      </c>
      <c r="N194">
        <v>0</v>
      </c>
      <c r="O194">
        <v>13.9436</v>
      </c>
      <c r="P194">
        <v>5.4492800000000001E-2</v>
      </c>
      <c r="Q194">
        <v>0</v>
      </c>
      <c r="R194">
        <v>54.5732</v>
      </c>
      <c r="S194">
        <v>0</v>
      </c>
      <c r="T194">
        <v>27.653400000000001</v>
      </c>
      <c r="U194">
        <v>212.62200000000001</v>
      </c>
      <c r="V194">
        <v>0</v>
      </c>
      <c r="W194">
        <v>0</v>
      </c>
      <c r="X194">
        <v>0</v>
      </c>
      <c r="Y194">
        <v>2.5354399999999999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2.5354399999999999</v>
      </c>
      <c r="AI194">
        <v>60.889200000000002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3.66622</v>
      </c>
      <c r="AP194">
        <v>0</v>
      </c>
      <c r="AQ194">
        <v>0</v>
      </c>
      <c r="AR194">
        <v>4.5157800000000003</v>
      </c>
      <c r="AS194">
        <v>0</v>
      </c>
      <c r="AT194">
        <v>2.7366299999999999</v>
      </c>
      <c r="AU194">
        <v>71.8078</v>
      </c>
      <c r="AV194">
        <v>0</v>
      </c>
      <c r="AW194">
        <v>0</v>
      </c>
      <c r="AX194">
        <v>0</v>
      </c>
      <c r="AY194">
        <v>24.113900000000001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24.113900000000001</v>
      </c>
      <c r="BI194">
        <v>421.79300000000001</v>
      </c>
      <c r="BJ194" t="s">
        <v>67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</row>
    <row r="195" spans="1:78" x14ac:dyDescent="0.25">
      <c r="A195" t="s">
        <v>2794</v>
      </c>
      <c r="B195" t="s">
        <v>2039</v>
      </c>
      <c r="C195" s="1" t="str">
        <f t="shared" si="27"/>
        <v>Mtl</v>
      </c>
      <c r="D195" s="1" t="str">
        <f t="shared" si="28"/>
        <v>CZ15</v>
      </c>
      <c r="E195" s="1" t="str">
        <f t="shared" si="29"/>
        <v>v11</v>
      </c>
      <c r="F195" s="1" t="str">
        <f t="shared" si="22"/>
        <v>PkgAC2SpP-240to760</v>
      </c>
      <c r="G195" s="1" t="str">
        <f t="shared" si="30"/>
        <v>Meas</v>
      </c>
      <c r="H195">
        <v>24998.5</v>
      </c>
      <c r="I195">
        <v>94.845600000000005</v>
      </c>
      <c r="J195">
        <v>0</v>
      </c>
      <c r="K195">
        <v>0</v>
      </c>
      <c r="L195">
        <v>2.3425400000000001</v>
      </c>
      <c r="M195">
        <v>1.1854200000000001E-2</v>
      </c>
      <c r="N195">
        <v>0</v>
      </c>
      <c r="O195">
        <v>13.4551</v>
      </c>
      <c r="P195">
        <v>5.4492800000000001E-2</v>
      </c>
      <c r="Q195">
        <v>0</v>
      </c>
      <c r="R195">
        <v>54.5732</v>
      </c>
      <c r="S195">
        <v>0</v>
      </c>
      <c r="T195">
        <v>27.653400000000001</v>
      </c>
      <c r="U195">
        <v>192.93600000000001</v>
      </c>
      <c r="V195">
        <v>0</v>
      </c>
      <c r="W195">
        <v>0</v>
      </c>
      <c r="X195">
        <v>0</v>
      </c>
      <c r="Y195">
        <v>2.5356000000000001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2.5356000000000001</v>
      </c>
      <c r="AI195">
        <v>38.0349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2.7578900000000002</v>
      </c>
      <c r="AP195">
        <v>0</v>
      </c>
      <c r="AQ195">
        <v>0</v>
      </c>
      <c r="AR195">
        <v>4.5157800000000003</v>
      </c>
      <c r="AS195">
        <v>0</v>
      </c>
      <c r="AT195">
        <v>2.7366299999999999</v>
      </c>
      <c r="AU195">
        <v>48.045200000000001</v>
      </c>
      <c r="AV195">
        <v>0</v>
      </c>
      <c r="AW195">
        <v>0</v>
      </c>
      <c r="AX195">
        <v>0</v>
      </c>
      <c r="AY195">
        <v>24.113900000000001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24.113900000000001</v>
      </c>
      <c r="BI195">
        <v>395.91500000000002</v>
      </c>
      <c r="BJ195" t="s">
        <v>67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</row>
    <row r="196" spans="1:78" x14ac:dyDescent="0.25">
      <c r="A196" t="s">
        <v>2795</v>
      </c>
      <c r="B196" t="s">
        <v>2040</v>
      </c>
      <c r="C196" s="1" t="str">
        <f t="shared" si="27"/>
        <v>Mtl</v>
      </c>
      <c r="D196" s="1" t="str">
        <f t="shared" si="28"/>
        <v>CZ15</v>
      </c>
      <c r="E196" s="1" t="str">
        <f t="shared" si="29"/>
        <v>v15</v>
      </c>
      <c r="F196" s="1" t="str">
        <f t="shared" si="22"/>
        <v>PkgAC2SpP-240to760</v>
      </c>
      <c r="G196" s="1" t="str">
        <f t="shared" si="30"/>
        <v>Base</v>
      </c>
      <c r="H196">
        <v>24998.5</v>
      </c>
      <c r="I196">
        <v>95.034199999999998</v>
      </c>
      <c r="J196">
        <v>0</v>
      </c>
      <c r="K196">
        <v>0</v>
      </c>
      <c r="L196">
        <v>0.96069899999999997</v>
      </c>
      <c r="M196">
        <v>6.1078900000000004E-3</v>
      </c>
      <c r="N196">
        <v>0</v>
      </c>
      <c r="O196">
        <v>12.635199999999999</v>
      </c>
      <c r="P196">
        <v>5.0525199999999999E-2</v>
      </c>
      <c r="Q196">
        <v>0</v>
      </c>
      <c r="R196">
        <v>54.5732</v>
      </c>
      <c r="S196">
        <v>0</v>
      </c>
      <c r="T196">
        <v>27.653400000000001</v>
      </c>
      <c r="U196">
        <v>190.91300000000001</v>
      </c>
      <c r="V196">
        <v>0</v>
      </c>
      <c r="W196">
        <v>0</v>
      </c>
      <c r="X196">
        <v>0</v>
      </c>
      <c r="Y196">
        <v>0.93795700000000004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0.93795700000000004</v>
      </c>
      <c r="AI196">
        <v>48.306899999999999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3.1114899999999999</v>
      </c>
      <c r="AP196">
        <v>0</v>
      </c>
      <c r="AQ196">
        <v>0</v>
      </c>
      <c r="AR196">
        <v>4.5157800000000003</v>
      </c>
      <c r="AS196">
        <v>0</v>
      </c>
      <c r="AT196">
        <v>2.7366299999999999</v>
      </c>
      <c r="AU196">
        <v>58.6708</v>
      </c>
      <c r="AV196">
        <v>0</v>
      </c>
      <c r="AW196">
        <v>0</v>
      </c>
      <c r="AX196">
        <v>0</v>
      </c>
      <c r="AY196">
        <v>17.363399999999999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17.363399999999999</v>
      </c>
      <c r="BI196">
        <v>353.702</v>
      </c>
      <c r="BJ196" t="s">
        <v>67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</row>
    <row r="197" spans="1:78" x14ac:dyDescent="0.25">
      <c r="A197" t="s">
        <v>2795</v>
      </c>
      <c r="B197" t="s">
        <v>2041</v>
      </c>
      <c r="C197" s="1" t="str">
        <f t="shared" si="27"/>
        <v>Mtl</v>
      </c>
      <c r="D197" s="1" t="str">
        <f t="shared" si="28"/>
        <v>CZ15</v>
      </c>
      <c r="E197" s="1" t="str">
        <f t="shared" si="29"/>
        <v>v15</v>
      </c>
      <c r="F197" s="1" t="str">
        <f t="shared" si="22"/>
        <v>PkgAC2SpP-240to760</v>
      </c>
      <c r="G197" s="1" t="str">
        <f t="shared" si="30"/>
        <v>Meas</v>
      </c>
      <c r="H197">
        <v>24998.5</v>
      </c>
      <c r="I197">
        <v>79.389600000000002</v>
      </c>
      <c r="J197">
        <v>0</v>
      </c>
      <c r="K197">
        <v>0</v>
      </c>
      <c r="L197">
        <v>0.96101099999999995</v>
      </c>
      <c r="M197">
        <v>6.1079100000000002E-3</v>
      </c>
      <c r="N197">
        <v>0</v>
      </c>
      <c r="O197">
        <v>12.2249</v>
      </c>
      <c r="P197">
        <v>5.0525199999999999E-2</v>
      </c>
      <c r="Q197">
        <v>0</v>
      </c>
      <c r="R197">
        <v>54.5732</v>
      </c>
      <c r="S197">
        <v>0</v>
      </c>
      <c r="T197">
        <v>27.653400000000001</v>
      </c>
      <c r="U197">
        <v>174.85900000000001</v>
      </c>
      <c r="V197">
        <v>0</v>
      </c>
      <c r="W197">
        <v>0</v>
      </c>
      <c r="X197">
        <v>0</v>
      </c>
      <c r="Y197">
        <v>0.93799100000000002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0.93799100000000002</v>
      </c>
      <c r="AI197">
        <v>28.953600000000002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2.2446199999999998</v>
      </c>
      <c r="AP197">
        <v>0</v>
      </c>
      <c r="AQ197">
        <v>0</v>
      </c>
      <c r="AR197">
        <v>5.4742800000000003</v>
      </c>
      <c r="AS197">
        <v>0</v>
      </c>
      <c r="AT197">
        <v>2.9601999999999999</v>
      </c>
      <c r="AU197">
        <v>39.6327</v>
      </c>
      <c r="AV197">
        <v>0</v>
      </c>
      <c r="AW197">
        <v>0</v>
      </c>
      <c r="AX197">
        <v>0</v>
      </c>
      <c r="AY197">
        <v>17.363399999999999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17.363399999999999</v>
      </c>
      <c r="BI197">
        <v>346.34300000000002</v>
      </c>
      <c r="BJ197" t="s">
        <v>67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</row>
    <row r="198" spans="1:78" x14ac:dyDescent="0.25">
      <c r="A198" t="s">
        <v>2796</v>
      </c>
      <c r="B198" t="s">
        <v>2349</v>
      </c>
      <c r="C198" s="1" t="str">
        <f t="shared" si="27"/>
        <v>Nrs</v>
      </c>
      <c r="D198" s="1" t="str">
        <f t="shared" si="28"/>
        <v>CZ12</v>
      </c>
      <c r="E198" s="1" t="str">
        <f t="shared" si="29"/>
        <v>v03</v>
      </c>
      <c r="F198" s="1" t="str">
        <f t="shared" si="22"/>
        <v>PkgAC2SpP-240to760</v>
      </c>
      <c r="G198" s="1" t="str">
        <f t="shared" si="30"/>
        <v>Base</v>
      </c>
      <c r="H198">
        <v>24998.5</v>
      </c>
      <c r="I198">
        <v>199.952</v>
      </c>
      <c r="J198">
        <v>0</v>
      </c>
      <c r="K198">
        <v>0</v>
      </c>
      <c r="L198">
        <v>7.1988899999999995E-2</v>
      </c>
      <c r="M198">
        <v>2.9393699999999998E-2</v>
      </c>
      <c r="N198">
        <v>0</v>
      </c>
      <c r="O198">
        <v>82.081500000000005</v>
      </c>
      <c r="P198">
        <v>1.96953</v>
      </c>
      <c r="Q198">
        <v>0</v>
      </c>
      <c r="R198">
        <v>419.56900000000002</v>
      </c>
      <c r="S198">
        <v>0</v>
      </c>
      <c r="T198">
        <v>187.87200000000001</v>
      </c>
      <c r="U198">
        <v>891.54499999999996</v>
      </c>
      <c r="V198">
        <v>0</v>
      </c>
      <c r="W198">
        <v>0</v>
      </c>
      <c r="X198">
        <v>0</v>
      </c>
      <c r="Y198">
        <v>507.39600000000002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11.7225</v>
      </c>
      <c r="AF198">
        <v>0</v>
      </c>
      <c r="AG198">
        <v>0</v>
      </c>
      <c r="AH198">
        <v>519.11800000000005</v>
      </c>
      <c r="AI198">
        <v>149.31299999999999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14.588200000000001</v>
      </c>
      <c r="AP198">
        <v>0</v>
      </c>
      <c r="AQ198">
        <v>0</v>
      </c>
      <c r="AR198">
        <v>73.346599999999995</v>
      </c>
      <c r="AS198">
        <v>0</v>
      </c>
      <c r="AT198">
        <v>30.5351</v>
      </c>
      <c r="AU198">
        <v>267.78300000000002</v>
      </c>
      <c r="AV198">
        <v>0</v>
      </c>
      <c r="AW198">
        <v>0</v>
      </c>
      <c r="AX198">
        <v>0</v>
      </c>
      <c r="AY198">
        <v>448.39400000000001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0.17598</v>
      </c>
      <c r="BF198">
        <v>0</v>
      </c>
      <c r="BG198">
        <v>0</v>
      </c>
      <c r="BH198">
        <v>448.57</v>
      </c>
      <c r="BI198">
        <v>1220.3499999999999</v>
      </c>
      <c r="BJ198" t="s">
        <v>67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</row>
    <row r="199" spans="1:78" x14ac:dyDescent="0.25">
      <c r="A199" t="s">
        <v>2797</v>
      </c>
      <c r="B199" t="s">
        <v>2350</v>
      </c>
      <c r="C199" s="1" t="str">
        <f t="shared" si="27"/>
        <v>Nrs</v>
      </c>
      <c r="D199" s="1" t="str">
        <f t="shared" si="28"/>
        <v>CZ12</v>
      </c>
      <c r="E199" s="1" t="str">
        <f t="shared" si="29"/>
        <v>v03</v>
      </c>
      <c r="F199" s="1" t="str">
        <f t="shared" ref="F199:F262" si="31">F198</f>
        <v>PkgAC2SpP-240to760</v>
      </c>
      <c r="G199" s="1" t="str">
        <f t="shared" si="30"/>
        <v>Meas</v>
      </c>
      <c r="H199">
        <v>24998.5</v>
      </c>
      <c r="I199">
        <v>184.24100000000001</v>
      </c>
      <c r="J199">
        <v>0</v>
      </c>
      <c r="K199">
        <v>0</v>
      </c>
      <c r="L199">
        <v>7.1988800000000006E-2</v>
      </c>
      <c r="M199">
        <v>2.9393699999999998E-2</v>
      </c>
      <c r="N199">
        <v>0</v>
      </c>
      <c r="O199">
        <v>81.709599999999995</v>
      </c>
      <c r="P199">
        <v>1.96953</v>
      </c>
      <c r="Q199">
        <v>0</v>
      </c>
      <c r="R199">
        <v>419.56900000000002</v>
      </c>
      <c r="S199">
        <v>0</v>
      </c>
      <c r="T199">
        <v>187.87200000000001</v>
      </c>
      <c r="U199">
        <v>875.46199999999999</v>
      </c>
      <c r="V199">
        <v>0</v>
      </c>
      <c r="W199">
        <v>0</v>
      </c>
      <c r="X199">
        <v>0</v>
      </c>
      <c r="Y199">
        <v>507.50900000000001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11.7225</v>
      </c>
      <c r="AF199">
        <v>0</v>
      </c>
      <c r="AG199">
        <v>0</v>
      </c>
      <c r="AH199">
        <v>519.23199999999997</v>
      </c>
      <c r="AI199">
        <v>109.55800000000001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13.148099999999999</v>
      </c>
      <c r="AP199">
        <v>0</v>
      </c>
      <c r="AQ199">
        <v>0</v>
      </c>
      <c r="AR199">
        <v>73.346599999999995</v>
      </c>
      <c r="AS199">
        <v>0</v>
      </c>
      <c r="AT199">
        <v>30.5351</v>
      </c>
      <c r="AU199">
        <v>226.58799999999999</v>
      </c>
      <c r="AV199">
        <v>0</v>
      </c>
      <c r="AW199">
        <v>0</v>
      </c>
      <c r="AX199">
        <v>0</v>
      </c>
      <c r="AY199">
        <v>448.39400000000001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0.17598</v>
      </c>
      <c r="BF199">
        <v>0</v>
      </c>
      <c r="BG199">
        <v>0</v>
      </c>
      <c r="BH199">
        <v>448.57</v>
      </c>
      <c r="BI199">
        <v>1222.4100000000001</v>
      </c>
      <c r="BJ199" t="s">
        <v>67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</row>
    <row r="200" spans="1:78" x14ac:dyDescent="0.25">
      <c r="A200" t="s">
        <v>2798</v>
      </c>
      <c r="B200" t="s">
        <v>2351</v>
      </c>
      <c r="C200" s="1" t="str">
        <f t="shared" si="27"/>
        <v>Nrs</v>
      </c>
      <c r="D200" s="1" t="str">
        <f t="shared" si="28"/>
        <v>CZ12</v>
      </c>
      <c r="E200" s="1" t="str">
        <f t="shared" si="29"/>
        <v>v07</v>
      </c>
      <c r="F200" s="1" t="str">
        <f t="shared" si="31"/>
        <v>PkgAC2SpP-240to760</v>
      </c>
      <c r="G200" s="1" t="str">
        <f t="shared" si="30"/>
        <v>Base</v>
      </c>
      <c r="H200">
        <v>24998.5</v>
      </c>
      <c r="I200">
        <v>183.41800000000001</v>
      </c>
      <c r="J200">
        <v>0</v>
      </c>
      <c r="K200">
        <v>0</v>
      </c>
      <c r="L200">
        <v>6.5690399999999996E-2</v>
      </c>
      <c r="M200">
        <v>2.9105200000000001E-2</v>
      </c>
      <c r="N200">
        <v>0</v>
      </c>
      <c r="O200">
        <v>82.083100000000002</v>
      </c>
      <c r="P200">
        <v>1.96868</v>
      </c>
      <c r="Q200">
        <v>0</v>
      </c>
      <c r="R200">
        <v>419.56900000000002</v>
      </c>
      <c r="S200">
        <v>0</v>
      </c>
      <c r="T200">
        <v>187.87200000000001</v>
      </c>
      <c r="U200">
        <v>875.005</v>
      </c>
      <c r="V200">
        <v>0</v>
      </c>
      <c r="W200">
        <v>0</v>
      </c>
      <c r="X200">
        <v>0</v>
      </c>
      <c r="Y200">
        <v>499.971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11.7225</v>
      </c>
      <c r="AF200">
        <v>0</v>
      </c>
      <c r="AG200">
        <v>0</v>
      </c>
      <c r="AH200">
        <v>511.69299999999998</v>
      </c>
      <c r="AI200">
        <v>139.547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14.5412</v>
      </c>
      <c r="AP200">
        <v>0</v>
      </c>
      <c r="AQ200">
        <v>0</v>
      </c>
      <c r="AR200">
        <v>73.346599999999995</v>
      </c>
      <c r="AS200">
        <v>0</v>
      </c>
      <c r="AT200">
        <v>30.5351</v>
      </c>
      <c r="AU200">
        <v>257.97000000000003</v>
      </c>
      <c r="AV200">
        <v>0</v>
      </c>
      <c r="AW200">
        <v>0</v>
      </c>
      <c r="AX200">
        <v>0</v>
      </c>
      <c r="AY200">
        <v>441.99900000000002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0.17598</v>
      </c>
      <c r="BF200">
        <v>0</v>
      </c>
      <c r="BG200">
        <v>0</v>
      </c>
      <c r="BH200">
        <v>442.17500000000001</v>
      </c>
      <c r="BI200">
        <v>1213.6600000000001</v>
      </c>
      <c r="BJ200" t="s">
        <v>67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</row>
    <row r="201" spans="1:78" x14ac:dyDescent="0.25">
      <c r="A201" t="s">
        <v>2798</v>
      </c>
      <c r="B201" t="s">
        <v>2352</v>
      </c>
      <c r="C201" s="1" t="str">
        <f t="shared" si="27"/>
        <v>Nrs</v>
      </c>
      <c r="D201" s="1" t="str">
        <f t="shared" si="28"/>
        <v>CZ12</v>
      </c>
      <c r="E201" s="1" t="str">
        <f t="shared" si="29"/>
        <v>v07</v>
      </c>
      <c r="F201" s="1" t="str">
        <f t="shared" si="31"/>
        <v>PkgAC2SpP-240to760</v>
      </c>
      <c r="G201" s="1" t="str">
        <f t="shared" si="30"/>
        <v>Meas</v>
      </c>
      <c r="H201">
        <v>24998.5</v>
      </c>
      <c r="I201">
        <v>168.64099999999999</v>
      </c>
      <c r="J201">
        <v>0</v>
      </c>
      <c r="K201">
        <v>0</v>
      </c>
      <c r="L201">
        <v>6.5690200000000004E-2</v>
      </c>
      <c r="M201">
        <v>2.9105099999999998E-2</v>
      </c>
      <c r="N201">
        <v>0</v>
      </c>
      <c r="O201">
        <v>81.712999999999994</v>
      </c>
      <c r="P201">
        <v>1.96868</v>
      </c>
      <c r="Q201">
        <v>0</v>
      </c>
      <c r="R201">
        <v>419.56900000000002</v>
      </c>
      <c r="S201">
        <v>0</v>
      </c>
      <c r="T201">
        <v>187.87200000000001</v>
      </c>
      <c r="U201">
        <v>859.85699999999997</v>
      </c>
      <c r="V201">
        <v>0</v>
      </c>
      <c r="W201">
        <v>0</v>
      </c>
      <c r="X201">
        <v>0</v>
      </c>
      <c r="Y201">
        <v>500.08199999999999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11.7225</v>
      </c>
      <c r="AF201">
        <v>0</v>
      </c>
      <c r="AG201">
        <v>0</v>
      </c>
      <c r="AH201">
        <v>511.80399999999997</v>
      </c>
      <c r="AI201">
        <v>101.88500000000001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13.119300000000001</v>
      </c>
      <c r="AP201">
        <v>0</v>
      </c>
      <c r="AQ201">
        <v>0</v>
      </c>
      <c r="AR201">
        <v>73.346599999999995</v>
      </c>
      <c r="AS201">
        <v>0</v>
      </c>
      <c r="AT201">
        <v>30.5351</v>
      </c>
      <c r="AU201">
        <v>218.886</v>
      </c>
      <c r="AV201">
        <v>0</v>
      </c>
      <c r="AW201">
        <v>0</v>
      </c>
      <c r="AX201">
        <v>0</v>
      </c>
      <c r="AY201">
        <v>441.99900000000002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0.17598</v>
      </c>
      <c r="BF201">
        <v>0</v>
      </c>
      <c r="BG201">
        <v>0</v>
      </c>
      <c r="BH201">
        <v>442.17500000000001</v>
      </c>
      <c r="BI201">
        <v>1215.77</v>
      </c>
      <c r="BJ201" t="s">
        <v>67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</row>
    <row r="202" spans="1:78" x14ac:dyDescent="0.25">
      <c r="A202" t="s">
        <v>2799</v>
      </c>
      <c r="B202" t="s">
        <v>2353</v>
      </c>
      <c r="C202" s="1" t="str">
        <f t="shared" si="27"/>
        <v>Nrs</v>
      </c>
      <c r="D202" s="1" t="str">
        <f t="shared" si="28"/>
        <v>CZ12</v>
      </c>
      <c r="E202" s="1" t="str">
        <f t="shared" si="29"/>
        <v>v11</v>
      </c>
      <c r="F202" s="1" t="str">
        <f t="shared" si="31"/>
        <v>PkgAC2SpP-240to760</v>
      </c>
      <c r="G202" s="1" t="str">
        <f t="shared" si="30"/>
        <v>Base</v>
      </c>
      <c r="H202">
        <v>24998.5</v>
      </c>
      <c r="I202">
        <v>185.49</v>
      </c>
      <c r="J202">
        <v>0</v>
      </c>
      <c r="K202">
        <v>0</v>
      </c>
      <c r="L202">
        <v>8.2063499999999994E-3</v>
      </c>
      <c r="M202">
        <v>3.5939499999999998E-3</v>
      </c>
      <c r="N202">
        <v>0</v>
      </c>
      <c r="O202">
        <v>82.050200000000004</v>
      </c>
      <c r="P202">
        <v>1.9603200000000001</v>
      </c>
      <c r="Q202">
        <v>0</v>
      </c>
      <c r="R202">
        <v>419.56900000000002</v>
      </c>
      <c r="S202">
        <v>0</v>
      </c>
      <c r="T202">
        <v>187.87200000000001</v>
      </c>
      <c r="U202">
        <v>876.95299999999997</v>
      </c>
      <c r="V202">
        <v>0</v>
      </c>
      <c r="W202">
        <v>0</v>
      </c>
      <c r="X202">
        <v>0</v>
      </c>
      <c r="Y202">
        <v>471.71199999999999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11.7225</v>
      </c>
      <c r="AF202">
        <v>0</v>
      </c>
      <c r="AG202">
        <v>0</v>
      </c>
      <c r="AH202">
        <v>483.43400000000003</v>
      </c>
      <c r="AI202">
        <v>136.75200000000001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14.318199999999999</v>
      </c>
      <c r="AP202">
        <v>0</v>
      </c>
      <c r="AQ202">
        <v>0</v>
      </c>
      <c r="AR202">
        <v>73.346599999999995</v>
      </c>
      <c r="AS202">
        <v>0</v>
      </c>
      <c r="AT202">
        <v>30.5351</v>
      </c>
      <c r="AU202">
        <v>254.952</v>
      </c>
      <c r="AV202">
        <v>0</v>
      </c>
      <c r="AW202">
        <v>0</v>
      </c>
      <c r="AX202">
        <v>0</v>
      </c>
      <c r="AY202">
        <v>413.97399999999999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0.17598</v>
      </c>
      <c r="BF202">
        <v>0</v>
      </c>
      <c r="BG202">
        <v>0</v>
      </c>
      <c r="BH202">
        <v>414.15</v>
      </c>
      <c r="BI202">
        <v>1182.58</v>
      </c>
      <c r="BJ202" t="s">
        <v>67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</row>
    <row r="203" spans="1:78" x14ac:dyDescent="0.25">
      <c r="A203" t="s">
        <v>2799</v>
      </c>
      <c r="B203" t="s">
        <v>2354</v>
      </c>
      <c r="C203" s="1" t="str">
        <f t="shared" si="27"/>
        <v>Nrs</v>
      </c>
      <c r="D203" s="1" t="str">
        <f t="shared" si="28"/>
        <v>CZ12</v>
      </c>
      <c r="E203" s="1" t="str">
        <f t="shared" si="29"/>
        <v>v11</v>
      </c>
      <c r="F203" s="1" t="str">
        <f t="shared" si="31"/>
        <v>PkgAC2SpP-240to760</v>
      </c>
      <c r="G203" s="1" t="str">
        <f t="shared" si="30"/>
        <v>Meas</v>
      </c>
      <c r="H203">
        <v>24998.5</v>
      </c>
      <c r="I203">
        <v>170.91499999999999</v>
      </c>
      <c r="J203">
        <v>0</v>
      </c>
      <c r="K203">
        <v>0</v>
      </c>
      <c r="L203">
        <v>8.2064800000000004E-3</v>
      </c>
      <c r="M203">
        <v>3.5940099999999999E-3</v>
      </c>
      <c r="N203">
        <v>0</v>
      </c>
      <c r="O203">
        <v>81.688599999999994</v>
      </c>
      <c r="P203">
        <v>1.9603200000000001</v>
      </c>
      <c r="Q203">
        <v>0</v>
      </c>
      <c r="R203">
        <v>419.56900000000002</v>
      </c>
      <c r="S203">
        <v>0</v>
      </c>
      <c r="T203">
        <v>187.87200000000001</v>
      </c>
      <c r="U203">
        <v>862.01599999999996</v>
      </c>
      <c r="V203">
        <v>0</v>
      </c>
      <c r="W203">
        <v>0</v>
      </c>
      <c r="X203">
        <v>0</v>
      </c>
      <c r="Y203">
        <v>471.82499999999999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11.7225</v>
      </c>
      <c r="AF203">
        <v>0</v>
      </c>
      <c r="AG203">
        <v>0</v>
      </c>
      <c r="AH203">
        <v>483.548</v>
      </c>
      <c r="AI203">
        <v>99.683300000000003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12.9353</v>
      </c>
      <c r="AP203">
        <v>0</v>
      </c>
      <c r="AQ203">
        <v>0</v>
      </c>
      <c r="AR203">
        <v>73.346599999999995</v>
      </c>
      <c r="AS203">
        <v>0</v>
      </c>
      <c r="AT203">
        <v>30.5351</v>
      </c>
      <c r="AU203">
        <v>216.5</v>
      </c>
      <c r="AV203">
        <v>0</v>
      </c>
      <c r="AW203">
        <v>0</v>
      </c>
      <c r="AX203">
        <v>0</v>
      </c>
      <c r="AY203">
        <v>413.97399999999999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0.17598</v>
      </c>
      <c r="BF203">
        <v>0</v>
      </c>
      <c r="BG203">
        <v>0</v>
      </c>
      <c r="BH203">
        <v>414.15</v>
      </c>
      <c r="BI203">
        <v>1184.48</v>
      </c>
      <c r="BJ203" t="s">
        <v>67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</row>
    <row r="204" spans="1:78" x14ac:dyDescent="0.25">
      <c r="A204" t="s">
        <v>2800</v>
      </c>
      <c r="B204" t="s">
        <v>2355</v>
      </c>
      <c r="C204" s="1" t="str">
        <f t="shared" si="27"/>
        <v>Nrs</v>
      </c>
      <c r="D204" s="1" t="str">
        <f t="shared" si="28"/>
        <v>CZ12</v>
      </c>
      <c r="E204" s="1" t="str">
        <f t="shared" si="29"/>
        <v>v15</v>
      </c>
      <c r="F204" s="1" t="str">
        <f t="shared" si="31"/>
        <v>PkgAC2SpP-240to760</v>
      </c>
      <c r="G204" s="1" t="str">
        <f t="shared" si="30"/>
        <v>Base</v>
      </c>
      <c r="H204">
        <v>24998.5</v>
      </c>
      <c r="I204">
        <v>167.203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80.754400000000004</v>
      </c>
      <c r="P204">
        <v>1.9398200000000001</v>
      </c>
      <c r="Q204">
        <v>0</v>
      </c>
      <c r="R204">
        <v>419.56900000000002</v>
      </c>
      <c r="S204">
        <v>0</v>
      </c>
      <c r="T204">
        <v>183.29900000000001</v>
      </c>
      <c r="U204">
        <v>852.76499999999999</v>
      </c>
      <c r="V204">
        <v>0</v>
      </c>
      <c r="W204">
        <v>0</v>
      </c>
      <c r="X204">
        <v>0</v>
      </c>
      <c r="Y204">
        <v>470.93700000000001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11.7225</v>
      </c>
      <c r="AF204">
        <v>0</v>
      </c>
      <c r="AG204">
        <v>0</v>
      </c>
      <c r="AH204">
        <v>482.66</v>
      </c>
      <c r="AI204">
        <v>123.54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13.4847</v>
      </c>
      <c r="AP204">
        <v>0</v>
      </c>
      <c r="AQ204">
        <v>0</v>
      </c>
      <c r="AR204">
        <v>73.346599999999995</v>
      </c>
      <c r="AS204">
        <v>0</v>
      </c>
      <c r="AT204">
        <v>29.832999999999998</v>
      </c>
      <c r="AU204">
        <v>240.20500000000001</v>
      </c>
      <c r="AV204">
        <v>0</v>
      </c>
      <c r="AW204">
        <v>0</v>
      </c>
      <c r="AX204">
        <v>0</v>
      </c>
      <c r="AY204">
        <v>399.94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0.17598</v>
      </c>
      <c r="BF204">
        <v>0</v>
      </c>
      <c r="BG204">
        <v>0</v>
      </c>
      <c r="BH204">
        <v>400.11599999999999</v>
      </c>
      <c r="BI204">
        <v>1090.8699999999999</v>
      </c>
      <c r="BJ204" t="s">
        <v>67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</row>
    <row r="205" spans="1:78" x14ac:dyDescent="0.25">
      <c r="A205" t="s">
        <v>2801</v>
      </c>
      <c r="B205" t="s">
        <v>2356</v>
      </c>
      <c r="C205" s="1" t="str">
        <f t="shared" si="27"/>
        <v>Nrs</v>
      </c>
      <c r="D205" s="1" t="str">
        <f t="shared" si="28"/>
        <v>CZ12</v>
      </c>
      <c r="E205" s="1" t="str">
        <f t="shared" si="29"/>
        <v>v15</v>
      </c>
      <c r="F205" s="1" t="str">
        <f t="shared" si="31"/>
        <v>PkgAC2SpP-240to760</v>
      </c>
      <c r="G205" s="1" t="str">
        <f t="shared" si="30"/>
        <v>Meas</v>
      </c>
      <c r="H205">
        <v>24998.5</v>
      </c>
      <c r="I205">
        <v>154.084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80.451999999999998</v>
      </c>
      <c r="P205">
        <v>1.9398200000000001</v>
      </c>
      <c r="Q205">
        <v>0</v>
      </c>
      <c r="R205">
        <v>419.56900000000002</v>
      </c>
      <c r="S205">
        <v>0</v>
      </c>
      <c r="T205">
        <v>183.29900000000001</v>
      </c>
      <c r="U205">
        <v>839.34400000000005</v>
      </c>
      <c r="V205">
        <v>0</v>
      </c>
      <c r="W205">
        <v>0</v>
      </c>
      <c r="X205">
        <v>0</v>
      </c>
      <c r="Y205">
        <v>471.03500000000003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11.7225</v>
      </c>
      <c r="AF205">
        <v>0</v>
      </c>
      <c r="AG205">
        <v>0</v>
      </c>
      <c r="AH205">
        <v>482.75799999999998</v>
      </c>
      <c r="AI205">
        <v>88.959299999999999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12.21</v>
      </c>
      <c r="AP205">
        <v>0</v>
      </c>
      <c r="AQ205">
        <v>0</v>
      </c>
      <c r="AR205">
        <v>73.346599999999995</v>
      </c>
      <c r="AS205">
        <v>0</v>
      </c>
      <c r="AT205">
        <v>29.832999999999998</v>
      </c>
      <c r="AU205">
        <v>204.34899999999999</v>
      </c>
      <c r="AV205">
        <v>0</v>
      </c>
      <c r="AW205">
        <v>0</v>
      </c>
      <c r="AX205">
        <v>0</v>
      </c>
      <c r="AY205">
        <v>399.94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0.17598</v>
      </c>
      <c r="BF205">
        <v>0</v>
      </c>
      <c r="BG205">
        <v>0</v>
      </c>
      <c r="BH205">
        <v>400.11599999999999</v>
      </c>
      <c r="BI205">
        <v>1091.8499999999999</v>
      </c>
      <c r="BJ205" t="s">
        <v>67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</row>
    <row r="206" spans="1:78" x14ac:dyDescent="0.25">
      <c r="A206" t="s">
        <v>2801</v>
      </c>
      <c r="B206" t="s">
        <v>2357</v>
      </c>
      <c r="C206" s="1" t="str">
        <f t="shared" ref="C206:C237" si="32">LEFT(B206,3)</f>
        <v>Nrs</v>
      </c>
      <c r="D206" s="1" t="str">
        <f t="shared" ref="D206:D237" si="33">CONCATENATE("CZ", MID(B206,7,2))</f>
        <v>CZ13</v>
      </c>
      <c r="E206" s="1" t="str">
        <f t="shared" ref="E206:E237" si="34">_xlfn.CONCAT("v",MID(B206,11,2))</f>
        <v>v03</v>
      </c>
      <c r="F206" s="1" t="str">
        <f t="shared" si="31"/>
        <v>PkgAC2SpP-240to760</v>
      </c>
      <c r="G206" s="1" t="str">
        <f t="shared" ref="G206:G237" si="35">RIGHT(B206,4)</f>
        <v>Base</v>
      </c>
      <c r="H206">
        <v>24998.5</v>
      </c>
      <c r="I206">
        <v>264.767</v>
      </c>
      <c r="J206">
        <v>0</v>
      </c>
      <c r="K206">
        <v>0</v>
      </c>
      <c r="L206">
        <v>2.02419E-2</v>
      </c>
      <c r="M206">
        <v>8.4880000000000008E-3</v>
      </c>
      <c r="N206">
        <v>0</v>
      </c>
      <c r="O206">
        <v>83.634100000000004</v>
      </c>
      <c r="P206">
        <v>1.8858200000000001</v>
      </c>
      <c r="Q206">
        <v>0</v>
      </c>
      <c r="R206">
        <v>419.56900000000002</v>
      </c>
      <c r="S206">
        <v>0</v>
      </c>
      <c r="T206">
        <v>187.87200000000001</v>
      </c>
      <c r="U206">
        <v>957.75599999999997</v>
      </c>
      <c r="V206">
        <v>0</v>
      </c>
      <c r="W206">
        <v>0</v>
      </c>
      <c r="X206">
        <v>0</v>
      </c>
      <c r="Y206">
        <v>425.14400000000001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11.7225</v>
      </c>
      <c r="AF206">
        <v>0</v>
      </c>
      <c r="AG206">
        <v>0</v>
      </c>
      <c r="AH206">
        <v>436.86700000000002</v>
      </c>
      <c r="AI206">
        <v>160.374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15.1251</v>
      </c>
      <c r="AP206">
        <v>0</v>
      </c>
      <c r="AQ206">
        <v>0</v>
      </c>
      <c r="AR206">
        <v>73.346599999999995</v>
      </c>
      <c r="AS206">
        <v>0</v>
      </c>
      <c r="AT206">
        <v>30.5351</v>
      </c>
      <c r="AU206">
        <v>279.38099999999997</v>
      </c>
      <c r="AV206">
        <v>0</v>
      </c>
      <c r="AW206">
        <v>0</v>
      </c>
      <c r="AX206">
        <v>0</v>
      </c>
      <c r="AY206">
        <v>423.82299999999998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0.17598</v>
      </c>
      <c r="BF206">
        <v>0</v>
      </c>
      <c r="BG206">
        <v>0</v>
      </c>
      <c r="BH206">
        <v>423.99900000000002</v>
      </c>
      <c r="BI206">
        <v>1317.03</v>
      </c>
      <c r="BJ206" t="s">
        <v>67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</row>
    <row r="207" spans="1:78" x14ac:dyDescent="0.25">
      <c r="A207" t="s">
        <v>2802</v>
      </c>
      <c r="B207" t="s">
        <v>2358</v>
      </c>
      <c r="C207" s="1" t="str">
        <f t="shared" si="32"/>
        <v>Nrs</v>
      </c>
      <c r="D207" s="1" t="str">
        <f t="shared" si="33"/>
        <v>CZ13</v>
      </c>
      <c r="E207" s="1" t="str">
        <f t="shared" si="34"/>
        <v>v03</v>
      </c>
      <c r="F207" s="1" t="str">
        <f t="shared" si="31"/>
        <v>PkgAC2SpP-240to760</v>
      </c>
      <c r="G207" s="1" t="str">
        <f t="shared" si="35"/>
        <v>Meas</v>
      </c>
      <c r="H207">
        <v>24998.5</v>
      </c>
      <c r="I207">
        <v>234.90600000000001</v>
      </c>
      <c r="J207">
        <v>0</v>
      </c>
      <c r="K207">
        <v>0</v>
      </c>
      <c r="L207">
        <v>2.0241599999999998E-2</v>
      </c>
      <c r="M207">
        <v>8.4878499999999999E-3</v>
      </c>
      <c r="N207">
        <v>0</v>
      </c>
      <c r="O207">
        <v>82.938699999999997</v>
      </c>
      <c r="P207">
        <v>1.8858200000000001</v>
      </c>
      <c r="Q207">
        <v>0</v>
      </c>
      <c r="R207">
        <v>419.56900000000002</v>
      </c>
      <c r="S207">
        <v>0</v>
      </c>
      <c r="T207">
        <v>187.87200000000001</v>
      </c>
      <c r="U207">
        <v>927.2</v>
      </c>
      <c r="V207">
        <v>0</v>
      </c>
      <c r="W207">
        <v>0</v>
      </c>
      <c r="X207">
        <v>0</v>
      </c>
      <c r="Y207">
        <v>425.19299999999998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11.7225</v>
      </c>
      <c r="AF207">
        <v>0</v>
      </c>
      <c r="AG207">
        <v>0</v>
      </c>
      <c r="AH207">
        <v>436.91500000000002</v>
      </c>
      <c r="AI207">
        <v>118.084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13.5745</v>
      </c>
      <c r="AP207">
        <v>0</v>
      </c>
      <c r="AQ207">
        <v>0</v>
      </c>
      <c r="AR207">
        <v>73.346599999999995</v>
      </c>
      <c r="AS207">
        <v>0</v>
      </c>
      <c r="AT207">
        <v>30.5351</v>
      </c>
      <c r="AU207">
        <v>235.54</v>
      </c>
      <c r="AV207">
        <v>0</v>
      </c>
      <c r="AW207">
        <v>0</v>
      </c>
      <c r="AX207">
        <v>0</v>
      </c>
      <c r="AY207">
        <v>423.82299999999998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0.17598</v>
      </c>
      <c r="BF207">
        <v>0</v>
      </c>
      <c r="BG207">
        <v>0</v>
      </c>
      <c r="BH207">
        <v>423.99900000000002</v>
      </c>
      <c r="BI207">
        <v>1308.99</v>
      </c>
      <c r="BJ207" t="s">
        <v>67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</row>
    <row r="208" spans="1:78" x14ac:dyDescent="0.25">
      <c r="A208" t="s">
        <v>2803</v>
      </c>
      <c r="B208" t="s">
        <v>2359</v>
      </c>
      <c r="C208" s="1" t="str">
        <f t="shared" si="32"/>
        <v>Nrs</v>
      </c>
      <c r="D208" s="1" t="str">
        <f t="shared" si="33"/>
        <v>CZ13</v>
      </c>
      <c r="E208" s="1" t="str">
        <f t="shared" si="34"/>
        <v>v07</v>
      </c>
      <c r="F208" s="1" t="str">
        <f t="shared" si="31"/>
        <v>PkgAC2SpP-240to760</v>
      </c>
      <c r="G208" s="1" t="str">
        <f t="shared" si="35"/>
        <v>Base</v>
      </c>
      <c r="H208">
        <v>24998.5</v>
      </c>
      <c r="I208">
        <v>243.947</v>
      </c>
      <c r="J208">
        <v>0</v>
      </c>
      <c r="K208">
        <v>0</v>
      </c>
      <c r="L208">
        <v>1.8370899999999999E-2</v>
      </c>
      <c r="M208">
        <v>8.3557100000000006E-3</v>
      </c>
      <c r="N208">
        <v>0</v>
      </c>
      <c r="O208">
        <v>83.625900000000001</v>
      </c>
      <c r="P208">
        <v>1.8843300000000001</v>
      </c>
      <c r="Q208">
        <v>0</v>
      </c>
      <c r="R208">
        <v>419.56900000000002</v>
      </c>
      <c r="S208">
        <v>0</v>
      </c>
      <c r="T208">
        <v>187.87200000000001</v>
      </c>
      <c r="U208">
        <v>936.92399999999998</v>
      </c>
      <c r="V208">
        <v>0</v>
      </c>
      <c r="W208">
        <v>0</v>
      </c>
      <c r="X208">
        <v>0</v>
      </c>
      <c r="Y208">
        <v>418.32900000000001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11.7225</v>
      </c>
      <c r="AF208">
        <v>0</v>
      </c>
      <c r="AG208">
        <v>0</v>
      </c>
      <c r="AH208">
        <v>430.05099999999999</v>
      </c>
      <c r="AI208">
        <v>149.47300000000001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15.0649</v>
      </c>
      <c r="AP208">
        <v>0</v>
      </c>
      <c r="AQ208">
        <v>0</v>
      </c>
      <c r="AR208">
        <v>73.346599999999995</v>
      </c>
      <c r="AS208">
        <v>0</v>
      </c>
      <c r="AT208">
        <v>30.5351</v>
      </c>
      <c r="AU208">
        <v>268.42</v>
      </c>
      <c r="AV208">
        <v>0</v>
      </c>
      <c r="AW208">
        <v>0</v>
      </c>
      <c r="AX208">
        <v>0</v>
      </c>
      <c r="AY208">
        <v>417.26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0.17598</v>
      </c>
      <c r="BF208">
        <v>0</v>
      </c>
      <c r="BG208">
        <v>0</v>
      </c>
      <c r="BH208">
        <v>417.43599999999998</v>
      </c>
      <c r="BI208">
        <v>1307.71</v>
      </c>
      <c r="BJ208" t="s">
        <v>67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</row>
    <row r="209" spans="1:78" x14ac:dyDescent="0.25">
      <c r="A209" t="s">
        <v>2803</v>
      </c>
      <c r="B209" t="s">
        <v>2360</v>
      </c>
      <c r="C209" s="1" t="str">
        <f t="shared" si="32"/>
        <v>Nrs</v>
      </c>
      <c r="D209" s="1" t="str">
        <f t="shared" si="33"/>
        <v>CZ13</v>
      </c>
      <c r="E209" s="1" t="str">
        <f t="shared" si="34"/>
        <v>v07</v>
      </c>
      <c r="F209" s="1" t="str">
        <f t="shared" si="31"/>
        <v>PkgAC2SpP-240to760</v>
      </c>
      <c r="G209" s="1" t="str">
        <f t="shared" si="35"/>
        <v>Meas</v>
      </c>
      <c r="H209">
        <v>24998.5</v>
      </c>
      <c r="I209">
        <v>215.87700000000001</v>
      </c>
      <c r="J209">
        <v>0</v>
      </c>
      <c r="K209">
        <v>0</v>
      </c>
      <c r="L209">
        <v>1.8370899999999999E-2</v>
      </c>
      <c r="M209">
        <v>8.3557100000000006E-3</v>
      </c>
      <c r="N209">
        <v>0</v>
      </c>
      <c r="O209">
        <v>82.934399999999997</v>
      </c>
      <c r="P209">
        <v>1.8843300000000001</v>
      </c>
      <c r="Q209">
        <v>0</v>
      </c>
      <c r="R209">
        <v>419.56900000000002</v>
      </c>
      <c r="S209">
        <v>0</v>
      </c>
      <c r="T209">
        <v>187.87200000000001</v>
      </c>
      <c r="U209">
        <v>908.16300000000001</v>
      </c>
      <c r="V209">
        <v>0</v>
      </c>
      <c r="W209">
        <v>0</v>
      </c>
      <c r="X209">
        <v>0</v>
      </c>
      <c r="Y209">
        <v>418.37599999999998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11.7225</v>
      </c>
      <c r="AF209">
        <v>0</v>
      </c>
      <c r="AG209">
        <v>0</v>
      </c>
      <c r="AH209">
        <v>430.09800000000001</v>
      </c>
      <c r="AI209">
        <v>109.599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13.5421</v>
      </c>
      <c r="AP209">
        <v>0</v>
      </c>
      <c r="AQ209">
        <v>0</v>
      </c>
      <c r="AR209">
        <v>73.346599999999995</v>
      </c>
      <c r="AS209">
        <v>0</v>
      </c>
      <c r="AT209">
        <v>30.5351</v>
      </c>
      <c r="AU209">
        <v>227.023</v>
      </c>
      <c r="AV209">
        <v>0</v>
      </c>
      <c r="AW209">
        <v>0</v>
      </c>
      <c r="AX209">
        <v>0</v>
      </c>
      <c r="AY209">
        <v>417.26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0.17598</v>
      </c>
      <c r="BF209">
        <v>0</v>
      </c>
      <c r="BG209">
        <v>0</v>
      </c>
      <c r="BH209">
        <v>417.43599999999998</v>
      </c>
      <c r="BI209">
        <v>1300.04</v>
      </c>
      <c r="BJ209" t="s">
        <v>67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</row>
    <row r="210" spans="1:78" x14ac:dyDescent="0.25">
      <c r="A210" t="s">
        <v>2804</v>
      </c>
      <c r="B210" t="s">
        <v>2361</v>
      </c>
      <c r="C210" s="1" t="str">
        <f t="shared" si="32"/>
        <v>Nrs</v>
      </c>
      <c r="D210" s="1" t="str">
        <f t="shared" si="33"/>
        <v>CZ13</v>
      </c>
      <c r="E210" s="1" t="str">
        <f t="shared" si="34"/>
        <v>v11</v>
      </c>
      <c r="F210" s="1" t="str">
        <f t="shared" si="31"/>
        <v>PkgAC2SpP-240to760</v>
      </c>
      <c r="G210" s="1" t="str">
        <f t="shared" si="35"/>
        <v>Base</v>
      </c>
      <c r="H210">
        <v>24998.5</v>
      </c>
      <c r="I210">
        <v>243.33500000000001</v>
      </c>
      <c r="J210">
        <v>0</v>
      </c>
      <c r="K210">
        <v>0</v>
      </c>
      <c r="L210">
        <v>1.64067E-4</v>
      </c>
      <c r="M210" s="31">
        <v>6.8601299999999997E-5</v>
      </c>
      <c r="N210">
        <v>0</v>
      </c>
      <c r="O210">
        <v>83.478899999999996</v>
      </c>
      <c r="P210">
        <v>1.87185</v>
      </c>
      <c r="Q210">
        <v>0</v>
      </c>
      <c r="R210">
        <v>419.56900000000002</v>
      </c>
      <c r="S210">
        <v>0</v>
      </c>
      <c r="T210">
        <v>187.87200000000001</v>
      </c>
      <c r="U210">
        <v>936.12599999999998</v>
      </c>
      <c r="V210">
        <v>0</v>
      </c>
      <c r="W210">
        <v>0</v>
      </c>
      <c r="X210">
        <v>0</v>
      </c>
      <c r="Y210">
        <v>393.72500000000002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11.7225</v>
      </c>
      <c r="AF210">
        <v>0</v>
      </c>
      <c r="AG210">
        <v>0</v>
      </c>
      <c r="AH210">
        <v>405.44799999999998</v>
      </c>
      <c r="AI210">
        <v>145.84200000000001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14.8406</v>
      </c>
      <c r="AP210">
        <v>0</v>
      </c>
      <c r="AQ210">
        <v>0</v>
      </c>
      <c r="AR210">
        <v>73.346599999999995</v>
      </c>
      <c r="AS210">
        <v>0</v>
      </c>
      <c r="AT210">
        <v>30.5351</v>
      </c>
      <c r="AU210">
        <v>264.56400000000002</v>
      </c>
      <c r="AV210">
        <v>0</v>
      </c>
      <c r="AW210">
        <v>0</v>
      </c>
      <c r="AX210">
        <v>0</v>
      </c>
      <c r="AY210">
        <v>391.24900000000002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0.17598</v>
      </c>
      <c r="BF210">
        <v>0</v>
      </c>
      <c r="BG210">
        <v>0</v>
      </c>
      <c r="BH210">
        <v>391.42500000000001</v>
      </c>
      <c r="BI210">
        <v>1270.93</v>
      </c>
      <c r="BJ210" t="s">
        <v>67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</row>
    <row r="211" spans="1:78" x14ac:dyDescent="0.25">
      <c r="A211" t="s">
        <v>2805</v>
      </c>
      <c r="B211" t="s">
        <v>2362</v>
      </c>
      <c r="C211" s="1" t="str">
        <f t="shared" si="32"/>
        <v>Nrs</v>
      </c>
      <c r="D211" s="1" t="str">
        <f t="shared" si="33"/>
        <v>CZ13</v>
      </c>
      <c r="E211" s="1" t="str">
        <f t="shared" si="34"/>
        <v>v11</v>
      </c>
      <c r="F211" s="1" t="str">
        <f t="shared" si="31"/>
        <v>PkgAC2SpP-240to760</v>
      </c>
      <c r="G211" s="1" t="str">
        <f t="shared" si="35"/>
        <v>Meas</v>
      </c>
      <c r="H211">
        <v>24998.5</v>
      </c>
      <c r="I211">
        <v>215.77600000000001</v>
      </c>
      <c r="J211">
        <v>0</v>
      </c>
      <c r="K211">
        <v>0</v>
      </c>
      <c r="L211">
        <v>1.64067E-4</v>
      </c>
      <c r="M211" s="31">
        <v>6.8601299999999997E-5</v>
      </c>
      <c r="N211">
        <v>0</v>
      </c>
      <c r="O211">
        <v>82.803200000000004</v>
      </c>
      <c r="P211">
        <v>1.87185</v>
      </c>
      <c r="Q211">
        <v>0</v>
      </c>
      <c r="R211">
        <v>419.56900000000002</v>
      </c>
      <c r="S211">
        <v>0</v>
      </c>
      <c r="T211">
        <v>187.87200000000001</v>
      </c>
      <c r="U211">
        <v>907.89200000000005</v>
      </c>
      <c r="V211">
        <v>0</v>
      </c>
      <c r="W211">
        <v>0</v>
      </c>
      <c r="X211">
        <v>0</v>
      </c>
      <c r="Y211">
        <v>393.76900000000001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11.7225</v>
      </c>
      <c r="AF211">
        <v>0</v>
      </c>
      <c r="AG211">
        <v>0</v>
      </c>
      <c r="AH211">
        <v>405.49200000000002</v>
      </c>
      <c r="AI211">
        <v>106.869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13.3703</v>
      </c>
      <c r="AP211">
        <v>0</v>
      </c>
      <c r="AQ211">
        <v>0</v>
      </c>
      <c r="AR211">
        <v>73.346599999999995</v>
      </c>
      <c r="AS211">
        <v>0</v>
      </c>
      <c r="AT211">
        <v>30.5351</v>
      </c>
      <c r="AU211">
        <v>224.12100000000001</v>
      </c>
      <c r="AV211">
        <v>0</v>
      </c>
      <c r="AW211">
        <v>0</v>
      </c>
      <c r="AX211">
        <v>0</v>
      </c>
      <c r="AY211">
        <v>391.24900000000002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0.17598</v>
      </c>
      <c r="BF211">
        <v>0</v>
      </c>
      <c r="BG211">
        <v>0</v>
      </c>
      <c r="BH211">
        <v>391.42500000000001</v>
      </c>
      <c r="BI211">
        <v>1263.56</v>
      </c>
      <c r="BJ211" t="s">
        <v>67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</row>
    <row r="212" spans="1:78" x14ac:dyDescent="0.25">
      <c r="A212" t="s">
        <v>2805</v>
      </c>
      <c r="B212" t="s">
        <v>2363</v>
      </c>
      <c r="C212" s="1" t="str">
        <f t="shared" si="32"/>
        <v>Nrs</v>
      </c>
      <c r="D212" s="1" t="str">
        <f t="shared" si="33"/>
        <v>CZ13</v>
      </c>
      <c r="E212" s="1" t="str">
        <f t="shared" si="34"/>
        <v>v15</v>
      </c>
      <c r="F212" s="1" t="str">
        <f t="shared" si="31"/>
        <v>PkgAC2SpP-240to760</v>
      </c>
      <c r="G212" s="1" t="str">
        <f t="shared" si="35"/>
        <v>Base</v>
      </c>
      <c r="H212">
        <v>24998.5</v>
      </c>
      <c r="I212">
        <v>219.42099999999999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82.044799999999995</v>
      </c>
      <c r="P212">
        <v>1.84067</v>
      </c>
      <c r="Q212">
        <v>0</v>
      </c>
      <c r="R212">
        <v>419.56900000000002</v>
      </c>
      <c r="S212">
        <v>0</v>
      </c>
      <c r="T212">
        <v>183.29900000000001</v>
      </c>
      <c r="U212">
        <v>906.17399999999998</v>
      </c>
      <c r="V212">
        <v>0</v>
      </c>
      <c r="W212">
        <v>0</v>
      </c>
      <c r="X212">
        <v>0</v>
      </c>
      <c r="Y212">
        <v>392.02499999999998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11.7225</v>
      </c>
      <c r="AF212">
        <v>0</v>
      </c>
      <c r="AG212">
        <v>0</v>
      </c>
      <c r="AH212">
        <v>403.74799999999999</v>
      </c>
      <c r="AI212">
        <v>131.35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14.073700000000001</v>
      </c>
      <c r="AP212">
        <v>0</v>
      </c>
      <c r="AQ212">
        <v>0</v>
      </c>
      <c r="AR212">
        <v>73.346599999999995</v>
      </c>
      <c r="AS212">
        <v>0</v>
      </c>
      <c r="AT212">
        <v>29.832999999999998</v>
      </c>
      <c r="AU212">
        <v>248.60300000000001</v>
      </c>
      <c r="AV212">
        <v>0</v>
      </c>
      <c r="AW212">
        <v>0</v>
      </c>
      <c r="AX212">
        <v>0</v>
      </c>
      <c r="AY212">
        <v>377.47699999999998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0.17598</v>
      </c>
      <c r="BF212">
        <v>0</v>
      </c>
      <c r="BG212">
        <v>0</v>
      </c>
      <c r="BH212">
        <v>377.65300000000002</v>
      </c>
      <c r="BI212">
        <v>1174.8900000000001</v>
      </c>
      <c r="BJ212" t="s">
        <v>67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</row>
    <row r="213" spans="1:78" x14ac:dyDescent="0.25">
      <c r="A213" t="s">
        <v>2806</v>
      </c>
      <c r="B213" t="s">
        <v>2364</v>
      </c>
      <c r="C213" s="1" t="str">
        <f t="shared" si="32"/>
        <v>Nrs</v>
      </c>
      <c r="D213" s="1" t="str">
        <f t="shared" si="33"/>
        <v>CZ13</v>
      </c>
      <c r="E213" s="1" t="str">
        <f t="shared" si="34"/>
        <v>v15</v>
      </c>
      <c r="F213" s="1" t="str">
        <f t="shared" si="31"/>
        <v>PkgAC2SpP-240to760</v>
      </c>
      <c r="G213" s="1" t="str">
        <f t="shared" si="35"/>
        <v>Meas</v>
      </c>
      <c r="H213">
        <v>24998.5</v>
      </c>
      <c r="I213">
        <v>194.48500000000001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81.464500000000001</v>
      </c>
      <c r="P213">
        <v>1.84067</v>
      </c>
      <c r="Q213">
        <v>0</v>
      </c>
      <c r="R213">
        <v>419.56900000000002</v>
      </c>
      <c r="S213">
        <v>0</v>
      </c>
      <c r="T213">
        <v>183.29900000000001</v>
      </c>
      <c r="U213">
        <v>880.65800000000002</v>
      </c>
      <c r="V213">
        <v>0</v>
      </c>
      <c r="W213">
        <v>0</v>
      </c>
      <c r="X213">
        <v>0</v>
      </c>
      <c r="Y213">
        <v>392.07499999999999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11.7225</v>
      </c>
      <c r="AF213">
        <v>0</v>
      </c>
      <c r="AG213">
        <v>0</v>
      </c>
      <c r="AH213">
        <v>403.79700000000003</v>
      </c>
      <c r="AI213">
        <v>95.721599999999995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12.690200000000001</v>
      </c>
      <c r="AP213">
        <v>0</v>
      </c>
      <c r="AQ213">
        <v>0</v>
      </c>
      <c r="AR213">
        <v>73.346599999999995</v>
      </c>
      <c r="AS213">
        <v>0</v>
      </c>
      <c r="AT213">
        <v>29.832999999999998</v>
      </c>
      <c r="AU213">
        <v>211.59100000000001</v>
      </c>
      <c r="AV213">
        <v>0</v>
      </c>
      <c r="AW213">
        <v>0</v>
      </c>
      <c r="AX213">
        <v>0</v>
      </c>
      <c r="AY213">
        <v>377.47699999999998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0.17598</v>
      </c>
      <c r="BF213">
        <v>0</v>
      </c>
      <c r="BG213">
        <v>0</v>
      </c>
      <c r="BH213">
        <v>377.65300000000002</v>
      </c>
      <c r="BI213">
        <v>1167.54</v>
      </c>
      <c r="BJ213" t="s">
        <v>67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</row>
    <row r="214" spans="1:78" x14ac:dyDescent="0.25">
      <c r="A214" t="s">
        <v>2807</v>
      </c>
      <c r="B214" t="s">
        <v>2042</v>
      </c>
      <c r="C214" s="1" t="str">
        <f t="shared" si="32"/>
        <v>Nrs</v>
      </c>
      <c r="D214" s="1" t="str">
        <f t="shared" si="33"/>
        <v>CZ15</v>
      </c>
      <c r="E214" s="1" t="str">
        <f t="shared" si="34"/>
        <v>v03</v>
      </c>
      <c r="F214" s="1" t="str">
        <f t="shared" si="31"/>
        <v>PkgAC2SpP-240to760</v>
      </c>
      <c r="G214" s="1" t="str">
        <f t="shared" si="35"/>
        <v>Base</v>
      </c>
      <c r="H214">
        <v>24998.5</v>
      </c>
      <c r="I214">
        <v>422.06599999999997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95.073999999999998</v>
      </c>
      <c r="P214">
        <v>0.53249599999999997</v>
      </c>
      <c r="Q214">
        <v>0</v>
      </c>
      <c r="R214">
        <v>419.56900000000002</v>
      </c>
      <c r="S214">
        <v>0</v>
      </c>
      <c r="T214">
        <v>187.87200000000001</v>
      </c>
      <c r="U214">
        <v>1125.1099999999999</v>
      </c>
      <c r="V214">
        <v>0</v>
      </c>
      <c r="W214">
        <v>0</v>
      </c>
      <c r="X214">
        <v>0</v>
      </c>
      <c r="Y214">
        <v>127.733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11.7225</v>
      </c>
      <c r="AF214">
        <v>0</v>
      </c>
      <c r="AG214">
        <v>0</v>
      </c>
      <c r="AH214">
        <v>139.45500000000001</v>
      </c>
      <c r="AI214">
        <v>214.685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16.079499999999999</v>
      </c>
      <c r="AP214">
        <v>0</v>
      </c>
      <c r="AQ214">
        <v>0</v>
      </c>
      <c r="AR214">
        <v>73.346599999999995</v>
      </c>
      <c r="AS214">
        <v>0</v>
      </c>
      <c r="AT214">
        <v>30.5351</v>
      </c>
      <c r="AU214">
        <v>334.64600000000002</v>
      </c>
      <c r="AV214">
        <v>0</v>
      </c>
      <c r="AW214">
        <v>0</v>
      </c>
      <c r="AX214">
        <v>0</v>
      </c>
      <c r="AY214">
        <v>287.77199999999999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0.17598</v>
      </c>
      <c r="BF214">
        <v>0</v>
      </c>
      <c r="BG214">
        <v>0</v>
      </c>
      <c r="BH214">
        <v>287.947</v>
      </c>
      <c r="BI214">
        <v>1499.11</v>
      </c>
      <c r="BJ214" t="s">
        <v>67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</row>
    <row r="215" spans="1:78" x14ac:dyDescent="0.25">
      <c r="A215" t="s">
        <v>2807</v>
      </c>
      <c r="B215" t="s">
        <v>2043</v>
      </c>
      <c r="C215" s="1" t="str">
        <f t="shared" si="32"/>
        <v>Nrs</v>
      </c>
      <c r="D215" s="1" t="str">
        <f t="shared" si="33"/>
        <v>CZ15</v>
      </c>
      <c r="E215" s="1" t="str">
        <f t="shared" si="34"/>
        <v>v03</v>
      </c>
      <c r="F215" s="1" t="str">
        <f t="shared" si="31"/>
        <v>PkgAC2SpP-240to760</v>
      </c>
      <c r="G215" s="1" t="str">
        <f t="shared" si="35"/>
        <v>Meas</v>
      </c>
      <c r="H215">
        <v>24998.5</v>
      </c>
      <c r="I215">
        <v>351.755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93.918700000000001</v>
      </c>
      <c r="P215">
        <v>0.53249599999999997</v>
      </c>
      <c r="Q215">
        <v>0</v>
      </c>
      <c r="R215">
        <v>419.56900000000002</v>
      </c>
      <c r="S215">
        <v>0</v>
      </c>
      <c r="T215">
        <v>187.87200000000001</v>
      </c>
      <c r="U215">
        <v>1053.6500000000001</v>
      </c>
      <c r="V215">
        <v>0</v>
      </c>
      <c r="W215">
        <v>0</v>
      </c>
      <c r="X215">
        <v>0</v>
      </c>
      <c r="Y215">
        <v>127.744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11.7225</v>
      </c>
      <c r="AF215">
        <v>0</v>
      </c>
      <c r="AG215">
        <v>0</v>
      </c>
      <c r="AH215">
        <v>139.46700000000001</v>
      </c>
      <c r="AI215">
        <v>132.86099999999999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13.3697</v>
      </c>
      <c r="AP215">
        <v>0</v>
      </c>
      <c r="AQ215">
        <v>0</v>
      </c>
      <c r="AR215">
        <v>73.346599999999995</v>
      </c>
      <c r="AS215">
        <v>0</v>
      </c>
      <c r="AT215">
        <v>30.5351</v>
      </c>
      <c r="AU215">
        <v>250.113</v>
      </c>
      <c r="AV215">
        <v>0</v>
      </c>
      <c r="AW215">
        <v>0</v>
      </c>
      <c r="AX215">
        <v>0</v>
      </c>
      <c r="AY215">
        <v>287.77199999999999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0.17598</v>
      </c>
      <c r="BF215">
        <v>0</v>
      </c>
      <c r="BG215">
        <v>0</v>
      </c>
      <c r="BH215">
        <v>287.947</v>
      </c>
      <c r="BI215">
        <v>1487.5</v>
      </c>
      <c r="BJ215" t="s">
        <v>67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</row>
    <row r="216" spans="1:78" x14ac:dyDescent="0.25">
      <c r="A216" t="s">
        <v>2808</v>
      </c>
      <c r="B216" t="s">
        <v>2044</v>
      </c>
      <c r="C216" s="1" t="str">
        <f t="shared" si="32"/>
        <v>Nrs</v>
      </c>
      <c r="D216" s="1" t="str">
        <f t="shared" si="33"/>
        <v>CZ15</v>
      </c>
      <c r="E216" s="1" t="str">
        <f t="shared" si="34"/>
        <v>v07</v>
      </c>
      <c r="F216" s="1" t="str">
        <f t="shared" si="31"/>
        <v>PkgAC2SpP-240to760</v>
      </c>
      <c r="G216" s="1" t="str">
        <f t="shared" si="35"/>
        <v>Base</v>
      </c>
      <c r="H216">
        <v>24998.5</v>
      </c>
      <c r="I216">
        <v>391.07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95.069400000000002</v>
      </c>
      <c r="P216">
        <v>0.531752</v>
      </c>
      <c r="Q216">
        <v>0</v>
      </c>
      <c r="R216">
        <v>419.56900000000002</v>
      </c>
      <c r="S216">
        <v>0</v>
      </c>
      <c r="T216">
        <v>187.87200000000001</v>
      </c>
      <c r="U216">
        <v>1094.1099999999999</v>
      </c>
      <c r="V216">
        <v>0</v>
      </c>
      <c r="W216">
        <v>0</v>
      </c>
      <c r="X216">
        <v>0</v>
      </c>
      <c r="Y216">
        <v>126.03100000000001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11.7225</v>
      </c>
      <c r="AF216">
        <v>0</v>
      </c>
      <c r="AG216">
        <v>0</v>
      </c>
      <c r="AH216">
        <v>137.75299999999999</v>
      </c>
      <c r="AI216">
        <v>200.416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16.0275</v>
      </c>
      <c r="AP216">
        <v>0</v>
      </c>
      <c r="AQ216">
        <v>0</v>
      </c>
      <c r="AR216">
        <v>73.346599999999995</v>
      </c>
      <c r="AS216">
        <v>0</v>
      </c>
      <c r="AT216">
        <v>30.5351</v>
      </c>
      <c r="AU216">
        <v>320.32499999999999</v>
      </c>
      <c r="AV216">
        <v>0</v>
      </c>
      <c r="AW216">
        <v>0</v>
      </c>
      <c r="AX216">
        <v>0</v>
      </c>
      <c r="AY216">
        <v>282.43599999999998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0.17598</v>
      </c>
      <c r="BF216">
        <v>0</v>
      </c>
      <c r="BG216">
        <v>0</v>
      </c>
      <c r="BH216">
        <v>282.61200000000002</v>
      </c>
      <c r="BI216">
        <v>1491.83</v>
      </c>
      <c r="BJ216" t="s">
        <v>67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</row>
    <row r="217" spans="1:78" x14ac:dyDescent="0.25">
      <c r="A217" t="s">
        <v>2809</v>
      </c>
      <c r="B217" t="s">
        <v>2045</v>
      </c>
      <c r="C217" s="1" t="str">
        <f t="shared" si="32"/>
        <v>Nrs</v>
      </c>
      <c r="D217" s="1" t="str">
        <f t="shared" si="33"/>
        <v>CZ15</v>
      </c>
      <c r="E217" s="1" t="str">
        <f t="shared" si="34"/>
        <v>v07</v>
      </c>
      <c r="F217" s="1" t="str">
        <f t="shared" si="31"/>
        <v>PkgAC2SpP-240to760</v>
      </c>
      <c r="G217" s="1" t="str">
        <f t="shared" si="35"/>
        <v>Meas</v>
      </c>
      <c r="H217">
        <v>24998.5</v>
      </c>
      <c r="I217">
        <v>325.05799999999999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93.919799999999995</v>
      </c>
      <c r="P217">
        <v>0.531752</v>
      </c>
      <c r="Q217">
        <v>0</v>
      </c>
      <c r="R217">
        <v>419.56900000000002</v>
      </c>
      <c r="S217">
        <v>0</v>
      </c>
      <c r="T217">
        <v>187.87200000000001</v>
      </c>
      <c r="U217">
        <v>1026.95</v>
      </c>
      <c r="V217">
        <v>0</v>
      </c>
      <c r="W217">
        <v>0</v>
      </c>
      <c r="X217">
        <v>0</v>
      </c>
      <c r="Y217">
        <v>126.041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11.7225</v>
      </c>
      <c r="AF217">
        <v>0</v>
      </c>
      <c r="AG217">
        <v>0</v>
      </c>
      <c r="AH217">
        <v>137.76400000000001</v>
      </c>
      <c r="AI217">
        <v>123.55800000000001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13.350899999999999</v>
      </c>
      <c r="AP217">
        <v>0</v>
      </c>
      <c r="AQ217">
        <v>0</v>
      </c>
      <c r="AR217">
        <v>73.346599999999995</v>
      </c>
      <c r="AS217">
        <v>0</v>
      </c>
      <c r="AT217">
        <v>30.5351</v>
      </c>
      <c r="AU217">
        <v>240.791</v>
      </c>
      <c r="AV217">
        <v>0</v>
      </c>
      <c r="AW217">
        <v>0</v>
      </c>
      <c r="AX217">
        <v>0</v>
      </c>
      <c r="AY217">
        <v>282.43599999999998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0.17598</v>
      </c>
      <c r="BF217">
        <v>0</v>
      </c>
      <c r="BG217">
        <v>0</v>
      </c>
      <c r="BH217">
        <v>282.61200000000002</v>
      </c>
      <c r="BI217">
        <v>1480.49</v>
      </c>
      <c r="BJ217" t="s">
        <v>67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</row>
    <row r="218" spans="1:78" x14ac:dyDescent="0.25">
      <c r="A218" t="s">
        <v>2809</v>
      </c>
      <c r="B218" t="s">
        <v>2046</v>
      </c>
      <c r="C218" s="1" t="str">
        <f t="shared" si="32"/>
        <v>Nrs</v>
      </c>
      <c r="D218" s="1" t="str">
        <f t="shared" si="33"/>
        <v>CZ15</v>
      </c>
      <c r="E218" s="1" t="str">
        <f t="shared" si="34"/>
        <v>v11</v>
      </c>
      <c r="F218" s="1" t="str">
        <f t="shared" si="31"/>
        <v>PkgAC2SpP-240to760</v>
      </c>
      <c r="G218" s="1" t="str">
        <f t="shared" si="35"/>
        <v>Base</v>
      </c>
      <c r="H218">
        <v>24998.5</v>
      </c>
      <c r="I218">
        <v>380.45299999999997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94.6434</v>
      </c>
      <c r="P218">
        <v>0.52096699999999996</v>
      </c>
      <c r="Q218">
        <v>0</v>
      </c>
      <c r="R218">
        <v>419.56900000000002</v>
      </c>
      <c r="S218">
        <v>0</v>
      </c>
      <c r="T218">
        <v>187.87200000000001</v>
      </c>
      <c r="U218">
        <v>1083.06</v>
      </c>
      <c r="V218">
        <v>0</v>
      </c>
      <c r="W218">
        <v>0</v>
      </c>
      <c r="X218">
        <v>0</v>
      </c>
      <c r="Y218">
        <v>114.593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11.7225</v>
      </c>
      <c r="AF218">
        <v>0</v>
      </c>
      <c r="AG218">
        <v>0</v>
      </c>
      <c r="AH218">
        <v>126.316</v>
      </c>
      <c r="AI218">
        <v>191.11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15.690300000000001</v>
      </c>
      <c r="AP218">
        <v>0</v>
      </c>
      <c r="AQ218">
        <v>0</v>
      </c>
      <c r="AR218">
        <v>73.346599999999995</v>
      </c>
      <c r="AS218">
        <v>0</v>
      </c>
      <c r="AT218">
        <v>30.5351</v>
      </c>
      <c r="AU218">
        <v>310.68200000000002</v>
      </c>
      <c r="AV218">
        <v>0</v>
      </c>
      <c r="AW218">
        <v>0</v>
      </c>
      <c r="AX218">
        <v>0</v>
      </c>
      <c r="AY218">
        <v>253.08099999999999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0.17598</v>
      </c>
      <c r="BF218">
        <v>0</v>
      </c>
      <c r="BG218">
        <v>0</v>
      </c>
      <c r="BH218">
        <v>253.25700000000001</v>
      </c>
      <c r="BI218">
        <v>1436.57</v>
      </c>
      <c r="BJ218" t="s">
        <v>67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</row>
    <row r="219" spans="1:78" x14ac:dyDescent="0.25">
      <c r="A219" t="s">
        <v>2810</v>
      </c>
      <c r="B219" t="s">
        <v>2047</v>
      </c>
      <c r="C219" s="1" t="str">
        <f t="shared" si="32"/>
        <v>Nrs</v>
      </c>
      <c r="D219" s="1" t="str">
        <f t="shared" si="33"/>
        <v>CZ15</v>
      </c>
      <c r="E219" s="1" t="str">
        <f t="shared" si="34"/>
        <v>v11</v>
      </c>
      <c r="F219" s="1" t="str">
        <f t="shared" si="31"/>
        <v>PkgAC2SpP-240to760</v>
      </c>
      <c r="G219" s="1" t="str">
        <f t="shared" si="35"/>
        <v>Meas</v>
      </c>
      <c r="H219">
        <v>24998.5</v>
      </c>
      <c r="I219">
        <v>317.07499999999999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93.5184</v>
      </c>
      <c r="P219">
        <v>0.52096699999999996</v>
      </c>
      <c r="Q219">
        <v>0</v>
      </c>
      <c r="R219">
        <v>419.56900000000002</v>
      </c>
      <c r="S219">
        <v>0</v>
      </c>
      <c r="T219">
        <v>187.87200000000001</v>
      </c>
      <c r="U219">
        <v>1018.56</v>
      </c>
      <c r="V219">
        <v>0</v>
      </c>
      <c r="W219">
        <v>0</v>
      </c>
      <c r="X219">
        <v>0</v>
      </c>
      <c r="Y219">
        <v>114.601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11.7225</v>
      </c>
      <c r="AF219">
        <v>0</v>
      </c>
      <c r="AG219">
        <v>0</v>
      </c>
      <c r="AH219">
        <v>126.324</v>
      </c>
      <c r="AI219">
        <v>118.51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13.257300000000001</v>
      </c>
      <c r="AP219">
        <v>0</v>
      </c>
      <c r="AQ219">
        <v>0</v>
      </c>
      <c r="AR219">
        <v>73.346599999999995</v>
      </c>
      <c r="AS219">
        <v>0</v>
      </c>
      <c r="AT219">
        <v>30.5351</v>
      </c>
      <c r="AU219">
        <v>235.649</v>
      </c>
      <c r="AV219">
        <v>0</v>
      </c>
      <c r="AW219">
        <v>0</v>
      </c>
      <c r="AX219">
        <v>0</v>
      </c>
      <c r="AY219">
        <v>253.08099999999999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0.17598</v>
      </c>
      <c r="BF219">
        <v>0</v>
      </c>
      <c r="BG219">
        <v>0</v>
      </c>
      <c r="BH219">
        <v>253.25700000000001</v>
      </c>
      <c r="BI219">
        <v>1426.1</v>
      </c>
      <c r="BJ219" t="s">
        <v>67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</row>
    <row r="220" spans="1:78" x14ac:dyDescent="0.25">
      <c r="A220" t="s">
        <v>2811</v>
      </c>
      <c r="B220" t="s">
        <v>2048</v>
      </c>
      <c r="C220" s="1" t="str">
        <f t="shared" si="32"/>
        <v>Nrs</v>
      </c>
      <c r="D220" s="1" t="str">
        <f t="shared" si="33"/>
        <v>CZ15</v>
      </c>
      <c r="E220" s="1" t="str">
        <f t="shared" si="34"/>
        <v>v15</v>
      </c>
      <c r="F220" s="1" t="str">
        <f t="shared" si="31"/>
        <v>PkgAC2SpP-240to760</v>
      </c>
      <c r="G220" s="1" t="str">
        <f t="shared" si="35"/>
        <v>Base</v>
      </c>
      <c r="H220">
        <v>24998.5</v>
      </c>
      <c r="I220">
        <v>341.97199999999998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92.920100000000005</v>
      </c>
      <c r="P220">
        <v>0.50534400000000002</v>
      </c>
      <c r="Q220">
        <v>0</v>
      </c>
      <c r="R220">
        <v>419.56900000000002</v>
      </c>
      <c r="S220">
        <v>0</v>
      </c>
      <c r="T220">
        <v>183.29900000000001</v>
      </c>
      <c r="U220">
        <v>1038.27</v>
      </c>
      <c r="V220">
        <v>0</v>
      </c>
      <c r="W220">
        <v>0</v>
      </c>
      <c r="X220">
        <v>0</v>
      </c>
      <c r="Y220">
        <v>116.465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11.7225</v>
      </c>
      <c r="AF220">
        <v>0</v>
      </c>
      <c r="AG220">
        <v>0</v>
      </c>
      <c r="AH220">
        <v>128.18700000000001</v>
      </c>
      <c r="AI220">
        <v>171.52600000000001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14.913399999999999</v>
      </c>
      <c r="AP220">
        <v>0</v>
      </c>
      <c r="AQ220">
        <v>0</v>
      </c>
      <c r="AR220">
        <v>73.346599999999995</v>
      </c>
      <c r="AS220">
        <v>0</v>
      </c>
      <c r="AT220">
        <v>29.832999999999998</v>
      </c>
      <c r="AU220">
        <v>289.61900000000003</v>
      </c>
      <c r="AV220">
        <v>0</v>
      </c>
      <c r="AW220">
        <v>0</v>
      </c>
      <c r="AX220">
        <v>0</v>
      </c>
      <c r="AY220">
        <v>244.03399999999999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0.17598</v>
      </c>
      <c r="BF220">
        <v>0</v>
      </c>
      <c r="BG220">
        <v>0</v>
      </c>
      <c r="BH220">
        <v>244.21</v>
      </c>
      <c r="BI220">
        <v>1340.56</v>
      </c>
      <c r="BJ220" t="s">
        <v>67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</row>
    <row r="221" spans="1:78" x14ac:dyDescent="0.25">
      <c r="A221" t="s">
        <v>2811</v>
      </c>
      <c r="B221" t="s">
        <v>2049</v>
      </c>
      <c r="C221" s="1" t="str">
        <f t="shared" si="32"/>
        <v>Nrs</v>
      </c>
      <c r="D221" s="1" t="str">
        <f t="shared" si="33"/>
        <v>CZ15</v>
      </c>
      <c r="E221" s="1" t="str">
        <f t="shared" si="34"/>
        <v>v15</v>
      </c>
      <c r="F221" s="1" t="str">
        <f t="shared" si="31"/>
        <v>PkgAC2SpP-240to760</v>
      </c>
      <c r="G221" s="1" t="str">
        <f t="shared" si="35"/>
        <v>Meas</v>
      </c>
      <c r="H221">
        <v>24998.5</v>
      </c>
      <c r="I221">
        <v>284.71699999999998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91.931399999999996</v>
      </c>
      <c r="P221">
        <v>0.50534400000000002</v>
      </c>
      <c r="Q221">
        <v>0</v>
      </c>
      <c r="R221">
        <v>419.56900000000002</v>
      </c>
      <c r="S221">
        <v>0</v>
      </c>
      <c r="T221">
        <v>183.29900000000001</v>
      </c>
      <c r="U221">
        <v>980.02099999999996</v>
      </c>
      <c r="V221">
        <v>0</v>
      </c>
      <c r="W221">
        <v>0</v>
      </c>
      <c r="X221">
        <v>0</v>
      </c>
      <c r="Y221">
        <v>116.473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11.7225</v>
      </c>
      <c r="AF221">
        <v>0</v>
      </c>
      <c r="AG221">
        <v>0</v>
      </c>
      <c r="AH221">
        <v>128.196</v>
      </c>
      <c r="AI221">
        <v>106.607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12.8337</v>
      </c>
      <c r="AP221">
        <v>0</v>
      </c>
      <c r="AQ221">
        <v>0</v>
      </c>
      <c r="AR221">
        <v>73.346599999999995</v>
      </c>
      <c r="AS221">
        <v>0</v>
      </c>
      <c r="AT221">
        <v>29.832999999999998</v>
      </c>
      <c r="AU221">
        <v>222.62</v>
      </c>
      <c r="AV221">
        <v>0</v>
      </c>
      <c r="AW221">
        <v>0</v>
      </c>
      <c r="AX221">
        <v>0</v>
      </c>
      <c r="AY221">
        <v>244.03399999999999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0.17598</v>
      </c>
      <c r="BF221">
        <v>0</v>
      </c>
      <c r="BG221">
        <v>0</v>
      </c>
      <c r="BH221">
        <v>244.21</v>
      </c>
      <c r="BI221">
        <v>1330.61</v>
      </c>
      <c r="BJ221" t="s">
        <v>67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</row>
    <row r="222" spans="1:78" x14ac:dyDescent="0.25">
      <c r="A222" t="s">
        <v>2812</v>
      </c>
      <c r="B222" t="s">
        <v>2365</v>
      </c>
      <c r="C222" s="1" t="str">
        <f t="shared" si="32"/>
        <v>OfL</v>
      </c>
      <c r="D222" s="1" t="str">
        <f t="shared" si="33"/>
        <v>CZ12</v>
      </c>
      <c r="E222" s="1" t="str">
        <f t="shared" si="34"/>
        <v>v03</v>
      </c>
      <c r="F222" s="1" t="str">
        <f t="shared" si="31"/>
        <v>PkgAC2SpP-240to760</v>
      </c>
      <c r="G222" s="1" t="str">
        <f t="shared" si="35"/>
        <v>Base</v>
      </c>
      <c r="H222">
        <v>24998.5</v>
      </c>
      <c r="I222">
        <v>323.685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180.928</v>
      </c>
      <c r="P222">
        <v>10.207000000000001</v>
      </c>
      <c r="Q222">
        <v>0</v>
      </c>
      <c r="R222">
        <v>892.05200000000002</v>
      </c>
      <c r="S222">
        <v>0</v>
      </c>
      <c r="T222">
        <v>418.822</v>
      </c>
      <c r="U222">
        <v>1825.7</v>
      </c>
      <c r="V222">
        <v>0</v>
      </c>
      <c r="W222">
        <v>0</v>
      </c>
      <c r="X222">
        <v>0</v>
      </c>
      <c r="Y222">
        <v>186.43199999999999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186.43199999999999</v>
      </c>
      <c r="AI222">
        <v>469.51600000000002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75.4482</v>
      </c>
      <c r="AP222">
        <v>0</v>
      </c>
      <c r="AQ222">
        <v>0</v>
      </c>
      <c r="AR222">
        <v>188.459</v>
      </c>
      <c r="AS222">
        <v>0</v>
      </c>
      <c r="AT222">
        <v>106.27</v>
      </c>
      <c r="AU222">
        <v>839.69299999999998</v>
      </c>
      <c r="AV222">
        <v>0</v>
      </c>
      <c r="AW222">
        <v>0</v>
      </c>
      <c r="AX222">
        <v>0</v>
      </c>
      <c r="AY222">
        <v>2223.13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2223.13</v>
      </c>
      <c r="BI222">
        <v>4098.97</v>
      </c>
      <c r="BJ222" t="s">
        <v>67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</row>
    <row r="223" spans="1:78" x14ac:dyDescent="0.25">
      <c r="A223" t="s">
        <v>2813</v>
      </c>
      <c r="B223" t="s">
        <v>2366</v>
      </c>
      <c r="C223" s="1" t="str">
        <f t="shared" si="32"/>
        <v>OfL</v>
      </c>
      <c r="D223" s="1" t="str">
        <f t="shared" si="33"/>
        <v>CZ12</v>
      </c>
      <c r="E223" s="1" t="str">
        <f t="shared" si="34"/>
        <v>v03</v>
      </c>
      <c r="F223" s="1" t="str">
        <f t="shared" si="31"/>
        <v>PkgAC2SpP-240to760</v>
      </c>
      <c r="G223" s="1" t="str">
        <f t="shared" si="35"/>
        <v>Meas</v>
      </c>
      <c r="H223">
        <v>24998.5</v>
      </c>
      <c r="I223">
        <v>281.803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179.011</v>
      </c>
      <c r="P223">
        <v>10.207000000000001</v>
      </c>
      <c r="Q223">
        <v>0</v>
      </c>
      <c r="R223">
        <v>892.05200000000002</v>
      </c>
      <c r="S223">
        <v>0</v>
      </c>
      <c r="T223">
        <v>418.822</v>
      </c>
      <c r="U223">
        <v>1781.9</v>
      </c>
      <c r="V223">
        <v>0</v>
      </c>
      <c r="W223">
        <v>0</v>
      </c>
      <c r="X223">
        <v>0</v>
      </c>
      <c r="Y223">
        <v>186.43299999999999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186.43299999999999</v>
      </c>
      <c r="AI223">
        <v>321.19400000000002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62.986899999999999</v>
      </c>
      <c r="AP223">
        <v>0</v>
      </c>
      <c r="AQ223">
        <v>0</v>
      </c>
      <c r="AR223">
        <v>188.459</v>
      </c>
      <c r="AS223">
        <v>0</v>
      </c>
      <c r="AT223">
        <v>106.27</v>
      </c>
      <c r="AU223">
        <v>678.91</v>
      </c>
      <c r="AV223">
        <v>0</v>
      </c>
      <c r="AW223">
        <v>0</v>
      </c>
      <c r="AX223">
        <v>0</v>
      </c>
      <c r="AY223">
        <v>2223.13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2223.13</v>
      </c>
      <c r="BI223">
        <v>3985.75</v>
      </c>
      <c r="BJ223" t="s">
        <v>67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</row>
    <row r="224" spans="1:78" x14ac:dyDescent="0.25">
      <c r="A224" t="s">
        <v>2813</v>
      </c>
      <c r="B224" t="s">
        <v>2367</v>
      </c>
      <c r="C224" s="1" t="str">
        <f t="shared" si="32"/>
        <v>OfL</v>
      </c>
      <c r="D224" s="1" t="str">
        <f t="shared" si="33"/>
        <v>CZ12</v>
      </c>
      <c r="E224" s="1" t="str">
        <f t="shared" si="34"/>
        <v>v07</v>
      </c>
      <c r="F224" s="1" t="str">
        <f t="shared" si="31"/>
        <v>PkgAC2SpP-240to760</v>
      </c>
      <c r="G224" s="1" t="str">
        <f t="shared" si="35"/>
        <v>Base</v>
      </c>
      <c r="H224">
        <v>24998.5</v>
      </c>
      <c r="I224">
        <v>323.44099999999997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180.78899999999999</v>
      </c>
      <c r="P224">
        <v>10.198399999999999</v>
      </c>
      <c r="Q224">
        <v>0</v>
      </c>
      <c r="R224">
        <v>892.05200000000002</v>
      </c>
      <c r="S224">
        <v>0</v>
      </c>
      <c r="T224">
        <v>418.822</v>
      </c>
      <c r="U224">
        <v>1825.31</v>
      </c>
      <c r="V224">
        <v>0</v>
      </c>
      <c r="W224">
        <v>0</v>
      </c>
      <c r="X224">
        <v>0</v>
      </c>
      <c r="Y224">
        <v>181.30600000000001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181.30600000000001</v>
      </c>
      <c r="AI224">
        <v>468.8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75.306799999999996</v>
      </c>
      <c r="AP224">
        <v>0</v>
      </c>
      <c r="AQ224">
        <v>0</v>
      </c>
      <c r="AR224">
        <v>188.459</v>
      </c>
      <c r="AS224">
        <v>0</v>
      </c>
      <c r="AT224">
        <v>106.27</v>
      </c>
      <c r="AU224">
        <v>838.83500000000004</v>
      </c>
      <c r="AV224">
        <v>0</v>
      </c>
      <c r="AW224">
        <v>0</v>
      </c>
      <c r="AX224">
        <v>0</v>
      </c>
      <c r="AY224">
        <v>2201.17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2201.17</v>
      </c>
      <c r="BI224">
        <v>4091.45</v>
      </c>
      <c r="BJ224" t="s">
        <v>67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</row>
    <row r="225" spans="1:78" x14ac:dyDescent="0.25">
      <c r="A225" t="s">
        <v>2814</v>
      </c>
      <c r="B225" t="s">
        <v>2368</v>
      </c>
      <c r="C225" s="1" t="str">
        <f t="shared" si="32"/>
        <v>OfL</v>
      </c>
      <c r="D225" s="1" t="str">
        <f t="shared" si="33"/>
        <v>CZ12</v>
      </c>
      <c r="E225" s="1" t="str">
        <f t="shared" si="34"/>
        <v>v07</v>
      </c>
      <c r="F225" s="1" t="str">
        <f t="shared" si="31"/>
        <v>PkgAC2SpP-240to760</v>
      </c>
      <c r="G225" s="1" t="str">
        <f t="shared" si="35"/>
        <v>Meas</v>
      </c>
      <c r="H225">
        <v>24998.5</v>
      </c>
      <c r="I225">
        <v>281.62099999999998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178.87799999999999</v>
      </c>
      <c r="P225">
        <v>10.198399999999999</v>
      </c>
      <c r="Q225">
        <v>0</v>
      </c>
      <c r="R225">
        <v>892.05200000000002</v>
      </c>
      <c r="S225">
        <v>0</v>
      </c>
      <c r="T225">
        <v>418.822</v>
      </c>
      <c r="U225">
        <v>1781.57</v>
      </c>
      <c r="V225">
        <v>0</v>
      </c>
      <c r="W225">
        <v>0</v>
      </c>
      <c r="X225">
        <v>0</v>
      </c>
      <c r="Y225">
        <v>181.30799999999999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181.30799999999999</v>
      </c>
      <c r="AI225">
        <v>320.65199999999999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62.867400000000004</v>
      </c>
      <c r="AP225">
        <v>0</v>
      </c>
      <c r="AQ225">
        <v>0</v>
      </c>
      <c r="AR225">
        <v>188.459</v>
      </c>
      <c r="AS225">
        <v>0</v>
      </c>
      <c r="AT225">
        <v>106.27</v>
      </c>
      <c r="AU225">
        <v>678.24800000000005</v>
      </c>
      <c r="AV225">
        <v>0</v>
      </c>
      <c r="AW225">
        <v>0</v>
      </c>
      <c r="AX225">
        <v>0</v>
      </c>
      <c r="AY225">
        <v>2201.17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2201.17</v>
      </c>
      <c r="BI225">
        <v>3978.49</v>
      </c>
      <c r="BJ225" t="s">
        <v>67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</row>
    <row r="226" spans="1:78" x14ac:dyDescent="0.25">
      <c r="A226" t="s">
        <v>2815</v>
      </c>
      <c r="B226" t="s">
        <v>2369</v>
      </c>
      <c r="C226" s="1" t="str">
        <f t="shared" si="32"/>
        <v>OfL</v>
      </c>
      <c r="D226" s="1" t="str">
        <f t="shared" si="33"/>
        <v>CZ12</v>
      </c>
      <c r="E226" s="1" t="str">
        <f t="shared" si="34"/>
        <v>v11</v>
      </c>
      <c r="F226" s="1" t="str">
        <f t="shared" si="31"/>
        <v>PkgAC2SpP-240to760</v>
      </c>
      <c r="G226" s="1" t="str">
        <f t="shared" si="35"/>
        <v>Base</v>
      </c>
      <c r="H226">
        <v>24998.5</v>
      </c>
      <c r="I226">
        <v>317.81200000000001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175.661</v>
      </c>
      <c r="P226">
        <v>9.7571300000000001</v>
      </c>
      <c r="Q226">
        <v>0</v>
      </c>
      <c r="R226">
        <v>892.05200000000002</v>
      </c>
      <c r="S226">
        <v>0</v>
      </c>
      <c r="T226">
        <v>399.149</v>
      </c>
      <c r="U226">
        <v>1794.43</v>
      </c>
      <c r="V226">
        <v>0</v>
      </c>
      <c r="W226">
        <v>0</v>
      </c>
      <c r="X226">
        <v>0</v>
      </c>
      <c r="Y226">
        <v>71.585899999999995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71.585899999999995</v>
      </c>
      <c r="AI226">
        <v>447.245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71.717100000000002</v>
      </c>
      <c r="AP226">
        <v>0</v>
      </c>
      <c r="AQ226">
        <v>0</v>
      </c>
      <c r="AR226">
        <v>188.459</v>
      </c>
      <c r="AS226">
        <v>0</v>
      </c>
      <c r="AT226">
        <v>100.96299999999999</v>
      </c>
      <c r="AU226">
        <v>808.38300000000004</v>
      </c>
      <c r="AV226">
        <v>0</v>
      </c>
      <c r="AW226">
        <v>0</v>
      </c>
      <c r="AX226">
        <v>0</v>
      </c>
      <c r="AY226">
        <v>1497.15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1497.15</v>
      </c>
      <c r="BI226">
        <v>3902.67</v>
      </c>
      <c r="BJ226" t="s">
        <v>67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</row>
    <row r="227" spans="1:78" x14ac:dyDescent="0.25">
      <c r="A227" t="s">
        <v>2815</v>
      </c>
      <c r="B227" t="s">
        <v>2370</v>
      </c>
      <c r="C227" s="1" t="str">
        <f t="shared" si="32"/>
        <v>OfL</v>
      </c>
      <c r="D227" s="1" t="str">
        <f t="shared" si="33"/>
        <v>CZ12</v>
      </c>
      <c r="E227" s="1" t="str">
        <f t="shared" si="34"/>
        <v>v11</v>
      </c>
      <c r="F227" s="1" t="str">
        <f t="shared" si="31"/>
        <v>PkgAC2SpP-240to760</v>
      </c>
      <c r="G227" s="1" t="str">
        <f t="shared" si="35"/>
        <v>Meas</v>
      </c>
      <c r="H227">
        <v>24998.5</v>
      </c>
      <c r="I227">
        <v>277.72899999999998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173.81</v>
      </c>
      <c r="P227">
        <v>9.7571300000000001</v>
      </c>
      <c r="Q227">
        <v>0</v>
      </c>
      <c r="R227">
        <v>892.05200000000002</v>
      </c>
      <c r="S227">
        <v>0</v>
      </c>
      <c r="T227">
        <v>399.149</v>
      </c>
      <c r="U227">
        <v>1752.5</v>
      </c>
      <c r="V227">
        <v>0</v>
      </c>
      <c r="W227">
        <v>0</v>
      </c>
      <c r="X227">
        <v>0</v>
      </c>
      <c r="Y227">
        <v>71.586399999999998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71.586399999999998</v>
      </c>
      <c r="AI227">
        <v>303.512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59.801699999999997</v>
      </c>
      <c r="AP227">
        <v>0</v>
      </c>
      <c r="AQ227">
        <v>0</v>
      </c>
      <c r="AR227">
        <v>188.459</v>
      </c>
      <c r="AS227">
        <v>0</v>
      </c>
      <c r="AT227">
        <v>100.96299999999999</v>
      </c>
      <c r="AU227">
        <v>652.73500000000001</v>
      </c>
      <c r="AV227">
        <v>0</v>
      </c>
      <c r="AW227">
        <v>0</v>
      </c>
      <c r="AX227">
        <v>0</v>
      </c>
      <c r="AY227">
        <v>1497.15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1497.15</v>
      </c>
      <c r="BI227">
        <v>3790.81</v>
      </c>
      <c r="BJ227" t="s">
        <v>67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</row>
    <row r="228" spans="1:78" x14ac:dyDescent="0.25">
      <c r="A228" t="s">
        <v>2816</v>
      </c>
      <c r="B228" t="s">
        <v>2371</v>
      </c>
      <c r="C228" s="1" t="str">
        <f t="shared" si="32"/>
        <v>OfL</v>
      </c>
      <c r="D228" s="1" t="str">
        <f t="shared" si="33"/>
        <v>CZ12</v>
      </c>
      <c r="E228" s="1" t="str">
        <f t="shared" si="34"/>
        <v>v15</v>
      </c>
      <c r="F228" s="1" t="str">
        <f t="shared" si="31"/>
        <v>PkgAC2SpP-240to760</v>
      </c>
      <c r="G228" s="1" t="str">
        <f t="shared" si="35"/>
        <v>Base</v>
      </c>
      <c r="H228">
        <v>24998.5</v>
      </c>
      <c r="I228">
        <v>299.87599999999998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170.809</v>
      </c>
      <c r="P228">
        <v>9.7843699999999991</v>
      </c>
      <c r="Q228">
        <v>0</v>
      </c>
      <c r="R228">
        <v>892.05200000000002</v>
      </c>
      <c r="S228">
        <v>0</v>
      </c>
      <c r="T228">
        <v>389.31299999999999</v>
      </c>
      <c r="U228">
        <v>1761.84</v>
      </c>
      <c r="V228">
        <v>0</v>
      </c>
      <c r="W228">
        <v>0</v>
      </c>
      <c r="X228">
        <v>0</v>
      </c>
      <c r="Y228">
        <v>146.58000000000001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146.58000000000001</v>
      </c>
      <c r="AI228">
        <v>446.66300000000001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71.505499999999998</v>
      </c>
      <c r="AP228">
        <v>0</v>
      </c>
      <c r="AQ228">
        <v>0</v>
      </c>
      <c r="AR228">
        <v>188.459</v>
      </c>
      <c r="AS228">
        <v>0</v>
      </c>
      <c r="AT228">
        <v>98.308899999999994</v>
      </c>
      <c r="AU228">
        <v>804.93600000000004</v>
      </c>
      <c r="AV228">
        <v>0</v>
      </c>
      <c r="AW228">
        <v>0</v>
      </c>
      <c r="AX228">
        <v>0</v>
      </c>
      <c r="AY228">
        <v>1951.98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1951.98</v>
      </c>
      <c r="BI228">
        <v>3893.63</v>
      </c>
      <c r="BJ228" t="s">
        <v>67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</row>
    <row r="229" spans="1:78" x14ac:dyDescent="0.25">
      <c r="A229" t="s">
        <v>2817</v>
      </c>
      <c r="B229" t="s">
        <v>2372</v>
      </c>
      <c r="C229" s="1" t="str">
        <f t="shared" si="32"/>
        <v>OfL</v>
      </c>
      <c r="D229" s="1" t="str">
        <f t="shared" si="33"/>
        <v>CZ12</v>
      </c>
      <c r="E229" s="1" t="str">
        <f t="shared" si="34"/>
        <v>v15</v>
      </c>
      <c r="F229" s="1" t="str">
        <f t="shared" si="31"/>
        <v>PkgAC2SpP-240to760</v>
      </c>
      <c r="G229" s="1" t="str">
        <f t="shared" si="35"/>
        <v>Meas</v>
      </c>
      <c r="H229">
        <v>24998.5</v>
      </c>
      <c r="I229">
        <v>260.98700000000002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169.143</v>
      </c>
      <c r="P229">
        <v>9.7843699999999991</v>
      </c>
      <c r="Q229">
        <v>0</v>
      </c>
      <c r="R229">
        <v>892.05200000000002</v>
      </c>
      <c r="S229">
        <v>0</v>
      </c>
      <c r="T229">
        <v>389.31299999999999</v>
      </c>
      <c r="U229">
        <v>1721.28</v>
      </c>
      <c r="V229">
        <v>0</v>
      </c>
      <c r="W229">
        <v>0</v>
      </c>
      <c r="X229">
        <v>0</v>
      </c>
      <c r="Y229">
        <v>146.58000000000001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146.58000000000001</v>
      </c>
      <c r="AI229">
        <v>305.11399999999998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59.676099999999998</v>
      </c>
      <c r="AP229">
        <v>0</v>
      </c>
      <c r="AQ229">
        <v>0</v>
      </c>
      <c r="AR229">
        <v>188.459</v>
      </c>
      <c r="AS229">
        <v>0</v>
      </c>
      <c r="AT229">
        <v>98.308899999999994</v>
      </c>
      <c r="AU229">
        <v>651.55799999999999</v>
      </c>
      <c r="AV229">
        <v>0</v>
      </c>
      <c r="AW229">
        <v>0</v>
      </c>
      <c r="AX229">
        <v>0</v>
      </c>
      <c r="AY229">
        <v>1951.98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1951.98</v>
      </c>
      <c r="BI229">
        <v>3783.93</v>
      </c>
      <c r="BJ229" t="s">
        <v>67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</row>
    <row r="230" spans="1:78" x14ac:dyDescent="0.25">
      <c r="A230" t="s">
        <v>2817</v>
      </c>
      <c r="B230" t="s">
        <v>2373</v>
      </c>
      <c r="C230" s="1" t="str">
        <f t="shared" si="32"/>
        <v>OfL</v>
      </c>
      <c r="D230" s="1" t="str">
        <f t="shared" si="33"/>
        <v>CZ13</v>
      </c>
      <c r="E230" s="1" t="str">
        <f t="shared" si="34"/>
        <v>v03</v>
      </c>
      <c r="F230" s="1" t="str">
        <f t="shared" si="31"/>
        <v>PkgAC2SpP-240to760</v>
      </c>
      <c r="G230" s="1" t="str">
        <f t="shared" si="35"/>
        <v>Base</v>
      </c>
      <c r="H230">
        <v>24998.5</v>
      </c>
      <c r="I230">
        <v>431.98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197.28100000000001</v>
      </c>
      <c r="P230">
        <v>10.4384</v>
      </c>
      <c r="Q230">
        <v>0</v>
      </c>
      <c r="R230">
        <v>892.05200000000002</v>
      </c>
      <c r="S230">
        <v>0</v>
      </c>
      <c r="T230">
        <v>418.822</v>
      </c>
      <c r="U230">
        <v>1950.58</v>
      </c>
      <c r="V230">
        <v>0</v>
      </c>
      <c r="W230">
        <v>0</v>
      </c>
      <c r="X230">
        <v>0</v>
      </c>
      <c r="Y230">
        <v>165.15299999999999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165.15299999999999</v>
      </c>
      <c r="AI230">
        <v>498.53100000000001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79.118399999999994</v>
      </c>
      <c r="AP230">
        <v>0</v>
      </c>
      <c r="AQ230">
        <v>0</v>
      </c>
      <c r="AR230">
        <v>188.459</v>
      </c>
      <c r="AS230">
        <v>0</v>
      </c>
      <c r="AT230">
        <v>106.27</v>
      </c>
      <c r="AU230">
        <v>872.37800000000004</v>
      </c>
      <c r="AV230">
        <v>0</v>
      </c>
      <c r="AW230">
        <v>0</v>
      </c>
      <c r="AX230">
        <v>0</v>
      </c>
      <c r="AY230">
        <v>1896.62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1896.62</v>
      </c>
      <c r="BI230">
        <v>4351.26</v>
      </c>
      <c r="BJ230" t="s">
        <v>67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</row>
    <row r="231" spans="1:78" x14ac:dyDescent="0.25">
      <c r="A231" t="s">
        <v>2818</v>
      </c>
      <c r="B231" t="s">
        <v>2374</v>
      </c>
      <c r="C231" s="1" t="str">
        <f t="shared" si="32"/>
        <v>OfL</v>
      </c>
      <c r="D231" s="1" t="str">
        <f t="shared" si="33"/>
        <v>CZ13</v>
      </c>
      <c r="E231" s="1" t="str">
        <f t="shared" si="34"/>
        <v>v03</v>
      </c>
      <c r="F231" s="1" t="str">
        <f t="shared" si="31"/>
        <v>PkgAC2SpP-240to760</v>
      </c>
      <c r="G231" s="1" t="str">
        <f t="shared" si="35"/>
        <v>Meas</v>
      </c>
      <c r="H231">
        <v>24998.5</v>
      </c>
      <c r="I231">
        <v>359.74900000000002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194.17099999999999</v>
      </c>
      <c r="P231">
        <v>10.4384</v>
      </c>
      <c r="Q231">
        <v>0</v>
      </c>
      <c r="R231">
        <v>892.05200000000002</v>
      </c>
      <c r="S231">
        <v>0</v>
      </c>
      <c r="T231">
        <v>418.822</v>
      </c>
      <c r="U231">
        <v>1875.24</v>
      </c>
      <c r="V231">
        <v>0</v>
      </c>
      <c r="W231">
        <v>0</v>
      </c>
      <c r="X231">
        <v>0</v>
      </c>
      <c r="Y231">
        <v>165.155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165.155</v>
      </c>
      <c r="AI231">
        <v>339.08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65.141599999999997</v>
      </c>
      <c r="AP231">
        <v>0</v>
      </c>
      <c r="AQ231">
        <v>0</v>
      </c>
      <c r="AR231">
        <v>178.54</v>
      </c>
      <c r="AS231">
        <v>0</v>
      </c>
      <c r="AT231">
        <v>119.873</v>
      </c>
      <c r="AU231">
        <v>702.63400000000001</v>
      </c>
      <c r="AV231">
        <v>0</v>
      </c>
      <c r="AW231">
        <v>0</v>
      </c>
      <c r="AX231">
        <v>0</v>
      </c>
      <c r="AY231">
        <v>1896.62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1896.62</v>
      </c>
      <c r="BI231">
        <v>4227.79</v>
      </c>
      <c r="BJ231" t="s">
        <v>67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</row>
    <row r="232" spans="1:78" x14ac:dyDescent="0.25">
      <c r="A232" t="s">
        <v>2819</v>
      </c>
      <c r="B232" t="s">
        <v>2375</v>
      </c>
      <c r="C232" s="1" t="str">
        <f t="shared" si="32"/>
        <v>OfL</v>
      </c>
      <c r="D232" s="1" t="str">
        <f t="shared" si="33"/>
        <v>CZ13</v>
      </c>
      <c r="E232" s="1" t="str">
        <f t="shared" si="34"/>
        <v>v07</v>
      </c>
      <c r="F232" s="1" t="str">
        <f t="shared" si="31"/>
        <v>PkgAC2SpP-240to760</v>
      </c>
      <c r="G232" s="1" t="str">
        <f t="shared" si="35"/>
        <v>Base</v>
      </c>
      <c r="H232">
        <v>24998.5</v>
      </c>
      <c r="I232">
        <v>431.37599999999998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197.06299999999999</v>
      </c>
      <c r="P232">
        <v>10.427899999999999</v>
      </c>
      <c r="Q232">
        <v>0</v>
      </c>
      <c r="R232">
        <v>892.05200000000002</v>
      </c>
      <c r="S232">
        <v>0</v>
      </c>
      <c r="T232">
        <v>418.822</v>
      </c>
      <c r="U232">
        <v>1949.74</v>
      </c>
      <c r="V232">
        <v>0</v>
      </c>
      <c r="W232">
        <v>0</v>
      </c>
      <c r="X232">
        <v>0</v>
      </c>
      <c r="Y232">
        <v>160.13499999999999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160.13499999999999</v>
      </c>
      <c r="AI232">
        <v>497.57600000000002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78.935000000000002</v>
      </c>
      <c r="AP232">
        <v>0</v>
      </c>
      <c r="AQ232">
        <v>0</v>
      </c>
      <c r="AR232">
        <v>188.459</v>
      </c>
      <c r="AS232">
        <v>0</v>
      </c>
      <c r="AT232">
        <v>106.27</v>
      </c>
      <c r="AU232">
        <v>871.24</v>
      </c>
      <c r="AV232">
        <v>0</v>
      </c>
      <c r="AW232">
        <v>0</v>
      </c>
      <c r="AX232">
        <v>0</v>
      </c>
      <c r="AY232">
        <v>1855.87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1855.87</v>
      </c>
      <c r="BI232">
        <v>4341.3</v>
      </c>
      <c r="BJ232" t="s">
        <v>67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</row>
    <row r="233" spans="1:78" x14ac:dyDescent="0.25">
      <c r="A233" t="s">
        <v>2820</v>
      </c>
      <c r="B233" t="s">
        <v>2376</v>
      </c>
      <c r="C233" s="1" t="str">
        <f t="shared" si="32"/>
        <v>OfL</v>
      </c>
      <c r="D233" s="1" t="str">
        <f t="shared" si="33"/>
        <v>CZ13</v>
      </c>
      <c r="E233" s="1" t="str">
        <f t="shared" si="34"/>
        <v>v07</v>
      </c>
      <c r="F233" s="1" t="str">
        <f t="shared" si="31"/>
        <v>PkgAC2SpP-240to760</v>
      </c>
      <c r="G233" s="1" t="str">
        <f t="shared" si="35"/>
        <v>Meas</v>
      </c>
      <c r="H233">
        <v>24998.5</v>
      </c>
      <c r="I233">
        <v>359.29399999999998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193.971</v>
      </c>
      <c r="P233">
        <v>10.427899999999999</v>
      </c>
      <c r="Q233">
        <v>0</v>
      </c>
      <c r="R233">
        <v>892.05200000000002</v>
      </c>
      <c r="S233">
        <v>0</v>
      </c>
      <c r="T233">
        <v>418.822</v>
      </c>
      <c r="U233">
        <v>1874.57</v>
      </c>
      <c r="V233">
        <v>0</v>
      </c>
      <c r="W233">
        <v>0</v>
      </c>
      <c r="X233">
        <v>0</v>
      </c>
      <c r="Y233">
        <v>160.136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160.136</v>
      </c>
      <c r="AI233">
        <v>338.50900000000001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64.975300000000004</v>
      </c>
      <c r="AP233">
        <v>0</v>
      </c>
      <c r="AQ233">
        <v>0</v>
      </c>
      <c r="AR233">
        <v>178.54</v>
      </c>
      <c r="AS233">
        <v>0</v>
      </c>
      <c r="AT233">
        <v>119.873</v>
      </c>
      <c r="AU233">
        <v>701.89700000000005</v>
      </c>
      <c r="AV233">
        <v>0</v>
      </c>
      <c r="AW233">
        <v>0</v>
      </c>
      <c r="AX233">
        <v>0</v>
      </c>
      <c r="AY233">
        <v>1855.87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1855.87</v>
      </c>
      <c r="BI233">
        <v>4217.67</v>
      </c>
      <c r="BJ233" t="s">
        <v>67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</row>
    <row r="234" spans="1:78" x14ac:dyDescent="0.25">
      <c r="A234" t="s">
        <v>2820</v>
      </c>
      <c r="B234" t="s">
        <v>2377</v>
      </c>
      <c r="C234" s="1" t="str">
        <f t="shared" si="32"/>
        <v>OfL</v>
      </c>
      <c r="D234" s="1" t="str">
        <f t="shared" si="33"/>
        <v>CZ13</v>
      </c>
      <c r="E234" s="1" t="str">
        <f t="shared" si="34"/>
        <v>v11</v>
      </c>
      <c r="F234" s="1" t="str">
        <f t="shared" si="31"/>
        <v>PkgAC2SpP-240to760</v>
      </c>
      <c r="G234" s="1" t="str">
        <f t="shared" si="35"/>
        <v>Base</v>
      </c>
      <c r="H234">
        <v>24998.5</v>
      </c>
      <c r="I234">
        <v>415.63499999999999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189.92</v>
      </c>
      <c r="P234">
        <v>9.9615899999999993</v>
      </c>
      <c r="Q234">
        <v>0</v>
      </c>
      <c r="R234">
        <v>892.05200000000002</v>
      </c>
      <c r="S234">
        <v>0</v>
      </c>
      <c r="T234">
        <v>399.149</v>
      </c>
      <c r="U234">
        <v>1906.72</v>
      </c>
      <c r="V234">
        <v>0</v>
      </c>
      <c r="W234">
        <v>0</v>
      </c>
      <c r="X234">
        <v>0</v>
      </c>
      <c r="Y234">
        <v>62.479500000000002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62.479500000000002</v>
      </c>
      <c r="AI234">
        <v>472.18900000000002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74.607100000000003</v>
      </c>
      <c r="AP234">
        <v>0</v>
      </c>
      <c r="AQ234">
        <v>0</v>
      </c>
      <c r="AR234">
        <v>188.459</v>
      </c>
      <c r="AS234">
        <v>0</v>
      </c>
      <c r="AT234">
        <v>100.96299999999999</v>
      </c>
      <c r="AU234">
        <v>836.21799999999996</v>
      </c>
      <c r="AV234">
        <v>0</v>
      </c>
      <c r="AW234">
        <v>0</v>
      </c>
      <c r="AX234">
        <v>0</v>
      </c>
      <c r="AY234">
        <v>1188.42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1188.42</v>
      </c>
      <c r="BI234">
        <v>4113.99</v>
      </c>
      <c r="BJ234" t="s">
        <v>67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</row>
    <row r="235" spans="1:78" x14ac:dyDescent="0.25">
      <c r="A235" t="s">
        <v>2821</v>
      </c>
      <c r="B235" t="s">
        <v>2378</v>
      </c>
      <c r="C235" s="1" t="str">
        <f t="shared" si="32"/>
        <v>OfL</v>
      </c>
      <c r="D235" s="1" t="str">
        <f t="shared" si="33"/>
        <v>CZ13</v>
      </c>
      <c r="E235" s="1" t="str">
        <f t="shared" si="34"/>
        <v>v11</v>
      </c>
      <c r="F235" s="1" t="str">
        <f t="shared" si="31"/>
        <v>PkgAC2SpP-240to760</v>
      </c>
      <c r="G235" s="1" t="str">
        <f t="shared" si="35"/>
        <v>Meas</v>
      </c>
      <c r="H235">
        <v>24998.5</v>
      </c>
      <c r="I235">
        <v>347.18400000000003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187.024</v>
      </c>
      <c r="P235">
        <v>9.9615899999999993</v>
      </c>
      <c r="Q235">
        <v>0</v>
      </c>
      <c r="R235">
        <v>892.05200000000002</v>
      </c>
      <c r="S235">
        <v>0</v>
      </c>
      <c r="T235">
        <v>399.149</v>
      </c>
      <c r="U235">
        <v>1835.37</v>
      </c>
      <c r="V235">
        <v>0</v>
      </c>
      <c r="W235">
        <v>0</v>
      </c>
      <c r="X235">
        <v>0</v>
      </c>
      <c r="Y235">
        <v>62.481400000000001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62.481400000000001</v>
      </c>
      <c r="AI235">
        <v>318.17099999999999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61.353999999999999</v>
      </c>
      <c r="AP235">
        <v>0</v>
      </c>
      <c r="AQ235">
        <v>0</v>
      </c>
      <c r="AR235">
        <v>178.54</v>
      </c>
      <c r="AS235">
        <v>0</v>
      </c>
      <c r="AT235">
        <v>114.09099999999999</v>
      </c>
      <c r="AU235">
        <v>672.15599999999995</v>
      </c>
      <c r="AV235">
        <v>0</v>
      </c>
      <c r="AW235">
        <v>0</v>
      </c>
      <c r="AX235">
        <v>0</v>
      </c>
      <c r="AY235">
        <v>1188.42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1188.42</v>
      </c>
      <c r="BI235">
        <v>3994.33</v>
      </c>
      <c r="BJ235" t="s">
        <v>67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</row>
    <row r="236" spans="1:78" x14ac:dyDescent="0.25">
      <c r="A236" t="s">
        <v>2822</v>
      </c>
      <c r="B236" t="s">
        <v>2379</v>
      </c>
      <c r="C236" s="1" t="str">
        <f t="shared" si="32"/>
        <v>OfL</v>
      </c>
      <c r="D236" s="1" t="str">
        <f t="shared" si="33"/>
        <v>CZ13</v>
      </c>
      <c r="E236" s="1" t="str">
        <f t="shared" si="34"/>
        <v>v15</v>
      </c>
      <c r="F236" s="1" t="str">
        <f t="shared" si="31"/>
        <v>PkgAC2SpP-240to760</v>
      </c>
      <c r="G236" s="1" t="str">
        <f t="shared" si="35"/>
        <v>Base</v>
      </c>
      <c r="H236">
        <v>24998.5</v>
      </c>
      <c r="I236">
        <v>400.37200000000001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186.107</v>
      </c>
      <c r="P236">
        <v>10.005000000000001</v>
      </c>
      <c r="Q236">
        <v>0</v>
      </c>
      <c r="R236">
        <v>892.05200000000002</v>
      </c>
      <c r="S236">
        <v>0</v>
      </c>
      <c r="T236">
        <v>389.31299999999999</v>
      </c>
      <c r="U236">
        <v>1877.85</v>
      </c>
      <c r="V236">
        <v>0</v>
      </c>
      <c r="W236">
        <v>0</v>
      </c>
      <c r="X236">
        <v>0</v>
      </c>
      <c r="Y236">
        <v>128.11000000000001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128.11000000000001</v>
      </c>
      <c r="AI236">
        <v>473.20400000000001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74.817700000000002</v>
      </c>
      <c r="AP236">
        <v>0</v>
      </c>
      <c r="AQ236">
        <v>0</v>
      </c>
      <c r="AR236">
        <v>188.459</v>
      </c>
      <c r="AS236">
        <v>0</v>
      </c>
      <c r="AT236">
        <v>98.308899999999994</v>
      </c>
      <c r="AU236">
        <v>834.78899999999999</v>
      </c>
      <c r="AV236">
        <v>0</v>
      </c>
      <c r="AW236">
        <v>0</v>
      </c>
      <c r="AX236">
        <v>0</v>
      </c>
      <c r="AY236">
        <v>1650.29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1650.29</v>
      </c>
      <c r="BI236">
        <v>4124.9799999999996</v>
      </c>
      <c r="BJ236" t="s">
        <v>67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</row>
    <row r="237" spans="1:78" x14ac:dyDescent="0.25">
      <c r="A237" t="s">
        <v>2822</v>
      </c>
      <c r="B237" t="s">
        <v>2380</v>
      </c>
      <c r="C237" s="1" t="str">
        <f t="shared" si="32"/>
        <v>OfL</v>
      </c>
      <c r="D237" s="1" t="str">
        <f t="shared" si="33"/>
        <v>CZ13</v>
      </c>
      <c r="E237" s="1" t="str">
        <f t="shared" si="34"/>
        <v>v15</v>
      </c>
      <c r="F237" s="1" t="str">
        <f t="shared" si="31"/>
        <v>PkgAC2SpP-240to760</v>
      </c>
      <c r="G237" s="1" t="str">
        <f t="shared" si="35"/>
        <v>Meas</v>
      </c>
      <c r="H237">
        <v>24998.5</v>
      </c>
      <c r="I237">
        <v>333.37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183.422</v>
      </c>
      <c r="P237">
        <v>10.005000000000001</v>
      </c>
      <c r="Q237">
        <v>0</v>
      </c>
      <c r="R237">
        <v>892.05200000000002</v>
      </c>
      <c r="S237">
        <v>0</v>
      </c>
      <c r="T237">
        <v>389.31299999999999</v>
      </c>
      <c r="U237">
        <v>1808.17</v>
      </c>
      <c r="V237">
        <v>0</v>
      </c>
      <c r="W237">
        <v>0</v>
      </c>
      <c r="X237">
        <v>0</v>
      </c>
      <c r="Y237">
        <v>128.11099999999999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128.11099999999999</v>
      </c>
      <c r="AI237">
        <v>322.34899999999999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61.604300000000002</v>
      </c>
      <c r="AP237">
        <v>0</v>
      </c>
      <c r="AQ237">
        <v>0</v>
      </c>
      <c r="AR237">
        <v>178.54</v>
      </c>
      <c r="AS237">
        <v>0</v>
      </c>
      <c r="AT237">
        <v>111.2</v>
      </c>
      <c r="AU237">
        <v>673.69299999999998</v>
      </c>
      <c r="AV237">
        <v>0</v>
      </c>
      <c r="AW237">
        <v>0</v>
      </c>
      <c r="AX237">
        <v>0</v>
      </c>
      <c r="AY237">
        <v>1650.29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1650.29</v>
      </c>
      <c r="BI237">
        <v>4004.51</v>
      </c>
      <c r="BJ237" t="s">
        <v>67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</row>
    <row r="238" spans="1:78" x14ac:dyDescent="0.25">
      <c r="A238" t="s">
        <v>2823</v>
      </c>
      <c r="B238" t="s">
        <v>2050</v>
      </c>
      <c r="C238" s="1" t="str">
        <f t="shared" ref="C238:C269" si="36">LEFT(B238,3)</f>
        <v>OfL</v>
      </c>
      <c r="D238" s="1" t="str">
        <f t="shared" ref="D238:D269" si="37">CONCATENATE("CZ", MID(B238,7,2))</f>
        <v>CZ15</v>
      </c>
      <c r="E238" s="1" t="str">
        <f t="shared" ref="E238:E269" si="38">_xlfn.CONCAT("v",MID(B238,11,2))</f>
        <v>v03</v>
      </c>
      <c r="F238" s="1" t="str">
        <f t="shared" si="31"/>
        <v>PkgAC2SpP-240to760</v>
      </c>
      <c r="G238" s="1" t="str">
        <f t="shared" ref="G238:G269" si="39">RIGHT(B238,4)</f>
        <v>Base</v>
      </c>
      <c r="H238">
        <v>24998.5</v>
      </c>
      <c r="I238">
        <v>731.41099999999994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230.10499999999999</v>
      </c>
      <c r="P238">
        <v>3.1819299999999999</v>
      </c>
      <c r="Q238">
        <v>0</v>
      </c>
      <c r="R238">
        <v>892.05200000000002</v>
      </c>
      <c r="S238">
        <v>0</v>
      </c>
      <c r="T238">
        <v>418.822</v>
      </c>
      <c r="U238">
        <v>2275.58</v>
      </c>
      <c r="V238">
        <v>0</v>
      </c>
      <c r="W238">
        <v>0</v>
      </c>
      <c r="X238">
        <v>0</v>
      </c>
      <c r="Y238">
        <v>8.76356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8.76356</v>
      </c>
      <c r="AI238">
        <v>663.98299999999995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90.879499999999993</v>
      </c>
      <c r="AP238">
        <v>0</v>
      </c>
      <c r="AQ238">
        <v>0</v>
      </c>
      <c r="AR238">
        <v>178.54</v>
      </c>
      <c r="AS238">
        <v>0</v>
      </c>
      <c r="AT238">
        <v>119.873</v>
      </c>
      <c r="AU238">
        <v>1053.28</v>
      </c>
      <c r="AV238">
        <v>0</v>
      </c>
      <c r="AW238">
        <v>0</v>
      </c>
      <c r="AX238">
        <v>0</v>
      </c>
      <c r="AY238">
        <v>611.29100000000005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611.29100000000005</v>
      </c>
      <c r="BI238">
        <v>4600.0600000000004</v>
      </c>
      <c r="BJ238" t="s">
        <v>67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</row>
    <row r="239" spans="1:78" x14ac:dyDescent="0.25">
      <c r="A239" t="s">
        <v>2824</v>
      </c>
      <c r="B239" t="s">
        <v>2051</v>
      </c>
      <c r="C239" s="1" t="str">
        <f t="shared" si="36"/>
        <v>OfL</v>
      </c>
      <c r="D239" s="1" t="str">
        <f t="shared" si="37"/>
        <v>CZ15</v>
      </c>
      <c r="E239" s="1" t="str">
        <f t="shared" si="38"/>
        <v>v03</v>
      </c>
      <c r="F239" s="1" t="str">
        <f t="shared" si="31"/>
        <v>PkgAC2SpP-240to760</v>
      </c>
      <c r="G239" s="1" t="str">
        <f t="shared" si="39"/>
        <v>Meas</v>
      </c>
      <c r="H239">
        <v>24998.5</v>
      </c>
      <c r="I239">
        <v>569.67600000000004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225.2</v>
      </c>
      <c r="P239">
        <v>3.1819299999999999</v>
      </c>
      <c r="Q239">
        <v>0</v>
      </c>
      <c r="R239">
        <v>892.05200000000002</v>
      </c>
      <c r="S239">
        <v>0</v>
      </c>
      <c r="T239">
        <v>418.822</v>
      </c>
      <c r="U239">
        <v>2108.9299999999998</v>
      </c>
      <c r="V239">
        <v>0</v>
      </c>
      <c r="W239">
        <v>0</v>
      </c>
      <c r="X239">
        <v>0</v>
      </c>
      <c r="Y239">
        <v>8.7648799999999998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8.7648799999999998</v>
      </c>
      <c r="AI239">
        <v>375.24400000000003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64.679400000000001</v>
      </c>
      <c r="AP239">
        <v>0</v>
      </c>
      <c r="AQ239">
        <v>0</v>
      </c>
      <c r="AR239">
        <v>178.54</v>
      </c>
      <c r="AS239">
        <v>0</v>
      </c>
      <c r="AT239">
        <v>119.873</v>
      </c>
      <c r="AU239">
        <v>738.33600000000001</v>
      </c>
      <c r="AV239">
        <v>0</v>
      </c>
      <c r="AW239">
        <v>0</v>
      </c>
      <c r="AX239">
        <v>0</v>
      </c>
      <c r="AY239">
        <v>611.30499999999995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611.30499999999995</v>
      </c>
      <c r="BI239">
        <v>4550.76</v>
      </c>
      <c r="BJ239" t="s">
        <v>67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</row>
    <row r="240" spans="1:78" x14ac:dyDescent="0.25">
      <c r="A240" t="s">
        <v>2825</v>
      </c>
      <c r="B240" t="s">
        <v>2052</v>
      </c>
      <c r="C240" s="1" t="str">
        <f t="shared" si="36"/>
        <v>OfL</v>
      </c>
      <c r="D240" s="1" t="str">
        <f t="shared" si="37"/>
        <v>CZ15</v>
      </c>
      <c r="E240" s="1" t="str">
        <f t="shared" si="38"/>
        <v>v07</v>
      </c>
      <c r="F240" s="1" t="str">
        <f t="shared" si="31"/>
        <v>PkgAC2SpP-240to760</v>
      </c>
      <c r="G240" s="1" t="str">
        <f t="shared" si="39"/>
        <v>Base</v>
      </c>
      <c r="H240">
        <v>24998.5</v>
      </c>
      <c r="I240">
        <v>730.27800000000002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230.00200000000001</v>
      </c>
      <c r="P240">
        <v>3.18181</v>
      </c>
      <c r="Q240">
        <v>0</v>
      </c>
      <c r="R240">
        <v>892.05200000000002</v>
      </c>
      <c r="S240">
        <v>0</v>
      </c>
      <c r="T240">
        <v>418.822</v>
      </c>
      <c r="U240">
        <v>2274.34</v>
      </c>
      <c r="V240">
        <v>0</v>
      </c>
      <c r="W240">
        <v>0</v>
      </c>
      <c r="X240">
        <v>0</v>
      </c>
      <c r="Y240">
        <v>8.2889700000000008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8.2889700000000008</v>
      </c>
      <c r="AI240">
        <v>661.21799999999996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90.636099999999999</v>
      </c>
      <c r="AP240">
        <v>0</v>
      </c>
      <c r="AQ240">
        <v>0</v>
      </c>
      <c r="AR240">
        <v>178.54</v>
      </c>
      <c r="AS240">
        <v>0</v>
      </c>
      <c r="AT240">
        <v>119.873</v>
      </c>
      <c r="AU240">
        <v>1050.27</v>
      </c>
      <c r="AV240">
        <v>0</v>
      </c>
      <c r="AW240">
        <v>0</v>
      </c>
      <c r="AX240">
        <v>0</v>
      </c>
      <c r="AY240">
        <v>602.24599999999998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602.24599999999998</v>
      </c>
      <c r="BI240">
        <v>4589.97</v>
      </c>
      <c r="BJ240" t="s">
        <v>67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</row>
    <row r="241" spans="1:78" x14ac:dyDescent="0.25">
      <c r="A241" t="s">
        <v>2826</v>
      </c>
      <c r="B241" t="s">
        <v>2053</v>
      </c>
      <c r="C241" s="1" t="str">
        <f t="shared" si="36"/>
        <v>OfL</v>
      </c>
      <c r="D241" s="1" t="str">
        <f t="shared" si="37"/>
        <v>CZ15</v>
      </c>
      <c r="E241" s="1" t="str">
        <f t="shared" si="38"/>
        <v>v07</v>
      </c>
      <c r="F241" s="1" t="str">
        <f t="shared" si="31"/>
        <v>PkgAC2SpP-240to760</v>
      </c>
      <c r="G241" s="1" t="str">
        <f t="shared" si="39"/>
        <v>Meas</v>
      </c>
      <c r="H241">
        <v>24998.5</v>
      </c>
      <c r="I241">
        <v>568.81299999999999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225.12700000000001</v>
      </c>
      <c r="P241">
        <v>3.18181</v>
      </c>
      <c r="Q241">
        <v>0</v>
      </c>
      <c r="R241">
        <v>892.05200000000002</v>
      </c>
      <c r="S241">
        <v>0</v>
      </c>
      <c r="T241">
        <v>418.822</v>
      </c>
      <c r="U241">
        <v>2108</v>
      </c>
      <c r="V241">
        <v>0</v>
      </c>
      <c r="W241">
        <v>0</v>
      </c>
      <c r="X241">
        <v>0</v>
      </c>
      <c r="Y241">
        <v>8.2902299999999993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8.2902299999999993</v>
      </c>
      <c r="AI241">
        <v>374.23500000000001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64.561700000000002</v>
      </c>
      <c r="AP241">
        <v>0</v>
      </c>
      <c r="AQ241">
        <v>0</v>
      </c>
      <c r="AR241">
        <v>178.54</v>
      </c>
      <c r="AS241">
        <v>0</v>
      </c>
      <c r="AT241">
        <v>119.873</v>
      </c>
      <c r="AU241">
        <v>737.20899999999995</v>
      </c>
      <c r="AV241">
        <v>0</v>
      </c>
      <c r="AW241">
        <v>0</v>
      </c>
      <c r="AX241">
        <v>0</v>
      </c>
      <c r="AY241">
        <v>602.255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602.255</v>
      </c>
      <c r="BI241">
        <v>4540.8500000000004</v>
      </c>
      <c r="BJ241" t="s">
        <v>67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</row>
    <row r="242" spans="1:78" x14ac:dyDescent="0.25">
      <c r="A242" t="s">
        <v>2826</v>
      </c>
      <c r="B242" t="s">
        <v>2054</v>
      </c>
      <c r="C242" s="1" t="str">
        <f t="shared" si="36"/>
        <v>OfL</v>
      </c>
      <c r="D242" s="1" t="str">
        <f t="shared" si="37"/>
        <v>CZ15</v>
      </c>
      <c r="E242" s="1" t="str">
        <f t="shared" si="38"/>
        <v>v11</v>
      </c>
      <c r="F242" s="1" t="str">
        <f t="shared" si="31"/>
        <v>PkgAC2SpP-240to760</v>
      </c>
      <c r="G242" s="1" t="str">
        <f t="shared" si="39"/>
        <v>Base</v>
      </c>
      <c r="H242">
        <v>24998.5</v>
      </c>
      <c r="I242">
        <v>692.96500000000003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219.89599999999999</v>
      </c>
      <c r="P242">
        <v>3.0324900000000001</v>
      </c>
      <c r="Q242">
        <v>0</v>
      </c>
      <c r="R242">
        <v>892.05200000000002</v>
      </c>
      <c r="S242">
        <v>0</v>
      </c>
      <c r="T242">
        <v>399.149</v>
      </c>
      <c r="U242">
        <v>2207.1</v>
      </c>
      <c r="V242">
        <v>0</v>
      </c>
      <c r="W242">
        <v>0</v>
      </c>
      <c r="X242">
        <v>0</v>
      </c>
      <c r="Y242">
        <v>2.2520699999999998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2.2520699999999998</v>
      </c>
      <c r="AI242">
        <v>621.43399999999997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84.506500000000003</v>
      </c>
      <c r="AP242">
        <v>0</v>
      </c>
      <c r="AQ242">
        <v>0</v>
      </c>
      <c r="AR242">
        <v>178.54</v>
      </c>
      <c r="AS242">
        <v>0</v>
      </c>
      <c r="AT242">
        <v>114.09099999999999</v>
      </c>
      <c r="AU242">
        <v>998.57100000000003</v>
      </c>
      <c r="AV242">
        <v>0</v>
      </c>
      <c r="AW242">
        <v>0</v>
      </c>
      <c r="AX242">
        <v>0</v>
      </c>
      <c r="AY242">
        <v>334.97199999999998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334.97199999999998</v>
      </c>
      <c r="BI242">
        <v>4390.7</v>
      </c>
      <c r="BJ242" t="s">
        <v>67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</row>
    <row r="243" spans="1:78" x14ac:dyDescent="0.25">
      <c r="A243" t="s">
        <v>2827</v>
      </c>
      <c r="B243" t="s">
        <v>2055</v>
      </c>
      <c r="C243" s="1" t="str">
        <f t="shared" si="36"/>
        <v>OfL</v>
      </c>
      <c r="D243" s="1" t="str">
        <f t="shared" si="37"/>
        <v>CZ15</v>
      </c>
      <c r="E243" s="1" t="str">
        <f t="shared" si="38"/>
        <v>v11</v>
      </c>
      <c r="F243" s="1" t="str">
        <f t="shared" si="31"/>
        <v>PkgAC2SpP-240to760</v>
      </c>
      <c r="G243" s="1" t="str">
        <f t="shared" si="39"/>
        <v>Meas</v>
      </c>
      <c r="H243">
        <v>24998.5</v>
      </c>
      <c r="I243">
        <v>541.52800000000002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215.57599999999999</v>
      </c>
      <c r="P243">
        <v>3.0324900000000001</v>
      </c>
      <c r="Q243">
        <v>0</v>
      </c>
      <c r="R243">
        <v>892.05200000000002</v>
      </c>
      <c r="S243">
        <v>0</v>
      </c>
      <c r="T243">
        <v>399.149</v>
      </c>
      <c r="U243">
        <v>2051.34</v>
      </c>
      <c r="V243">
        <v>0</v>
      </c>
      <c r="W243">
        <v>0</v>
      </c>
      <c r="X243">
        <v>0</v>
      </c>
      <c r="Y243">
        <v>2.25251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2.25251</v>
      </c>
      <c r="AI243">
        <v>354.637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60.256500000000003</v>
      </c>
      <c r="AP243">
        <v>0</v>
      </c>
      <c r="AQ243">
        <v>0</v>
      </c>
      <c r="AR243">
        <v>178.54</v>
      </c>
      <c r="AS243">
        <v>0</v>
      </c>
      <c r="AT243">
        <v>114.09099999999999</v>
      </c>
      <c r="AU243">
        <v>707.524</v>
      </c>
      <c r="AV243">
        <v>0</v>
      </c>
      <c r="AW243">
        <v>0</v>
      </c>
      <c r="AX243">
        <v>0</v>
      </c>
      <c r="AY243">
        <v>334.98099999999999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334.98099999999999</v>
      </c>
      <c r="BI243">
        <v>4337.2</v>
      </c>
      <c r="BJ243" t="s">
        <v>67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</row>
    <row r="244" spans="1:78" x14ac:dyDescent="0.25">
      <c r="A244" t="s">
        <v>2828</v>
      </c>
      <c r="B244" t="s">
        <v>2056</v>
      </c>
      <c r="C244" s="1" t="str">
        <f t="shared" si="36"/>
        <v>OfL</v>
      </c>
      <c r="D244" s="1" t="str">
        <f t="shared" si="37"/>
        <v>CZ15</v>
      </c>
      <c r="E244" s="1" t="str">
        <f t="shared" si="38"/>
        <v>v15</v>
      </c>
      <c r="F244" s="1" t="str">
        <f t="shared" si="31"/>
        <v>PkgAC2SpP-240to760</v>
      </c>
      <c r="G244" s="1" t="str">
        <f t="shared" si="39"/>
        <v>Base</v>
      </c>
      <c r="H244">
        <v>24998.5</v>
      </c>
      <c r="I244">
        <v>685.45899999999995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218.89500000000001</v>
      </c>
      <c r="P244">
        <v>3.0738400000000001</v>
      </c>
      <c r="Q244">
        <v>0</v>
      </c>
      <c r="R244">
        <v>892.05200000000002</v>
      </c>
      <c r="S244">
        <v>0</v>
      </c>
      <c r="T244">
        <v>389.31299999999999</v>
      </c>
      <c r="U244">
        <v>2188.8000000000002</v>
      </c>
      <c r="V244">
        <v>0</v>
      </c>
      <c r="W244">
        <v>0</v>
      </c>
      <c r="X244">
        <v>0</v>
      </c>
      <c r="Y244">
        <v>5.4400700000000004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5.4400700000000004</v>
      </c>
      <c r="AI244">
        <v>635.27200000000005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86.308400000000006</v>
      </c>
      <c r="AP244">
        <v>0</v>
      </c>
      <c r="AQ244">
        <v>0</v>
      </c>
      <c r="AR244">
        <v>178.54</v>
      </c>
      <c r="AS244">
        <v>0</v>
      </c>
      <c r="AT244">
        <v>111.2</v>
      </c>
      <c r="AU244">
        <v>1011.32</v>
      </c>
      <c r="AV244">
        <v>0</v>
      </c>
      <c r="AW244">
        <v>0</v>
      </c>
      <c r="AX244">
        <v>0</v>
      </c>
      <c r="AY244">
        <v>501.048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501.048</v>
      </c>
      <c r="BI244">
        <v>4410.41</v>
      </c>
      <c r="BJ244" t="s">
        <v>67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</row>
    <row r="245" spans="1:78" x14ac:dyDescent="0.25">
      <c r="A245" t="s">
        <v>2828</v>
      </c>
      <c r="B245" t="s">
        <v>2057</v>
      </c>
      <c r="C245" s="1" t="str">
        <f t="shared" si="36"/>
        <v>OfL</v>
      </c>
      <c r="D245" s="1" t="str">
        <f t="shared" si="37"/>
        <v>CZ15</v>
      </c>
      <c r="E245" s="1" t="str">
        <f t="shared" si="38"/>
        <v>v15</v>
      </c>
      <c r="F245" s="1" t="str">
        <f t="shared" si="31"/>
        <v>PkgAC2SpP-240to760</v>
      </c>
      <c r="G245" s="1" t="str">
        <f t="shared" si="39"/>
        <v>Meas</v>
      </c>
      <c r="H245">
        <v>24998.5</v>
      </c>
      <c r="I245">
        <v>533.57299999999998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214.79499999999999</v>
      </c>
      <c r="P245">
        <v>3.0738400000000001</v>
      </c>
      <c r="Q245">
        <v>0</v>
      </c>
      <c r="R245">
        <v>892.05200000000002</v>
      </c>
      <c r="S245">
        <v>0</v>
      </c>
      <c r="T245">
        <v>389.31299999999999</v>
      </c>
      <c r="U245">
        <v>2032.81</v>
      </c>
      <c r="V245">
        <v>0</v>
      </c>
      <c r="W245">
        <v>0</v>
      </c>
      <c r="X245">
        <v>0</v>
      </c>
      <c r="Y245">
        <v>5.4416000000000002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5.4416000000000002</v>
      </c>
      <c r="AI245">
        <v>359.18799999999999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61.387900000000002</v>
      </c>
      <c r="AP245">
        <v>0</v>
      </c>
      <c r="AQ245">
        <v>0</v>
      </c>
      <c r="AR245">
        <v>178.54</v>
      </c>
      <c r="AS245">
        <v>0</v>
      </c>
      <c r="AT245">
        <v>111.2</v>
      </c>
      <c r="AU245">
        <v>710.31600000000003</v>
      </c>
      <c r="AV245">
        <v>0</v>
      </c>
      <c r="AW245">
        <v>0</v>
      </c>
      <c r="AX245">
        <v>0</v>
      </c>
      <c r="AY245">
        <v>501.06200000000001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501.06200000000001</v>
      </c>
      <c r="BI245">
        <v>4357.5</v>
      </c>
      <c r="BJ245" t="s">
        <v>67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</row>
    <row r="246" spans="1:78" x14ac:dyDescent="0.25">
      <c r="A246" t="s">
        <v>2829</v>
      </c>
      <c r="B246" t="s">
        <v>2381</v>
      </c>
      <c r="C246" s="1" t="str">
        <f t="shared" si="36"/>
        <v>OfS</v>
      </c>
      <c r="D246" s="1" t="str">
        <f t="shared" si="37"/>
        <v>CZ12</v>
      </c>
      <c r="E246" s="1" t="str">
        <f t="shared" si="38"/>
        <v>v03</v>
      </c>
      <c r="F246" s="1" t="str">
        <f t="shared" si="31"/>
        <v>PkgAC2SpP-240to760</v>
      </c>
      <c r="G246" s="1" t="str">
        <f t="shared" si="39"/>
        <v>Base</v>
      </c>
      <c r="H246">
        <v>24998.5</v>
      </c>
      <c r="I246">
        <v>19.977399999999999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11.799300000000001</v>
      </c>
      <c r="P246">
        <v>0.69828699999999999</v>
      </c>
      <c r="Q246">
        <v>0</v>
      </c>
      <c r="R246">
        <v>42.917099999999998</v>
      </c>
      <c r="S246">
        <v>0</v>
      </c>
      <c r="T246">
        <v>20.480699999999999</v>
      </c>
      <c r="U246">
        <v>95.872900000000001</v>
      </c>
      <c r="V246">
        <v>0</v>
      </c>
      <c r="W246">
        <v>0</v>
      </c>
      <c r="X246">
        <v>0</v>
      </c>
      <c r="Y246">
        <v>48.453099999999999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48.453099999999999</v>
      </c>
      <c r="AI246">
        <v>31.247599999999998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4.9436099999999996</v>
      </c>
      <c r="AP246">
        <v>0</v>
      </c>
      <c r="AQ246">
        <v>0</v>
      </c>
      <c r="AR246">
        <v>10.370100000000001</v>
      </c>
      <c r="AS246">
        <v>0</v>
      </c>
      <c r="AT246">
        <v>5.97994</v>
      </c>
      <c r="AU246">
        <v>52.541200000000003</v>
      </c>
      <c r="AV246">
        <v>0</v>
      </c>
      <c r="AW246">
        <v>0</v>
      </c>
      <c r="AX246">
        <v>0</v>
      </c>
      <c r="AY246">
        <v>217.465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217.465</v>
      </c>
      <c r="BI246">
        <v>271.60199999999998</v>
      </c>
      <c r="BJ246" t="s">
        <v>67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</row>
    <row r="247" spans="1:78" x14ac:dyDescent="0.25">
      <c r="A247" t="s">
        <v>2830</v>
      </c>
      <c r="B247" t="s">
        <v>2382</v>
      </c>
      <c r="C247" s="1" t="str">
        <f t="shared" si="36"/>
        <v>OfS</v>
      </c>
      <c r="D247" s="1" t="str">
        <f t="shared" si="37"/>
        <v>CZ12</v>
      </c>
      <c r="E247" s="1" t="str">
        <f t="shared" si="38"/>
        <v>v03</v>
      </c>
      <c r="F247" s="1" t="str">
        <f t="shared" si="31"/>
        <v>PkgAC2SpP-240to760</v>
      </c>
      <c r="G247" s="1" t="str">
        <f t="shared" si="39"/>
        <v>Meas</v>
      </c>
      <c r="H247">
        <v>24998.5</v>
      </c>
      <c r="I247">
        <v>17.283300000000001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11.690200000000001</v>
      </c>
      <c r="P247">
        <v>0.69828699999999999</v>
      </c>
      <c r="Q247">
        <v>0</v>
      </c>
      <c r="R247">
        <v>42.917099999999998</v>
      </c>
      <c r="S247">
        <v>0</v>
      </c>
      <c r="T247">
        <v>20.480699999999999</v>
      </c>
      <c r="U247">
        <v>93.069699999999997</v>
      </c>
      <c r="V247">
        <v>0</v>
      </c>
      <c r="W247">
        <v>0</v>
      </c>
      <c r="X247">
        <v>0</v>
      </c>
      <c r="Y247">
        <v>48.4572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48.4572</v>
      </c>
      <c r="AI247">
        <v>21.1249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4.1446100000000001</v>
      </c>
      <c r="AP247">
        <v>0</v>
      </c>
      <c r="AQ247">
        <v>0</v>
      </c>
      <c r="AR247">
        <v>10.370100000000001</v>
      </c>
      <c r="AS247">
        <v>0</v>
      </c>
      <c r="AT247">
        <v>5.97994</v>
      </c>
      <c r="AU247">
        <v>41.619500000000002</v>
      </c>
      <c r="AV247">
        <v>0</v>
      </c>
      <c r="AW247">
        <v>0</v>
      </c>
      <c r="AX247">
        <v>0</v>
      </c>
      <c r="AY247">
        <v>217.465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217.465</v>
      </c>
      <c r="BI247">
        <v>264.36599999999999</v>
      </c>
      <c r="BJ247" t="s">
        <v>67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</row>
    <row r="248" spans="1:78" x14ac:dyDescent="0.25">
      <c r="A248" t="s">
        <v>2830</v>
      </c>
      <c r="B248" t="s">
        <v>2383</v>
      </c>
      <c r="C248" s="1" t="str">
        <f t="shared" si="36"/>
        <v>OfS</v>
      </c>
      <c r="D248" s="1" t="str">
        <f t="shared" si="37"/>
        <v>CZ12</v>
      </c>
      <c r="E248" s="1" t="str">
        <f t="shared" si="38"/>
        <v>v07</v>
      </c>
      <c r="F248" s="1" t="str">
        <f t="shared" si="31"/>
        <v>PkgAC2SpP-240to760</v>
      </c>
      <c r="G248" s="1" t="str">
        <f t="shared" si="39"/>
        <v>Base</v>
      </c>
      <c r="H248">
        <v>24998.5</v>
      </c>
      <c r="I248">
        <v>19.936399999999999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11.774100000000001</v>
      </c>
      <c r="P248">
        <v>0.69650599999999996</v>
      </c>
      <c r="Q248">
        <v>0</v>
      </c>
      <c r="R248">
        <v>42.917099999999998</v>
      </c>
      <c r="S248">
        <v>0</v>
      </c>
      <c r="T248">
        <v>20.480699999999999</v>
      </c>
      <c r="U248">
        <v>95.804900000000004</v>
      </c>
      <c r="V248">
        <v>0</v>
      </c>
      <c r="W248">
        <v>0</v>
      </c>
      <c r="X248">
        <v>0</v>
      </c>
      <c r="Y248">
        <v>47.166600000000003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47.166600000000003</v>
      </c>
      <c r="AI248">
        <v>31.1052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4.9150799999999997</v>
      </c>
      <c r="AP248">
        <v>0</v>
      </c>
      <c r="AQ248">
        <v>0</v>
      </c>
      <c r="AR248">
        <v>10.370100000000001</v>
      </c>
      <c r="AS248">
        <v>0</v>
      </c>
      <c r="AT248">
        <v>5.97994</v>
      </c>
      <c r="AU248">
        <v>52.3703</v>
      </c>
      <c r="AV248">
        <v>0</v>
      </c>
      <c r="AW248">
        <v>0</v>
      </c>
      <c r="AX248">
        <v>0</v>
      </c>
      <c r="AY248">
        <v>214.06800000000001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214.06800000000001</v>
      </c>
      <c r="BI248">
        <v>270.036</v>
      </c>
      <c r="BJ248" t="s">
        <v>67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</row>
    <row r="249" spans="1:78" x14ac:dyDescent="0.25">
      <c r="A249" t="s">
        <v>2831</v>
      </c>
      <c r="B249" t="s">
        <v>2384</v>
      </c>
      <c r="C249" s="1" t="str">
        <f t="shared" si="36"/>
        <v>OfS</v>
      </c>
      <c r="D249" s="1" t="str">
        <f t="shared" si="37"/>
        <v>CZ12</v>
      </c>
      <c r="E249" s="1" t="str">
        <f t="shared" si="38"/>
        <v>v07</v>
      </c>
      <c r="F249" s="1" t="str">
        <f t="shared" si="31"/>
        <v>PkgAC2SpP-240to760</v>
      </c>
      <c r="G249" s="1" t="str">
        <f t="shared" si="39"/>
        <v>Meas</v>
      </c>
      <c r="H249">
        <v>24998.5</v>
      </c>
      <c r="I249">
        <v>17.252500000000001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11.665800000000001</v>
      </c>
      <c r="P249">
        <v>0.69650599999999996</v>
      </c>
      <c r="Q249">
        <v>0</v>
      </c>
      <c r="R249">
        <v>42.917099999999998</v>
      </c>
      <c r="S249">
        <v>0</v>
      </c>
      <c r="T249">
        <v>20.480699999999999</v>
      </c>
      <c r="U249">
        <v>93.012699999999995</v>
      </c>
      <c r="V249">
        <v>0</v>
      </c>
      <c r="W249">
        <v>0</v>
      </c>
      <c r="X249">
        <v>0</v>
      </c>
      <c r="Y249">
        <v>47.172199999999997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47.172199999999997</v>
      </c>
      <c r="AI249">
        <v>21.041799999999999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4.1216799999999996</v>
      </c>
      <c r="AP249">
        <v>0</v>
      </c>
      <c r="AQ249">
        <v>0</v>
      </c>
      <c r="AR249">
        <v>10.370100000000001</v>
      </c>
      <c r="AS249">
        <v>0</v>
      </c>
      <c r="AT249">
        <v>5.97994</v>
      </c>
      <c r="AU249">
        <v>41.513500000000001</v>
      </c>
      <c r="AV249">
        <v>0</v>
      </c>
      <c r="AW249">
        <v>0</v>
      </c>
      <c r="AX249">
        <v>0</v>
      </c>
      <c r="AY249">
        <v>214.06800000000001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214.06800000000001</v>
      </c>
      <c r="BI249">
        <v>262.88200000000001</v>
      </c>
      <c r="BJ249" t="s">
        <v>67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</row>
    <row r="250" spans="1:78" x14ac:dyDescent="0.25">
      <c r="A250" t="s">
        <v>2831</v>
      </c>
      <c r="B250" t="s">
        <v>2385</v>
      </c>
      <c r="C250" s="1" t="str">
        <f t="shared" si="36"/>
        <v>OfS</v>
      </c>
      <c r="D250" s="1" t="str">
        <f t="shared" si="37"/>
        <v>CZ12</v>
      </c>
      <c r="E250" s="1" t="str">
        <f t="shared" si="38"/>
        <v>v11</v>
      </c>
      <c r="F250" s="1" t="str">
        <f t="shared" si="31"/>
        <v>PkgAC2SpP-240to760</v>
      </c>
      <c r="G250" s="1" t="str">
        <f t="shared" si="39"/>
        <v>Base</v>
      </c>
      <c r="H250">
        <v>24998.5</v>
      </c>
      <c r="I250">
        <v>19.730399999999999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11.585000000000001</v>
      </c>
      <c r="P250">
        <v>0.68289800000000001</v>
      </c>
      <c r="Q250">
        <v>0</v>
      </c>
      <c r="R250">
        <v>42.917099999999998</v>
      </c>
      <c r="S250">
        <v>0</v>
      </c>
      <c r="T250">
        <v>19.718699999999998</v>
      </c>
      <c r="U250">
        <v>94.634200000000007</v>
      </c>
      <c r="V250">
        <v>0</v>
      </c>
      <c r="W250">
        <v>0</v>
      </c>
      <c r="X250">
        <v>0</v>
      </c>
      <c r="Y250">
        <v>40.020800000000001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40.020800000000001</v>
      </c>
      <c r="AI250">
        <v>30.418199999999999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4.7962999999999996</v>
      </c>
      <c r="AP250">
        <v>0</v>
      </c>
      <c r="AQ250">
        <v>0</v>
      </c>
      <c r="AR250">
        <v>10.370100000000001</v>
      </c>
      <c r="AS250">
        <v>0</v>
      </c>
      <c r="AT250">
        <v>5.7489499999999998</v>
      </c>
      <c r="AU250">
        <v>51.333599999999997</v>
      </c>
      <c r="AV250">
        <v>0</v>
      </c>
      <c r="AW250">
        <v>0</v>
      </c>
      <c r="AX250">
        <v>0</v>
      </c>
      <c r="AY250">
        <v>199.411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199.411</v>
      </c>
      <c r="BI250">
        <v>263.637</v>
      </c>
      <c r="BJ250" t="s">
        <v>67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</row>
    <row r="251" spans="1:78" x14ac:dyDescent="0.25">
      <c r="A251" t="s">
        <v>2832</v>
      </c>
      <c r="B251" t="s">
        <v>2386</v>
      </c>
      <c r="C251" s="1" t="str">
        <f t="shared" si="36"/>
        <v>OfS</v>
      </c>
      <c r="D251" s="1" t="str">
        <f t="shared" si="37"/>
        <v>CZ12</v>
      </c>
      <c r="E251" s="1" t="str">
        <f t="shared" si="38"/>
        <v>v11</v>
      </c>
      <c r="F251" s="1" t="str">
        <f t="shared" si="31"/>
        <v>PkgAC2SpP-240to760</v>
      </c>
      <c r="G251" s="1" t="str">
        <f t="shared" si="39"/>
        <v>Meas</v>
      </c>
      <c r="H251">
        <v>24998.5</v>
      </c>
      <c r="I251">
        <v>17.1023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11.478999999999999</v>
      </c>
      <c r="P251">
        <v>0.68289800000000001</v>
      </c>
      <c r="Q251">
        <v>0</v>
      </c>
      <c r="R251">
        <v>42.917099999999998</v>
      </c>
      <c r="S251">
        <v>0</v>
      </c>
      <c r="T251">
        <v>19.718699999999998</v>
      </c>
      <c r="U251">
        <v>91.900099999999995</v>
      </c>
      <c r="V251">
        <v>0</v>
      </c>
      <c r="W251">
        <v>0</v>
      </c>
      <c r="X251">
        <v>0</v>
      </c>
      <c r="Y251">
        <v>40.024999999999999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40.024999999999999</v>
      </c>
      <c r="AI251">
        <v>20.595300000000002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4.0230600000000001</v>
      </c>
      <c r="AP251">
        <v>0</v>
      </c>
      <c r="AQ251">
        <v>0</v>
      </c>
      <c r="AR251">
        <v>10.370100000000001</v>
      </c>
      <c r="AS251">
        <v>0</v>
      </c>
      <c r="AT251">
        <v>5.7489499999999998</v>
      </c>
      <c r="AU251">
        <v>40.737400000000001</v>
      </c>
      <c r="AV251">
        <v>0</v>
      </c>
      <c r="AW251">
        <v>0</v>
      </c>
      <c r="AX251">
        <v>0</v>
      </c>
      <c r="AY251">
        <v>199.411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199.411</v>
      </c>
      <c r="BI251">
        <v>256.61599999999999</v>
      </c>
      <c r="BJ251" t="s">
        <v>67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</row>
    <row r="252" spans="1:78" x14ac:dyDescent="0.25">
      <c r="A252" t="s">
        <v>2832</v>
      </c>
      <c r="B252" t="s">
        <v>2387</v>
      </c>
      <c r="C252" s="1" t="str">
        <f t="shared" si="36"/>
        <v>OfS</v>
      </c>
      <c r="D252" s="1" t="str">
        <f t="shared" si="37"/>
        <v>CZ12</v>
      </c>
      <c r="E252" s="1" t="str">
        <f t="shared" si="38"/>
        <v>v15</v>
      </c>
      <c r="F252" s="1" t="str">
        <f t="shared" si="31"/>
        <v>PkgAC2SpP-240to760</v>
      </c>
      <c r="G252" s="1" t="str">
        <f t="shared" si="39"/>
        <v>Base</v>
      </c>
      <c r="H252">
        <v>24998.5</v>
      </c>
      <c r="I252">
        <v>17.336200000000002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10.346</v>
      </c>
      <c r="P252">
        <v>0.61883600000000005</v>
      </c>
      <c r="Q252">
        <v>0</v>
      </c>
      <c r="R252">
        <v>42.917099999999998</v>
      </c>
      <c r="S252">
        <v>0</v>
      </c>
      <c r="T252">
        <v>19.337700000000002</v>
      </c>
      <c r="U252">
        <v>90.555800000000005</v>
      </c>
      <c r="V252">
        <v>0</v>
      </c>
      <c r="W252">
        <v>0</v>
      </c>
      <c r="X252">
        <v>0</v>
      </c>
      <c r="Y252">
        <v>36.560400000000001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36.560400000000001</v>
      </c>
      <c r="AI252">
        <v>27.599799999999998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4.3651799999999996</v>
      </c>
      <c r="AP252">
        <v>0</v>
      </c>
      <c r="AQ252">
        <v>0</v>
      </c>
      <c r="AR252">
        <v>10.370100000000001</v>
      </c>
      <c r="AS252">
        <v>0</v>
      </c>
      <c r="AT252">
        <v>5.6334499999999998</v>
      </c>
      <c r="AU252">
        <v>47.968499999999999</v>
      </c>
      <c r="AV252">
        <v>0</v>
      </c>
      <c r="AW252">
        <v>0</v>
      </c>
      <c r="AX252">
        <v>0</v>
      </c>
      <c r="AY252">
        <v>186.774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186.774</v>
      </c>
      <c r="BI252">
        <v>240.976</v>
      </c>
      <c r="BJ252" t="s">
        <v>67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</row>
    <row r="253" spans="1:78" x14ac:dyDescent="0.25">
      <c r="A253" t="s">
        <v>2833</v>
      </c>
      <c r="B253" t="s">
        <v>2388</v>
      </c>
      <c r="C253" s="1" t="str">
        <f t="shared" si="36"/>
        <v>OfS</v>
      </c>
      <c r="D253" s="1" t="str">
        <f t="shared" si="37"/>
        <v>CZ12</v>
      </c>
      <c r="E253" s="1" t="str">
        <f t="shared" si="38"/>
        <v>v15</v>
      </c>
      <c r="F253" s="1" t="str">
        <f t="shared" si="31"/>
        <v>PkgAC2SpP-240to760</v>
      </c>
      <c r="G253" s="1" t="str">
        <f t="shared" si="39"/>
        <v>Meas</v>
      </c>
      <c r="H253">
        <v>24998.5</v>
      </c>
      <c r="I253">
        <v>15.0137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10.2555</v>
      </c>
      <c r="P253">
        <v>0.61883600000000005</v>
      </c>
      <c r="Q253">
        <v>0</v>
      </c>
      <c r="R253">
        <v>42.917099999999998</v>
      </c>
      <c r="S253">
        <v>0</v>
      </c>
      <c r="T253">
        <v>19.337700000000002</v>
      </c>
      <c r="U253">
        <v>88.142899999999997</v>
      </c>
      <c r="V253">
        <v>0</v>
      </c>
      <c r="W253">
        <v>0</v>
      </c>
      <c r="X253">
        <v>0</v>
      </c>
      <c r="Y253">
        <v>36.563800000000001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36.563800000000001</v>
      </c>
      <c r="AI253">
        <v>18.7058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3.6533699999999998</v>
      </c>
      <c r="AP253">
        <v>0</v>
      </c>
      <c r="AQ253">
        <v>0</v>
      </c>
      <c r="AR253">
        <v>10.370100000000001</v>
      </c>
      <c r="AS253">
        <v>0</v>
      </c>
      <c r="AT253">
        <v>5.6334499999999998</v>
      </c>
      <c r="AU253">
        <v>38.362699999999997</v>
      </c>
      <c r="AV253">
        <v>0</v>
      </c>
      <c r="AW253">
        <v>0</v>
      </c>
      <c r="AX253">
        <v>0</v>
      </c>
      <c r="AY253">
        <v>186.774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186.774</v>
      </c>
      <c r="BI253">
        <v>233.94300000000001</v>
      </c>
      <c r="BJ253" t="s">
        <v>67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</row>
    <row r="254" spans="1:78" x14ac:dyDescent="0.25">
      <c r="A254" t="s">
        <v>2834</v>
      </c>
      <c r="B254" t="s">
        <v>2389</v>
      </c>
      <c r="C254" s="1" t="str">
        <f t="shared" si="36"/>
        <v>OfS</v>
      </c>
      <c r="D254" s="1" t="str">
        <f t="shared" si="37"/>
        <v>CZ13</v>
      </c>
      <c r="E254" s="1" t="str">
        <f t="shared" si="38"/>
        <v>v03</v>
      </c>
      <c r="F254" s="1" t="str">
        <f t="shared" si="31"/>
        <v>PkgAC2SpP-240to760</v>
      </c>
      <c r="G254" s="1" t="str">
        <f t="shared" si="39"/>
        <v>Base</v>
      </c>
      <c r="H254">
        <v>24998.5</v>
      </c>
      <c r="I254">
        <v>27.7745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13.0511</v>
      </c>
      <c r="P254">
        <v>0.72012600000000004</v>
      </c>
      <c r="Q254">
        <v>0</v>
      </c>
      <c r="R254">
        <v>42.917099999999998</v>
      </c>
      <c r="S254">
        <v>0</v>
      </c>
      <c r="T254">
        <v>20.480699999999999</v>
      </c>
      <c r="U254">
        <v>104.944</v>
      </c>
      <c r="V254">
        <v>0</v>
      </c>
      <c r="W254">
        <v>0</v>
      </c>
      <c r="X254">
        <v>0</v>
      </c>
      <c r="Y254">
        <v>41.470399999999998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41.470399999999998</v>
      </c>
      <c r="AI254">
        <v>33.401800000000001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5.2415500000000002</v>
      </c>
      <c r="AP254">
        <v>0</v>
      </c>
      <c r="AQ254">
        <v>0</v>
      </c>
      <c r="AR254">
        <v>10.370100000000001</v>
      </c>
      <c r="AS254">
        <v>0</v>
      </c>
      <c r="AT254">
        <v>6.6930500000000004</v>
      </c>
      <c r="AU254">
        <v>55.706400000000002</v>
      </c>
      <c r="AV254">
        <v>0</v>
      </c>
      <c r="AW254">
        <v>0</v>
      </c>
      <c r="AX254">
        <v>0</v>
      </c>
      <c r="AY254">
        <v>202.161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202.161</v>
      </c>
      <c r="BI254">
        <v>295.81400000000002</v>
      </c>
      <c r="BJ254" t="s">
        <v>67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</row>
    <row r="255" spans="1:78" x14ac:dyDescent="0.25">
      <c r="A255" t="s">
        <v>2834</v>
      </c>
      <c r="B255" t="s">
        <v>2390</v>
      </c>
      <c r="C255" s="1" t="str">
        <f t="shared" si="36"/>
        <v>OfS</v>
      </c>
      <c r="D255" s="1" t="str">
        <f t="shared" si="37"/>
        <v>CZ13</v>
      </c>
      <c r="E255" s="1" t="str">
        <f t="shared" si="38"/>
        <v>v03</v>
      </c>
      <c r="F255" s="1" t="str">
        <f t="shared" si="31"/>
        <v>PkgAC2SpP-240to760</v>
      </c>
      <c r="G255" s="1" t="str">
        <f t="shared" si="39"/>
        <v>Meas</v>
      </c>
      <c r="H255">
        <v>24998.5</v>
      </c>
      <c r="I255">
        <v>22.988299999999999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12.8604</v>
      </c>
      <c r="P255">
        <v>0.72012600000000004</v>
      </c>
      <c r="Q255">
        <v>0</v>
      </c>
      <c r="R255">
        <v>42.917099999999998</v>
      </c>
      <c r="S255">
        <v>0</v>
      </c>
      <c r="T255">
        <v>20.480699999999999</v>
      </c>
      <c r="U255">
        <v>99.966800000000006</v>
      </c>
      <c r="V255">
        <v>0</v>
      </c>
      <c r="W255">
        <v>0</v>
      </c>
      <c r="X255">
        <v>0</v>
      </c>
      <c r="Y255">
        <v>41.472499999999997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41.472499999999997</v>
      </c>
      <c r="AI255">
        <v>22.794799999999999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4.3987800000000004</v>
      </c>
      <c r="AP255">
        <v>0</v>
      </c>
      <c r="AQ255">
        <v>0</v>
      </c>
      <c r="AR255">
        <v>10.370100000000001</v>
      </c>
      <c r="AS255">
        <v>0</v>
      </c>
      <c r="AT255">
        <v>6.6930500000000004</v>
      </c>
      <c r="AU255">
        <v>44.256700000000002</v>
      </c>
      <c r="AV255">
        <v>0</v>
      </c>
      <c r="AW255">
        <v>0</v>
      </c>
      <c r="AX255">
        <v>0</v>
      </c>
      <c r="AY255">
        <v>202.161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202.161</v>
      </c>
      <c r="BI255">
        <v>287.71800000000002</v>
      </c>
      <c r="BJ255" t="s">
        <v>67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</row>
    <row r="256" spans="1:78" x14ac:dyDescent="0.25">
      <c r="A256" t="s">
        <v>2835</v>
      </c>
      <c r="B256" t="s">
        <v>2391</v>
      </c>
      <c r="C256" s="1" t="str">
        <f t="shared" si="36"/>
        <v>OfS</v>
      </c>
      <c r="D256" s="1" t="str">
        <f t="shared" si="37"/>
        <v>CZ13</v>
      </c>
      <c r="E256" s="1" t="str">
        <f t="shared" si="38"/>
        <v>v07</v>
      </c>
      <c r="F256" s="1" t="str">
        <f t="shared" si="31"/>
        <v>PkgAC2SpP-240to760</v>
      </c>
      <c r="G256" s="1" t="str">
        <f t="shared" si="39"/>
        <v>Base</v>
      </c>
      <c r="H256">
        <v>24998.5</v>
      </c>
      <c r="I256">
        <v>27.669799999999999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13.0159</v>
      </c>
      <c r="P256">
        <v>0.718198</v>
      </c>
      <c r="Q256">
        <v>0</v>
      </c>
      <c r="R256">
        <v>42.917099999999998</v>
      </c>
      <c r="S256">
        <v>0</v>
      </c>
      <c r="T256">
        <v>20.480699999999999</v>
      </c>
      <c r="U256">
        <v>104.80200000000001</v>
      </c>
      <c r="V256">
        <v>0</v>
      </c>
      <c r="W256">
        <v>0</v>
      </c>
      <c r="X256">
        <v>0</v>
      </c>
      <c r="Y256">
        <v>40.243200000000002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40.243200000000002</v>
      </c>
      <c r="AI256">
        <v>33.186100000000003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5.1982900000000001</v>
      </c>
      <c r="AP256">
        <v>0</v>
      </c>
      <c r="AQ256">
        <v>0</v>
      </c>
      <c r="AR256">
        <v>10.370100000000001</v>
      </c>
      <c r="AS256">
        <v>0</v>
      </c>
      <c r="AT256">
        <v>6.6930500000000004</v>
      </c>
      <c r="AU256">
        <v>55.447600000000001</v>
      </c>
      <c r="AV256">
        <v>0</v>
      </c>
      <c r="AW256">
        <v>0</v>
      </c>
      <c r="AX256">
        <v>0</v>
      </c>
      <c r="AY256">
        <v>198.68100000000001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198.68100000000001</v>
      </c>
      <c r="BI256">
        <v>293.55</v>
      </c>
      <c r="BJ256" t="s">
        <v>67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</row>
    <row r="257" spans="1:78" x14ac:dyDescent="0.25">
      <c r="A257" t="s">
        <v>2835</v>
      </c>
      <c r="B257" t="s">
        <v>2392</v>
      </c>
      <c r="C257" s="1" t="str">
        <f t="shared" si="36"/>
        <v>OfS</v>
      </c>
      <c r="D257" s="1" t="str">
        <f t="shared" si="37"/>
        <v>CZ13</v>
      </c>
      <c r="E257" s="1" t="str">
        <f t="shared" si="38"/>
        <v>v07</v>
      </c>
      <c r="F257" s="1" t="str">
        <f t="shared" si="31"/>
        <v>PkgAC2SpP-240to760</v>
      </c>
      <c r="G257" s="1" t="str">
        <f t="shared" si="39"/>
        <v>Meas</v>
      </c>
      <c r="H257">
        <v>24998.5</v>
      </c>
      <c r="I257">
        <v>22.9087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12.8278</v>
      </c>
      <c r="P257">
        <v>0.718198</v>
      </c>
      <c r="Q257">
        <v>0</v>
      </c>
      <c r="R257">
        <v>42.917099999999998</v>
      </c>
      <c r="S257">
        <v>0</v>
      </c>
      <c r="T257">
        <v>20.480699999999999</v>
      </c>
      <c r="U257">
        <v>99.852599999999995</v>
      </c>
      <c r="V257">
        <v>0</v>
      </c>
      <c r="W257">
        <v>0</v>
      </c>
      <c r="X257">
        <v>0</v>
      </c>
      <c r="Y257">
        <v>40.245100000000001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40.245100000000001</v>
      </c>
      <c r="AI257">
        <v>22.677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4.3630699999999996</v>
      </c>
      <c r="AP257">
        <v>0</v>
      </c>
      <c r="AQ257">
        <v>0</v>
      </c>
      <c r="AR257">
        <v>10.370100000000001</v>
      </c>
      <c r="AS257">
        <v>0</v>
      </c>
      <c r="AT257">
        <v>6.6930500000000004</v>
      </c>
      <c r="AU257">
        <v>44.103200000000001</v>
      </c>
      <c r="AV257">
        <v>0</v>
      </c>
      <c r="AW257">
        <v>0</v>
      </c>
      <c r="AX257">
        <v>0</v>
      </c>
      <c r="AY257">
        <v>198.68100000000001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198.68100000000001</v>
      </c>
      <c r="BI257">
        <v>285.56</v>
      </c>
      <c r="BJ257" t="s">
        <v>67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</row>
    <row r="258" spans="1:78" x14ac:dyDescent="0.25">
      <c r="A258" t="s">
        <v>2836</v>
      </c>
      <c r="B258" t="s">
        <v>2393</v>
      </c>
      <c r="C258" s="1" t="str">
        <f t="shared" si="36"/>
        <v>OfS</v>
      </c>
      <c r="D258" s="1" t="str">
        <f t="shared" si="37"/>
        <v>CZ13</v>
      </c>
      <c r="E258" s="1" t="str">
        <f t="shared" si="38"/>
        <v>v11</v>
      </c>
      <c r="F258" s="1" t="str">
        <f t="shared" si="31"/>
        <v>PkgAC2SpP-240to760</v>
      </c>
      <c r="G258" s="1" t="str">
        <f t="shared" si="39"/>
        <v>Base</v>
      </c>
      <c r="H258">
        <v>24998.5</v>
      </c>
      <c r="I258">
        <v>27.150700000000001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12.7796</v>
      </c>
      <c r="P258">
        <v>0.70403899999999997</v>
      </c>
      <c r="Q258">
        <v>0</v>
      </c>
      <c r="R258">
        <v>42.917099999999998</v>
      </c>
      <c r="S258">
        <v>0</v>
      </c>
      <c r="T258">
        <v>19.718699999999998</v>
      </c>
      <c r="U258">
        <v>103.27</v>
      </c>
      <c r="V258">
        <v>0</v>
      </c>
      <c r="W258">
        <v>0</v>
      </c>
      <c r="X258">
        <v>0</v>
      </c>
      <c r="Y258">
        <v>33.945799999999998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33.945799999999998</v>
      </c>
      <c r="AI258">
        <v>32.913699999999999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5.1352099999999998</v>
      </c>
      <c r="AP258">
        <v>0</v>
      </c>
      <c r="AQ258">
        <v>0</v>
      </c>
      <c r="AR258">
        <v>10.370100000000001</v>
      </c>
      <c r="AS258">
        <v>0</v>
      </c>
      <c r="AT258">
        <v>5.7489499999999998</v>
      </c>
      <c r="AU258">
        <v>54.167900000000003</v>
      </c>
      <c r="AV258">
        <v>0</v>
      </c>
      <c r="AW258">
        <v>0</v>
      </c>
      <c r="AX258">
        <v>0</v>
      </c>
      <c r="AY258">
        <v>183.50700000000001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183.50700000000001</v>
      </c>
      <c r="BI258">
        <v>285.20699999999999</v>
      </c>
      <c r="BJ258" t="s">
        <v>67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</row>
    <row r="259" spans="1:78" x14ac:dyDescent="0.25">
      <c r="A259" t="s">
        <v>2836</v>
      </c>
      <c r="B259" t="s">
        <v>2394</v>
      </c>
      <c r="C259" s="1" t="str">
        <f t="shared" si="36"/>
        <v>OfS</v>
      </c>
      <c r="D259" s="1" t="str">
        <f t="shared" si="37"/>
        <v>CZ13</v>
      </c>
      <c r="E259" s="1" t="str">
        <f t="shared" si="38"/>
        <v>v11</v>
      </c>
      <c r="F259" s="1" t="str">
        <f t="shared" si="31"/>
        <v>PkgAC2SpP-240to760</v>
      </c>
      <c r="G259" s="1" t="str">
        <f t="shared" si="39"/>
        <v>Meas</v>
      </c>
      <c r="H259">
        <v>24998.5</v>
      </c>
      <c r="I259">
        <v>22.5108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12.599299999999999</v>
      </c>
      <c r="P259">
        <v>0.70403899999999997</v>
      </c>
      <c r="Q259">
        <v>0</v>
      </c>
      <c r="R259">
        <v>42.917099999999998</v>
      </c>
      <c r="S259">
        <v>0</v>
      </c>
      <c r="T259">
        <v>19.718699999999998</v>
      </c>
      <c r="U259">
        <v>98.45</v>
      </c>
      <c r="V259">
        <v>0</v>
      </c>
      <c r="W259">
        <v>0</v>
      </c>
      <c r="X259">
        <v>0</v>
      </c>
      <c r="Y259">
        <v>33.947699999999998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33.947699999999998</v>
      </c>
      <c r="AI259">
        <v>22.133900000000001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4.2312599999999998</v>
      </c>
      <c r="AP259">
        <v>0</v>
      </c>
      <c r="AQ259">
        <v>0</v>
      </c>
      <c r="AR259">
        <v>10.370100000000001</v>
      </c>
      <c r="AS259">
        <v>0</v>
      </c>
      <c r="AT259">
        <v>6.4357199999999999</v>
      </c>
      <c r="AU259">
        <v>43.170999999999999</v>
      </c>
      <c r="AV259">
        <v>0</v>
      </c>
      <c r="AW259">
        <v>0</v>
      </c>
      <c r="AX259">
        <v>0</v>
      </c>
      <c r="AY259">
        <v>183.50700000000001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183.50700000000001</v>
      </c>
      <c r="BI259">
        <v>277.48599999999999</v>
      </c>
      <c r="BJ259" t="s">
        <v>67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</row>
    <row r="260" spans="1:78" x14ac:dyDescent="0.25">
      <c r="A260" t="s">
        <v>2837</v>
      </c>
      <c r="B260" t="s">
        <v>2395</v>
      </c>
      <c r="C260" s="1" t="str">
        <f t="shared" si="36"/>
        <v>OfS</v>
      </c>
      <c r="D260" s="1" t="str">
        <f t="shared" si="37"/>
        <v>CZ13</v>
      </c>
      <c r="E260" s="1" t="str">
        <f t="shared" si="38"/>
        <v>v15</v>
      </c>
      <c r="F260" s="1" t="str">
        <f t="shared" si="31"/>
        <v>PkgAC2SpP-240to760</v>
      </c>
      <c r="G260" s="1" t="str">
        <f t="shared" si="39"/>
        <v>Base</v>
      </c>
      <c r="H260">
        <v>24998.5</v>
      </c>
      <c r="I260">
        <v>24.049800000000001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11.485799999999999</v>
      </c>
      <c r="P260">
        <v>0.64237699999999998</v>
      </c>
      <c r="Q260">
        <v>0</v>
      </c>
      <c r="R260">
        <v>42.917099999999998</v>
      </c>
      <c r="S260">
        <v>0</v>
      </c>
      <c r="T260">
        <v>19.337700000000002</v>
      </c>
      <c r="U260">
        <v>98.432900000000004</v>
      </c>
      <c r="V260">
        <v>0</v>
      </c>
      <c r="W260">
        <v>0</v>
      </c>
      <c r="X260">
        <v>0</v>
      </c>
      <c r="Y260">
        <v>30.885899999999999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30.885899999999999</v>
      </c>
      <c r="AI260">
        <v>29.6614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4.6478200000000003</v>
      </c>
      <c r="AP260">
        <v>0</v>
      </c>
      <c r="AQ260">
        <v>0</v>
      </c>
      <c r="AR260">
        <v>10.370100000000001</v>
      </c>
      <c r="AS260">
        <v>0</v>
      </c>
      <c r="AT260">
        <v>6.3070500000000003</v>
      </c>
      <c r="AU260">
        <v>50.9863</v>
      </c>
      <c r="AV260">
        <v>0</v>
      </c>
      <c r="AW260">
        <v>0</v>
      </c>
      <c r="AX260">
        <v>0</v>
      </c>
      <c r="AY260">
        <v>171.547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171.547</v>
      </c>
      <c r="BI260">
        <v>263.07400000000001</v>
      </c>
      <c r="BJ260" t="s">
        <v>67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</row>
    <row r="261" spans="1:78" x14ac:dyDescent="0.25">
      <c r="A261" t="s">
        <v>2838</v>
      </c>
      <c r="B261" t="s">
        <v>2396</v>
      </c>
      <c r="C261" s="1" t="str">
        <f t="shared" si="36"/>
        <v>OfS</v>
      </c>
      <c r="D261" s="1" t="str">
        <f t="shared" si="37"/>
        <v>CZ13</v>
      </c>
      <c r="E261" s="1" t="str">
        <f t="shared" si="38"/>
        <v>v15</v>
      </c>
      <c r="F261" s="1" t="str">
        <f t="shared" si="31"/>
        <v>PkgAC2SpP-240to760</v>
      </c>
      <c r="G261" s="1" t="str">
        <f t="shared" si="39"/>
        <v>Meas</v>
      </c>
      <c r="H261">
        <v>24998.5</v>
      </c>
      <c r="I261">
        <v>19.9056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11.331200000000001</v>
      </c>
      <c r="P261">
        <v>0.64237699999999998</v>
      </c>
      <c r="Q261">
        <v>0</v>
      </c>
      <c r="R261">
        <v>42.917099999999998</v>
      </c>
      <c r="S261">
        <v>0</v>
      </c>
      <c r="T261">
        <v>19.337700000000002</v>
      </c>
      <c r="U261">
        <v>94.134</v>
      </c>
      <c r="V261">
        <v>0</v>
      </c>
      <c r="W261">
        <v>0</v>
      </c>
      <c r="X261">
        <v>0</v>
      </c>
      <c r="Y261">
        <v>30.8873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30.8873</v>
      </c>
      <c r="AI261">
        <v>20.191299999999998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3.8959199999999998</v>
      </c>
      <c r="AP261">
        <v>0</v>
      </c>
      <c r="AQ261">
        <v>0</v>
      </c>
      <c r="AR261">
        <v>10.370100000000001</v>
      </c>
      <c r="AS261">
        <v>0</v>
      </c>
      <c r="AT261">
        <v>6.3070500000000003</v>
      </c>
      <c r="AU261">
        <v>40.764299999999999</v>
      </c>
      <c r="AV261">
        <v>0</v>
      </c>
      <c r="AW261">
        <v>0</v>
      </c>
      <c r="AX261">
        <v>0</v>
      </c>
      <c r="AY261">
        <v>171.547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171.547</v>
      </c>
      <c r="BI261">
        <v>255.286</v>
      </c>
      <c r="BJ261" t="s">
        <v>67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</row>
    <row r="262" spans="1:78" x14ac:dyDescent="0.25">
      <c r="A262" t="s">
        <v>2839</v>
      </c>
      <c r="B262" t="s">
        <v>2058</v>
      </c>
      <c r="C262" s="1" t="str">
        <f t="shared" si="36"/>
        <v>OfS</v>
      </c>
      <c r="D262" s="1" t="str">
        <f t="shared" si="37"/>
        <v>CZ15</v>
      </c>
      <c r="E262" s="1" t="str">
        <f t="shared" si="38"/>
        <v>v03</v>
      </c>
      <c r="F262" s="1" t="str">
        <f t="shared" si="31"/>
        <v>PkgAC2SpP-240to760</v>
      </c>
      <c r="G262" s="1" t="str">
        <f t="shared" si="39"/>
        <v>Base</v>
      </c>
      <c r="H262">
        <v>24998.5</v>
      </c>
      <c r="I262">
        <v>48.6387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15.4032</v>
      </c>
      <c r="P262">
        <v>0.21901499999999999</v>
      </c>
      <c r="Q262">
        <v>0</v>
      </c>
      <c r="R262">
        <v>42.917099999999998</v>
      </c>
      <c r="S262">
        <v>0</v>
      </c>
      <c r="T262">
        <v>20.480699999999999</v>
      </c>
      <c r="U262">
        <v>127.65900000000001</v>
      </c>
      <c r="V262">
        <v>0</v>
      </c>
      <c r="W262">
        <v>0</v>
      </c>
      <c r="X262">
        <v>0</v>
      </c>
      <c r="Y262">
        <v>5.8022799999999997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5.8022799999999997</v>
      </c>
      <c r="AI262">
        <v>46.0976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6.3414099999999998</v>
      </c>
      <c r="AP262">
        <v>0</v>
      </c>
      <c r="AQ262">
        <v>0</v>
      </c>
      <c r="AR262">
        <v>10.370100000000001</v>
      </c>
      <c r="AS262">
        <v>0</v>
      </c>
      <c r="AT262">
        <v>6.6930500000000004</v>
      </c>
      <c r="AU262">
        <v>69.502099999999999</v>
      </c>
      <c r="AV262">
        <v>0</v>
      </c>
      <c r="AW262">
        <v>0</v>
      </c>
      <c r="AX262">
        <v>0</v>
      </c>
      <c r="AY262">
        <v>94.231099999999998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94.231099999999998</v>
      </c>
      <c r="BI262">
        <v>318.75</v>
      </c>
      <c r="BJ262" t="s">
        <v>67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</row>
    <row r="263" spans="1:78" x14ac:dyDescent="0.25">
      <c r="A263" t="s">
        <v>2839</v>
      </c>
      <c r="B263" t="s">
        <v>2059</v>
      </c>
      <c r="C263" s="1" t="str">
        <f t="shared" si="36"/>
        <v>OfS</v>
      </c>
      <c r="D263" s="1" t="str">
        <f t="shared" si="37"/>
        <v>CZ15</v>
      </c>
      <c r="E263" s="1" t="str">
        <f t="shared" si="38"/>
        <v>v03</v>
      </c>
      <c r="F263" s="1" t="str">
        <f t="shared" ref="F263:F326" si="40">F262</f>
        <v>PkgAC2SpP-240to760</v>
      </c>
      <c r="G263" s="1" t="str">
        <f t="shared" si="39"/>
        <v>Meas</v>
      </c>
      <c r="H263">
        <v>24998.5</v>
      </c>
      <c r="I263">
        <v>37.5991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15.076000000000001</v>
      </c>
      <c r="P263">
        <v>0.21901499999999999</v>
      </c>
      <c r="Q263">
        <v>0</v>
      </c>
      <c r="R263">
        <v>42.917099999999998</v>
      </c>
      <c r="S263">
        <v>0</v>
      </c>
      <c r="T263">
        <v>20.480699999999999</v>
      </c>
      <c r="U263">
        <v>116.292</v>
      </c>
      <c r="V263">
        <v>0</v>
      </c>
      <c r="W263">
        <v>0</v>
      </c>
      <c r="X263">
        <v>0</v>
      </c>
      <c r="Y263">
        <v>5.8039800000000001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5.8039800000000001</v>
      </c>
      <c r="AI263">
        <v>26.3432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4.4680999999999997</v>
      </c>
      <c r="AP263">
        <v>0</v>
      </c>
      <c r="AQ263">
        <v>0</v>
      </c>
      <c r="AR263">
        <v>10.370100000000001</v>
      </c>
      <c r="AS263">
        <v>0</v>
      </c>
      <c r="AT263">
        <v>6.6930500000000004</v>
      </c>
      <c r="AU263">
        <v>47.874499999999998</v>
      </c>
      <c r="AV263">
        <v>0</v>
      </c>
      <c r="AW263">
        <v>0</v>
      </c>
      <c r="AX263">
        <v>0</v>
      </c>
      <c r="AY263">
        <v>94.232299999999995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94.232299999999995</v>
      </c>
      <c r="BI263">
        <v>306.71600000000001</v>
      </c>
      <c r="BJ263" t="s">
        <v>67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</row>
    <row r="264" spans="1:78" x14ac:dyDescent="0.25">
      <c r="A264" t="s">
        <v>2840</v>
      </c>
      <c r="B264" t="s">
        <v>2060</v>
      </c>
      <c r="C264" s="1" t="str">
        <f t="shared" si="36"/>
        <v>OfS</v>
      </c>
      <c r="D264" s="1" t="str">
        <f t="shared" si="37"/>
        <v>CZ15</v>
      </c>
      <c r="E264" s="1" t="str">
        <f t="shared" si="38"/>
        <v>v07</v>
      </c>
      <c r="F264" s="1" t="str">
        <f t="shared" si="40"/>
        <v>PkgAC2SpP-240to760</v>
      </c>
      <c r="G264" s="1" t="str">
        <f t="shared" si="39"/>
        <v>Base</v>
      </c>
      <c r="H264">
        <v>24998.5</v>
      </c>
      <c r="I264">
        <v>48.395400000000002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15.354699999999999</v>
      </c>
      <c r="P264">
        <v>0.218415</v>
      </c>
      <c r="Q264">
        <v>0</v>
      </c>
      <c r="R264">
        <v>42.917099999999998</v>
      </c>
      <c r="S264">
        <v>0</v>
      </c>
      <c r="T264">
        <v>20.480699999999999</v>
      </c>
      <c r="U264">
        <v>127.366</v>
      </c>
      <c r="V264">
        <v>0</v>
      </c>
      <c r="W264">
        <v>0</v>
      </c>
      <c r="X264">
        <v>0</v>
      </c>
      <c r="Y264">
        <v>5.5395200000000004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5.5395200000000004</v>
      </c>
      <c r="AI264">
        <v>45.765900000000002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6.2846000000000002</v>
      </c>
      <c r="AP264">
        <v>0</v>
      </c>
      <c r="AQ264">
        <v>0</v>
      </c>
      <c r="AR264">
        <v>10.370100000000001</v>
      </c>
      <c r="AS264">
        <v>0</v>
      </c>
      <c r="AT264">
        <v>6.6930500000000004</v>
      </c>
      <c r="AU264">
        <v>69.113699999999994</v>
      </c>
      <c r="AV264">
        <v>0</v>
      </c>
      <c r="AW264">
        <v>0</v>
      </c>
      <c r="AX264">
        <v>0</v>
      </c>
      <c r="AY264">
        <v>91.703900000000004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91.703900000000004</v>
      </c>
      <c r="BI264">
        <v>315.96300000000002</v>
      </c>
      <c r="BJ264" t="s">
        <v>67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</row>
    <row r="265" spans="1:78" x14ac:dyDescent="0.25">
      <c r="A265" t="s">
        <v>2841</v>
      </c>
      <c r="B265" t="s">
        <v>2061</v>
      </c>
      <c r="C265" s="1" t="str">
        <f t="shared" si="36"/>
        <v>OfS</v>
      </c>
      <c r="D265" s="1" t="str">
        <f t="shared" si="37"/>
        <v>CZ15</v>
      </c>
      <c r="E265" s="1" t="str">
        <f t="shared" si="38"/>
        <v>v07</v>
      </c>
      <c r="F265" s="1" t="str">
        <f t="shared" si="40"/>
        <v>PkgAC2SpP-240to760</v>
      </c>
      <c r="G265" s="1" t="str">
        <f t="shared" si="39"/>
        <v>Meas</v>
      </c>
      <c r="H265">
        <v>24998.5</v>
      </c>
      <c r="I265">
        <v>37.429699999999997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15.0341</v>
      </c>
      <c r="P265">
        <v>0.218415</v>
      </c>
      <c r="Q265">
        <v>0</v>
      </c>
      <c r="R265">
        <v>42.917099999999998</v>
      </c>
      <c r="S265">
        <v>0</v>
      </c>
      <c r="T265">
        <v>20.480699999999999</v>
      </c>
      <c r="U265">
        <v>116.08</v>
      </c>
      <c r="V265">
        <v>0</v>
      </c>
      <c r="W265">
        <v>0</v>
      </c>
      <c r="X265">
        <v>0</v>
      </c>
      <c r="Y265">
        <v>5.5413699999999997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5.5413699999999997</v>
      </c>
      <c r="AI265">
        <v>26.204999999999998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4.4291200000000002</v>
      </c>
      <c r="AP265">
        <v>0</v>
      </c>
      <c r="AQ265">
        <v>0</v>
      </c>
      <c r="AR265">
        <v>10.370100000000001</v>
      </c>
      <c r="AS265">
        <v>0</v>
      </c>
      <c r="AT265">
        <v>6.6930500000000004</v>
      </c>
      <c r="AU265">
        <v>47.697299999999998</v>
      </c>
      <c r="AV265">
        <v>0</v>
      </c>
      <c r="AW265">
        <v>0</v>
      </c>
      <c r="AX265">
        <v>0</v>
      </c>
      <c r="AY265">
        <v>91.705100000000002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91.705100000000002</v>
      </c>
      <c r="BI265">
        <v>304.99</v>
      </c>
      <c r="BJ265" t="s">
        <v>67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</row>
    <row r="266" spans="1:78" x14ac:dyDescent="0.25">
      <c r="A266" t="s">
        <v>2841</v>
      </c>
      <c r="B266" t="s">
        <v>2062</v>
      </c>
      <c r="C266" s="1" t="str">
        <f t="shared" si="36"/>
        <v>OfS</v>
      </c>
      <c r="D266" s="1" t="str">
        <f t="shared" si="37"/>
        <v>CZ15</v>
      </c>
      <c r="E266" s="1" t="str">
        <f t="shared" si="38"/>
        <v>v11</v>
      </c>
      <c r="F266" s="1" t="str">
        <f t="shared" si="40"/>
        <v>PkgAC2SpP-240to760</v>
      </c>
      <c r="G266" s="1" t="str">
        <f t="shared" si="39"/>
        <v>Base</v>
      </c>
      <c r="H266">
        <v>24998.5</v>
      </c>
      <c r="I266">
        <v>46.3812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14.824999999999999</v>
      </c>
      <c r="P266">
        <v>0.210757</v>
      </c>
      <c r="Q266">
        <v>0</v>
      </c>
      <c r="R266">
        <v>42.917099999999998</v>
      </c>
      <c r="S266">
        <v>0</v>
      </c>
      <c r="T266">
        <v>19.718699999999998</v>
      </c>
      <c r="U266">
        <v>124.053</v>
      </c>
      <c r="V266">
        <v>0</v>
      </c>
      <c r="W266">
        <v>0</v>
      </c>
      <c r="X266">
        <v>0</v>
      </c>
      <c r="Y266">
        <v>3.2712300000000001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3.2712300000000001</v>
      </c>
      <c r="AI266">
        <v>43.318100000000001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5.90672</v>
      </c>
      <c r="AP266">
        <v>0</v>
      </c>
      <c r="AQ266">
        <v>0</v>
      </c>
      <c r="AR266">
        <v>10.370100000000001</v>
      </c>
      <c r="AS266">
        <v>0</v>
      </c>
      <c r="AT266">
        <v>6.4357199999999999</v>
      </c>
      <c r="AU266">
        <v>66.030600000000007</v>
      </c>
      <c r="AV266">
        <v>0</v>
      </c>
      <c r="AW266">
        <v>0</v>
      </c>
      <c r="AX266">
        <v>0</v>
      </c>
      <c r="AY266">
        <v>70.539000000000001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70.539000000000001</v>
      </c>
      <c r="BI266">
        <v>297.947</v>
      </c>
      <c r="BJ266" t="s">
        <v>67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</row>
    <row r="267" spans="1:78" x14ac:dyDescent="0.25">
      <c r="A267" t="s">
        <v>2842</v>
      </c>
      <c r="B267" t="s">
        <v>2063</v>
      </c>
      <c r="C267" s="1" t="str">
        <f t="shared" si="36"/>
        <v>OfS</v>
      </c>
      <c r="D267" s="1" t="str">
        <f t="shared" si="37"/>
        <v>CZ15</v>
      </c>
      <c r="E267" s="1" t="str">
        <f t="shared" si="38"/>
        <v>v11</v>
      </c>
      <c r="F267" s="1" t="str">
        <f t="shared" si="40"/>
        <v>PkgAC2SpP-240to760</v>
      </c>
      <c r="G267" s="1" t="str">
        <f t="shared" si="39"/>
        <v>Meas</v>
      </c>
      <c r="H267">
        <v>24998.5</v>
      </c>
      <c r="I267">
        <v>36.007100000000001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14.5372</v>
      </c>
      <c r="P267">
        <v>0.210757</v>
      </c>
      <c r="Q267">
        <v>0</v>
      </c>
      <c r="R267">
        <v>42.917099999999998</v>
      </c>
      <c r="S267">
        <v>0</v>
      </c>
      <c r="T267">
        <v>19.718699999999998</v>
      </c>
      <c r="U267">
        <v>113.39100000000001</v>
      </c>
      <c r="V267">
        <v>0</v>
      </c>
      <c r="W267">
        <v>0</v>
      </c>
      <c r="X267">
        <v>0</v>
      </c>
      <c r="Y267">
        <v>3.2723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3.2723</v>
      </c>
      <c r="AI267">
        <v>24.761399999999998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4.1742600000000003</v>
      </c>
      <c r="AP267">
        <v>0</v>
      </c>
      <c r="AQ267">
        <v>0</v>
      </c>
      <c r="AR267">
        <v>10.370100000000001</v>
      </c>
      <c r="AS267">
        <v>0</v>
      </c>
      <c r="AT267">
        <v>6.4357199999999999</v>
      </c>
      <c r="AU267">
        <v>45.741399999999999</v>
      </c>
      <c r="AV267">
        <v>0</v>
      </c>
      <c r="AW267">
        <v>0</v>
      </c>
      <c r="AX267">
        <v>0</v>
      </c>
      <c r="AY267">
        <v>70.540199999999999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70.540199999999999</v>
      </c>
      <c r="BI267">
        <v>292.64699999999999</v>
      </c>
      <c r="BJ267" t="s">
        <v>67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</row>
    <row r="268" spans="1:78" x14ac:dyDescent="0.25">
      <c r="A268" t="s">
        <v>2842</v>
      </c>
      <c r="B268" t="s">
        <v>2064</v>
      </c>
      <c r="C268" s="1" t="str">
        <f t="shared" si="36"/>
        <v>OfS</v>
      </c>
      <c r="D268" s="1" t="str">
        <f t="shared" si="37"/>
        <v>CZ15</v>
      </c>
      <c r="E268" s="1" t="str">
        <f t="shared" si="38"/>
        <v>v15</v>
      </c>
      <c r="F268" s="1" t="str">
        <f t="shared" si="40"/>
        <v>PkgAC2SpP-240to760</v>
      </c>
      <c r="G268" s="1" t="str">
        <f t="shared" si="39"/>
        <v>Base</v>
      </c>
      <c r="H268">
        <v>24998.5</v>
      </c>
      <c r="I268">
        <v>41.971400000000003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13.523999999999999</v>
      </c>
      <c r="P268">
        <v>0.195131</v>
      </c>
      <c r="Q268">
        <v>0</v>
      </c>
      <c r="R268">
        <v>42.917099999999998</v>
      </c>
      <c r="S268">
        <v>0</v>
      </c>
      <c r="T268">
        <v>19.337700000000002</v>
      </c>
      <c r="U268">
        <v>117.94499999999999</v>
      </c>
      <c r="V268">
        <v>0</v>
      </c>
      <c r="W268">
        <v>0</v>
      </c>
      <c r="X268">
        <v>0</v>
      </c>
      <c r="Y268">
        <v>2.5211000000000001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2.5211000000000001</v>
      </c>
      <c r="AI268">
        <v>40.332999999999998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5.4815899999999997</v>
      </c>
      <c r="AP268">
        <v>0</v>
      </c>
      <c r="AQ268">
        <v>0</v>
      </c>
      <c r="AR268">
        <v>10.370100000000001</v>
      </c>
      <c r="AS268">
        <v>0</v>
      </c>
      <c r="AT268">
        <v>6.3070500000000003</v>
      </c>
      <c r="AU268">
        <v>62.491700000000002</v>
      </c>
      <c r="AV268">
        <v>0</v>
      </c>
      <c r="AW268">
        <v>0</v>
      </c>
      <c r="AX268">
        <v>0</v>
      </c>
      <c r="AY268">
        <v>58.306199999999997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58.306199999999997</v>
      </c>
      <c r="BI268">
        <v>279.82799999999997</v>
      </c>
      <c r="BJ268" t="s">
        <v>67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</row>
    <row r="269" spans="1:78" x14ac:dyDescent="0.25">
      <c r="A269" t="s">
        <v>2843</v>
      </c>
      <c r="B269" t="s">
        <v>2065</v>
      </c>
      <c r="C269" s="1" t="str">
        <f t="shared" si="36"/>
        <v>OfS</v>
      </c>
      <c r="D269" s="1" t="str">
        <f t="shared" si="37"/>
        <v>CZ15</v>
      </c>
      <c r="E269" s="1" t="str">
        <f t="shared" si="38"/>
        <v>v15</v>
      </c>
      <c r="F269" s="1" t="str">
        <f t="shared" si="40"/>
        <v>PkgAC2SpP-240to760</v>
      </c>
      <c r="G269" s="1" t="str">
        <f t="shared" si="39"/>
        <v>Meas</v>
      </c>
      <c r="H269">
        <v>24998.5</v>
      </c>
      <c r="I269">
        <v>32.530299999999997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13.283899999999999</v>
      </c>
      <c r="P269">
        <v>0.195131</v>
      </c>
      <c r="Q269">
        <v>0</v>
      </c>
      <c r="R269">
        <v>42.917099999999998</v>
      </c>
      <c r="S269">
        <v>0</v>
      </c>
      <c r="T269">
        <v>19.337700000000002</v>
      </c>
      <c r="U269">
        <v>108.264</v>
      </c>
      <c r="V269">
        <v>0</v>
      </c>
      <c r="W269">
        <v>0</v>
      </c>
      <c r="X269">
        <v>0</v>
      </c>
      <c r="Y269">
        <v>2.5217700000000001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2.5217700000000001</v>
      </c>
      <c r="AI269">
        <v>23.293500000000002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3.8473600000000001</v>
      </c>
      <c r="AP269">
        <v>0</v>
      </c>
      <c r="AQ269">
        <v>0</v>
      </c>
      <c r="AR269">
        <v>10.370100000000001</v>
      </c>
      <c r="AS269">
        <v>0</v>
      </c>
      <c r="AT269">
        <v>6.3070500000000003</v>
      </c>
      <c r="AU269">
        <v>43.817999999999998</v>
      </c>
      <c r="AV269">
        <v>0</v>
      </c>
      <c r="AW269">
        <v>0</v>
      </c>
      <c r="AX269">
        <v>0</v>
      </c>
      <c r="AY269">
        <v>58.307699999999997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58.307699999999997</v>
      </c>
      <c r="BI269">
        <v>274.77199999999999</v>
      </c>
      <c r="BJ269" t="s">
        <v>67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</row>
    <row r="270" spans="1:78" x14ac:dyDescent="0.25">
      <c r="A270" t="s">
        <v>2844</v>
      </c>
      <c r="B270" t="s">
        <v>2397</v>
      </c>
      <c r="C270" s="1" t="str">
        <f t="shared" ref="C270:C301" si="41">LEFT(B270,3)</f>
        <v>RFF</v>
      </c>
      <c r="D270" s="1" t="str">
        <f t="shared" ref="D270:D301" si="42">CONCATENATE("CZ", MID(B270,7,2))</f>
        <v>CZ12</v>
      </c>
      <c r="E270" s="1" t="str">
        <f t="shared" ref="E270:E301" si="43">_xlfn.CONCAT("v",MID(B270,11,2))</f>
        <v>v03</v>
      </c>
      <c r="F270" s="1" t="str">
        <f t="shared" si="40"/>
        <v>PkgAC2SpP-240to760</v>
      </c>
      <c r="G270" s="1" t="str">
        <f t="shared" ref="G270:G301" si="44">RIGHT(B270,4)</f>
        <v>Base</v>
      </c>
      <c r="H270">
        <v>24998.5</v>
      </c>
      <c r="I270">
        <v>8.4794199999999993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4.8933600000000004</v>
      </c>
      <c r="P270">
        <v>0.17651600000000001</v>
      </c>
      <c r="Q270">
        <v>0</v>
      </c>
      <c r="R270">
        <v>21.389099999999999</v>
      </c>
      <c r="S270">
        <v>0</v>
      </c>
      <c r="T270">
        <v>12.898300000000001</v>
      </c>
      <c r="U270">
        <v>47.836799999999997</v>
      </c>
      <c r="V270">
        <v>0</v>
      </c>
      <c r="W270">
        <v>0</v>
      </c>
      <c r="X270">
        <v>0</v>
      </c>
      <c r="Y270">
        <v>40.701999999999998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5.4397599999999997</v>
      </c>
      <c r="AF270">
        <v>0</v>
      </c>
      <c r="AG270">
        <v>0</v>
      </c>
      <c r="AH270">
        <v>46.141800000000003</v>
      </c>
      <c r="AI270">
        <v>9.2837599999999991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1.2548900000000001</v>
      </c>
      <c r="AP270">
        <v>0</v>
      </c>
      <c r="AQ270">
        <v>0</v>
      </c>
      <c r="AR270">
        <v>3.5048900000000001</v>
      </c>
      <c r="AS270">
        <v>0</v>
      </c>
      <c r="AT270">
        <v>2.09945</v>
      </c>
      <c r="AU270">
        <v>16.143000000000001</v>
      </c>
      <c r="AV270">
        <v>0</v>
      </c>
      <c r="AW270">
        <v>0</v>
      </c>
      <c r="AX270">
        <v>0</v>
      </c>
      <c r="AY270">
        <v>60.840800000000002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0.15633</v>
      </c>
      <c r="BF270">
        <v>0</v>
      </c>
      <c r="BG270">
        <v>0</v>
      </c>
      <c r="BH270">
        <v>60.997100000000003</v>
      </c>
      <c r="BI270">
        <v>89.128</v>
      </c>
      <c r="BJ270" t="s">
        <v>67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</row>
    <row r="271" spans="1:78" x14ac:dyDescent="0.25">
      <c r="A271" t="s">
        <v>2845</v>
      </c>
      <c r="B271" t="s">
        <v>2398</v>
      </c>
      <c r="C271" s="1" t="str">
        <f t="shared" si="41"/>
        <v>RFF</v>
      </c>
      <c r="D271" s="1" t="str">
        <f t="shared" si="42"/>
        <v>CZ12</v>
      </c>
      <c r="E271" s="1" t="str">
        <f t="shared" si="43"/>
        <v>v03</v>
      </c>
      <c r="F271" s="1" t="str">
        <f t="shared" si="40"/>
        <v>PkgAC2SpP-240to760</v>
      </c>
      <c r="G271" s="1" t="str">
        <f t="shared" si="44"/>
        <v>Meas</v>
      </c>
      <c r="H271">
        <v>24998.5</v>
      </c>
      <c r="I271">
        <v>7.2951100000000002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4.8415999999999997</v>
      </c>
      <c r="P271">
        <v>0.17651600000000001</v>
      </c>
      <c r="Q271">
        <v>0</v>
      </c>
      <c r="R271">
        <v>21.389099999999999</v>
      </c>
      <c r="S271">
        <v>0</v>
      </c>
      <c r="T271">
        <v>12.898300000000001</v>
      </c>
      <c r="U271">
        <v>46.600700000000003</v>
      </c>
      <c r="V271">
        <v>0</v>
      </c>
      <c r="W271">
        <v>0</v>
      </c>
      <c r="X271">
        <v>0</v>
      </c>
      <c r="Y271">
        <v>40.703099999999999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5.4397599999999997</v>
      </c>
      <c r="AF271">
        <v>0</v>
      </c>
      <c r="AG271">
        <v>0</v>
      </c>
      <c r="AH271">
        <v>46.142800000000001</v>
      </c>
      <c r="AI271">
        <v>6.2899200000000004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1.0402400000000001</v>
      </c>
      <c r="AP271">
        <v>0</v>
      </c>
      <c r="AQ271">
        <v>0</v>
      </c>
      <c r="AR271">
        <v>3.5048900000000001</v>
      </c>
      <c r="AS271">
        <v>0</v>
      </c>
      <c r="AT271">
        <v>2.09945</v>
      </c>
      <c r="AU271">
        <v>12.9345</v>
      </c>
      <c r="AV271">
        <v>0</v>
      </c>
      <c r="AW271">
        <v>0</v>
      </c>
      <c r="AX271">
        <v>0</v>
      </c>
      <c r="AY271">
        <v>60.840800000000002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0.15633</v>
      </c>
      <c r="BF271">
        <v>0</v>
      </c>
      <c r="BG271">
        <v>0</v>
      </c>
      <c r="BH271">
        <v>60.997100000000003</v>
      </c>
      <c r="BI271">
        <v>85.718400000000003</v>
      </c>
      <c r="BJ271" t="s">
        <v>67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</row>
    <row r="272" spans="1:78" x14ac:dyDescent="0.25">
      <c r="A272" t="s">
        <v>2845</v>
      </c>
      <c r="B272" t="s">
        <v>2399</v>
      </c>
      <c r="C272" s="1" t="str">
        <f t="shared" si="41"/>
        <v>RFF</v>
      </c>
      <c r="D272" s="1" t="str">
        <f t="shared" si="42"/>
        <v>CZ12</v>
      </c>
      <c r="E272" s="1" t="str">
        <f t="shared" si="43"/>
        <v>v07</v>
      </c>
      <c r="F272" s="1" t="str">
        <f t="shared" si="40"/>
        <v>PkgAC2SpP-240to760</v>
      </c>
      <c r="G272" s="1" t="str">
        <f t="shared" si="44"/>
        <v>Base</v>
      </c>
      <c r="H272">
        <v>24998.5</v>
      </c>
      <c r="I272">
        <v>8.4469799999999999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4.85351</v>
      </c>
      <c r="P272">
        <v>0.17447699999999999</v>
      </c>
      <c r="Q272">
        <v>0</v>
      </c>
      <c r="R272">
        <v>21.389099999999999</v>
      </c>
      <c r="S272">
        <v>0</v>
      </c>
      <c r="T272">
        <v>12.898300000000001</v>
      </c>
      <c r="U272">
        <v>47.762500000000003</v>
      </c>
      <c r="V272">
        <v>0</v>
      </c>
      <c r="W272">
        <v>0</v>
      </c>
      <c r="X272">
        <v>0</v>
      </c>
      <c r="Y272">
        <v>39.3322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5.4397599999999997</v>
      </c>
      <c r="AF272">
        <v>0</v>
      </c>
      <c r="AG272">
        <v>0</v>
      </c>
      <c r="AH272">
        <v>44.771999999999998</v>
      </c>
      <c r="AI272">
        <v>9.1849100000000004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1.2427299999999999</v>
      </c>
      <c r="AP272">
        <v>0</v>
      </c>
      <c r="AQ272">
        <v>0</v>
      </c>
      <c r="AR272">
        <v>3.5048900000000001</v>
      </c>
      <c r="AS272">
        <v>0</v>
      </c>
      <c r="AT272">
        <v>2.09945</v>
      </c>
      <c r="AU272">
        <v>16.032</v>
      </c>
      <c r="AV272">
        <v>0</v>
      </c>
      <c r="AW272">
        <v>0</v>
      </c>
      <c r="AX272">
        <v>0</v>
      </c>
      <c r="AY272">
        <v>59.802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0.15633</v>
      </c>
      <c r="BF272">
        <v>0</v>
      </c>
      <c r="BG272">
        <v>0</v>
      </c>
      <c r="BH272">
        <v>59.958399999999997</v>
      </c>
      <c r="BI272">
        <v>88.317499999999995</v>
      </c>
      <c r="BJ272" t="s">
        <v>67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</row>
    <row r="273" spans="1:78" x14ac:dyDescent="0.25">
      <c r="A273" t="s">
        <v>2845</v>
      </c>
      <c r="B273" t="s">
        <v>2400</v>
      </c>
      <c r="C273" s="1" t="str">
        <f t="shared" si="41"/>
        <v>RFF</v>
      </c>
      <c r="D273" s="1" t="str">
        <f t="shared" si="42"/>
        <v>CZ12</v>
      </c>
      <c r="E273" s="1" t="str">
        <f t="shared" si="43"/>
        <v>v07</v>
      </c>
      <c r="F273" s="1" t="str">
        <f t="shared" si="40"/>
        <v>PkgAC2SpP-240to760</v>
      </c>
      <c r="G273" s="1" t="str">
        <f t="shared" si="44"/>
        <v>Meas</v>
      </c>
      <c r="H273">
        <v>24998.5</v>
      </c>
      <c r="I273">
        <v>7.2726600000000001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4.8019999999999996</v>
      </c>
      <c r="P273">
        <v>0.17447699999999999</v>
      </c>
      <c r="Q273">
        <v>0</v>
      </c>
      <c r="R273">
        <v>21.389099999999999</v>
      </c>
      <c r="S273">
        <v>0</v>
      </c>
      <c r="T273">
        <v>12.898300000000001</v>
      </c>
      <c r="U273">
        <v>46.5366</v>
      </c>
      <c r="V273">
        <v>0</v>
      </c>
      <c r="W273">
        <v>0</v>
      </c>
      <c r="X273">
        <v>0</v>
      </c>
      <c r="Y273">
        <v>39.334499999999998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5.4397599999999997</v>
      </c>
      <c r="AF273">
        <v>0</v>
      </c>
      <c r="AG273">
        <v>0</v>
      </c>
      <c r="AH273">
        <v>44.774299999999997</v>
      </c>
      <c r="AI273">
        <v>6.2211699999999999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1.03003</v>
      </c>
      <c r="AP273">
        <v>0</v>
      </c>
      <c r="AQ273">
        <v>0</v>
      </c>
      <c r="AR273">
        <v>3.5048900000000001</v>
      </c>
      <c r="AS273">
        <v>0</v>
      </c>
      <c r="AT273">
        <v>2.09945</v>
      </c>
      <c r="AU273">
        <v>12.855499999999999</v>
      </c>
      <c r="AV273">
        <v>0</v>
      </c>
      <c r="AW273">
        <v>0</v>
      </c>
      <c r="AX273">
        <v>0</v>
      </c>
      <c r="AY273">
        <v>59.802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0.15633</v>
      </c>
      <c r="BF273">
        <v>0</v>
      </c>
      <c r="BG273">
        <v>0</v>
      </c>
      <c r="BH273">
        <v>59.958399999999997</v>
      </c>
      <c r="BI273">
        <v>84.917699999999996</v>
      </c>
      <c r="BJ273" t="s">
        <v>67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</row>
    <row r="274" spans="1:78" x14ac:dyDescent="0.25">
      <c r="A274" t="s">
        <v>2846</v>
      </c>
      <c r="B274" t="s">
        <v>2401</v>
      </c>
      <c r="C274" s="1" t="str">
        <f t="shared" si="41"/>
        <v>RFF</v>
      </c>
      <c r="D274" s="1" t="str">
        <f t="shared" si="42"/>
        <v>CZ12</v>
      </c>
      <c r="E274" s="1" t="str">
        <f t="shared" si="43"/>
        <v>v11</v>
      </c>
      <c r="F274" s="1" t="str">
        <f t="shared" si="40"/>
        <v>PkgAC2SpP-240to760</v>
      </c>
      <c r="G274" s="1" t="str">
        <f t="shared" si="44"/>
        <v>Base</v>
      </c>
      <c r="H274">
        <v>24998.5</v>
      </c>
      <c r="I274">
        <v>8.3662299999999998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4.7443499999999998</v>
      </c>
      <c r="P274">
        <v>0.16898299999999999</v>
      </c>
      <c r="Q274">
        <v>0</v>
      </c>
      <c r="R274">
        <v>21.389099999999999</v>
      </c>
      <c r="S274">
        <v>0</v>
      </c>
      <c r="T274">
        <v>12.898300000000001</v>
      </c>
      <c r="U274">
        <v>47.567100000000003</v>
      </c>
      <c r="V274">
        <v>0</v>
      </c>
      <c r="W274">
        <v>0</v>
      </c>
      <c r="X274">
        <v>0</v>
      </c>
      <c r="Y274">
        <v>35.325499999999998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5.4397599999999997</v>
      </c>
      <c r="AF274">
        <v>0</v>
      </c>
      <c r="AG274">
        <v>0</v>
      </c>
      <c r="AH274">
        <v>40.7652</v>
      </c>
      <c r="AI274">
        <v>8.8999900000000007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1.20688</v>
      </c>
      <c r="AP274">
        <v>0</v>
      </c>
      <c r="AQ274">
        <v>0</v>
      </c>
      <c r="AR274">
        <v>3.5048900000000001</v>
      </c>
      <c r="AS274">
        <v>0</v>
      </c>
      <c r="AT274">
        <v>2.09945</v>
      </c>
      <c r="AU274">
        <v>15.7112</v>
      </c>
      <c r="AV274">
        <v>0</v>
      </c>
      <c r="AW274">
        <v>0</v>
      </c>
      <c r="AX274">
        <v>0</v>
      </c>
      <c r="AY274">
        <v>56.584699999999998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0.15633</v>
      </c>
      <c r="BF274">
        <v>0</v>
      </c>
      <c r="BG274">
        <v>0</v>
      </c>
      <c r="BH274">
        <v>56.741</v>
      </c>
      <c r="BI274">
        <v>85.622100000000003</v>
      </c>
      <c r="BJ274" t="s">
        <v>67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</row>
    <row r="275" spans="1:78" x14ac:dyDescent="0.25">
      <c r="A275" t="s">
        <v>2846</v>
      </c>
      <c r="B275" t="s">
        <v>2402</v>
      </c>
      <c r="C275" s="1" t="str">
        <f t="shared" si="41"/>
        <v>RFF</v>
      </c>
      <c r="D275" s="1" t="str">
        <f t="shared" si="42"/>
        <v>CZ12</v>
      </c>
      <c r="E275" s="1" t="str">
        <f t="shared" si="43"/>
        <v>v11</v>
      </c>
      <c r="F275" s="1" t="str">
        <f t="shared" si="40"/>
        <v>PkgAC2SpP-240to760</v>
      </c>
      <c r="G275" s="1" t="str">
        <f t="shared" si="44"/>
        <v>Meas</v>
      </c>
      <c r="H275">
        <v>24998.5</v>
      </c>
      <c r="I275">
        <v>7.2081099999999996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4.6931099999999999</v>
      </c>
      <c r="P275">
        <v>0.16898299999999999</v>
      </c>
      <c r="Q275">
        <v>0</v>
      </c>
      <c r="R275">
        <v>21.389099999999999</v>
      </c>
      <c r="S275">
        <v>0</v>
      </c>
      <c r="T275">
        <v>12.898300000000001</v>
      </c>
      <c r="U275">
        <v>46.357700000000001</v>
      </c>
      <c r="V275">
        <v>0</v>
      </c>
      <c r="W275">
        <v>0</v>
      </c>
      <c r="X275">
        <v>0</v>
      </c>
      <c r="Y275">
        <v>35.326700000000002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5.4397599999999997</v>
      </c>
      <c r="AF275">
        <v>0</v>
      </c>
      <c r="AG275">
        <v>0</v>
      </c>
      <c r="AH275">
        <v>40.766500000000001</v>
      </c>
      <c r="AI275">
        <v>6.0211100000000002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0.99995699999999998</v>
      </c>
      <c r="AP275">
        <v>0</v>
      </c>
      <c r="AQ275">
        <v>0</v>
      </c>
      <c r="AR275">
        <v>3.5048900000000001</v>
      </c>
      <c r="AS275">
        <v>0</v>
      </c>
      <c r="AT275">
        <v>2.09945</v>
      </c>
      <c r="AU275">
        <v>12.625400000000001</v>
      </c>
      <c r="AV275">
        <v>0</v>
      </c>
      <c r="AW275">
        <v>0</v>
      </c>
      <c r="AX275">
        <v>0</v>
      </c>
      <c r="AY275">
        <v>56.584699999999998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0.15633</v>
      </c>
      <c r="BF275">
        <v>0</v>
      </c>
      <c r="BG275">
        <v>0</v>
      </c>
      <c r="BH275">
        <v>56.741</v>
      </c>
      <c r="BI275">
        <v>82.263599999999997</v>
      </c>
      <c r="BJ275" t="s">
        <v>67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</row>
    <row r="276" spans="1:78" x14ac:dyDescent="0.25">
      <c r="A276" t="s">
        <v>2846</v>
      </c>
      <c r="B276" t="s">
        <v>2403</v>
      </c>
      <c r="C276" s="1" t="str">
        <f t="shared" si="41"/>
        <v>RFF</v>
      </c>
      <c r="D276" s="1" t="str">
        <f t="shared" si="42"/>
        <v>CZ12</v>
      </c>
      <c r="E276" s="1" t="str">
        <f t="shared" si="43"/>
        <v>v15</v>
      </c>
      <c r="F276" s="1" t="str">
        <f t="shared" si="40"/>
        <v>PkgAC2SpP-240to760</v>
      </c>
      <c r="G276" s="1" t="str">
        <f t="shared" si="44"/>
        <v>Base</v>
      </c>
      <c r="H276">
        <v>24998.5</v>
      </c>
      <c r="I276">
        <v>7.8633199999999999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4.6617899999999999</v>
      </c>
      <c r="P276">
        <v>0.16788600000000001</v>
      </c>
      <c r="Q276">
        <v>0</v>
      </c>
      <c r="R276">
        <v>21.389099999999999</v>
      </c>
      <c r="S276">
        <v>0</v>
      </c>
      <c r="T276">
        <v>11.4184</v>
      </c>
      <c r="U276">
        <v>45.500500000000002</v>
      </c>
      <c r="V276">
        <v>0</v>
      </c>
      <c r="W276">
        <v>0</v>
      </c>
      <c r="X276">
        <v>0</v>
      </c>
      <c r="Y276">
        <v>40.691600000000001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5.4397599999999997</v>
      </c>
      <c r="AF276">
        <v>0</v>
      </c>
      <c r="AG276">
        <v>0</v>
      </c>
      <c r="AH276">
        <v>46.131300000000003</v>
      </c>
      <c r="AI276">
        <v>8.7739999999999991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1.1883600000000001</v>
      </c>
      <c r="AP276">
        <v>0</v>
      </c>
      <c r="AQ276">
        <v>0</v>
      </c>
      <c r="AR276">
        <v>3.5048900000000001</v>
      </c>
      <c r="AS276">
        <v>0</v>
      </c>
      <c r="AT276">
        <v>1.8651199999999999</v>
      </c>
      <c r="AU276">
        <v>15.3324</v>
      </c>
      <c r="AV276">
        <v>0</v>
      </c>
      <c r="AW276">
        <v>0</v>
      </c>
      <c r="AX276">
        <v>0</v>
      </c>
      <c r="AY276">
        <v>58.142299999999999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0.15633</v>
      </c>
      <c r="BF276">
        <v>0</v>
      </c>
      <c r="BG276">
        <v>0</v>
      </c>
      <c r="BH276">
        <v>58.2986</v>
      </c>
      <c r="BI276">
        <v>84.108099999999993</v>
      </c>
      <c r="BJ276" t="s">
        <v>67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</row>
    <row r="277" spans="1:78" x14ac:dyDescent="0.25">
      <c r="A277" t="s">
        <v>2847</v>
      </c>
      <c r="B277" t="s">
        <v>2404</v>
      </c>
      <c r="C277" s="1" t="str">
        <f t="shared" si="41"/>
        <v>RFF</v>
      </c>
      <c r="D277" s="1" t="str">
        <f t="shared" si="42"/>
        <v>CZ12</v>
      </c>
      <c r="E277" s="1" t="str">
        <f t="shared" si="43"/>
        <v>v15</v>
      </c>
      <c r="F277" s="1" t="str">
        <f t="shared" si="40"/>
        <v>PkgAC2SpP-240to760</v>
      </c>
      <c r="G277" s="1" t="str">
        <f t="shared" si="44"/>
        <v>Meas</v>
      </c>
      <c r="H277">
        <v>24998.5</v>
      </c>
      <c r="I277">
        <v>6.7524699999999998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4.6154299999999999</v>
      </c>
      <c r="P277">
        <v>0.16788600000000001</v>
      </c>
      <c r="Q277">
        <v>0</v>
      </c>
      <c r="R277">
        <v>21.389099999999999</v>
      </c>
      <c r="S277">
        <v>0</v>
      </c>
      <c r="T277">
        <v>11.4184</v>
      </c>
      <c r="U277">
        <v>44.343299999999999</v>
      </c>
      <c r="V277">
        <v>0</v>
      </c>
      <c r="W277">
        <v>0</v>
      </c>
      <c r="X277">
        <v>0</v>
      </c>
      <c r="Y277">
        <v>40.693100000000001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5.4397599999999997</v>
      </c>
      <c r="AF277">
        <v>0</v>
      </c>
      <c r="AG277">
        <v>0</v>
      </c>
      <c r="AH277">
        <v>46.132800000000003</v>
      </c>
      <c r="AI277">
        <v>5.9155600000000002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0.984765</v>
      </c>
      <c r="AP277">
        <v>0</v>
      </c>
      <c r="AQ277">
        <v>0</v>
      </c>
      <c r="AR277">
        <v>3.5048900000000001</v>
      </c>
      <c r="AS277">
        <v>0</v>
      </c>
      <c r="AT277">
        <v>1.8651199999999999</v>
      </c>
      <c r="AU277">
        <v>12.270300000000001</v>
      </c>
      <c r="AV277">
        <v>0</v>
      </c>
      <c r="AW277">
        <v>0</v>
      </c>
      <c r="AX277">
        <v>0</v>
      </c>
      <c r="AY277">
        <v>58.142299999999999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0.15633</v>
      </c>
      <c r="BF277">
        <v>0</v>
      </c>
      <c r="BG277">
        <v>0</v>
      </c>
      <c r="BH277">
        <v>58.2986</v>
      </c>
      <c r="BI277">
        <v>80.748800000000003</v>
      </c>
      <c r="BJ277" t="s">
        <v>67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</row>
    <row r="278" spans="1:78" x14ac:dyDescent="0.25">
      <c r="A278" t="s">
        <v>2847</v>
      </c>
      <c r="B278" t="s">
        <v>2405</v>
      </c>
      <c r="C278" s="1" t="str">
        <f t="shared" si="41"/>
        <v>RFF</v>
      </c>
      <c r="D278" s="1" t="str">
        <f t="shared" si="42"/>
        <v>CZ13</v>
      </c>
      <c r="E278" s="1" t="str">
        <f t="shared" si="43"/>
        <v>v03</v>
      </c>
      <c r="F278" s="1" t="str">
        <f t="shared" si="40"/>
        <v>PkgAC2SpP-240to760</v>
      </c>
      <c r="G278" s="1" t="str">
        <f t="shared" si="44"/>
        <v>Base</v>
      </c>
      <c r="H278">
        <v>24998.5</v>
      </c>
      <c r="I278">
        <v>13.133699999999999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5.5098900000000004</v>
      </c>
      <c r="P278">
        <v>0.188745</v>
      </c>
      <c r="Q278">
        <v>0</v>
      </c>
      <c r="R278">
        <v>21.389099999999999</v>
      </c>
      <c r="S278">
        <v>0</v>
      </c>
      <c r="T278">
        <v>12.898300000000001</v>
      </c>
      <c r="U278">
        <v>53.119799999999998</v>
      </c>
      <c r="V278">
        <v>0</v>
      </c>
      <c r="W278">
        <v>0</v>
      </c>
      <c r="X278">
        <v>0</v>
      </c>
      <c r="Y278">
        <v>36.1417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5.4397599999999997</v>
      </c>
      <c r="AF278">
        <v>0</v>
      </c>
      <c r="AG278">
        <v>0</v>
      </c>
      <c r="AH278">
        <v>41.581499999999998</v>
      </c>
      <c r="AI278">
        <v>10.2157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1.31758</v>
      </c>
      <c r="AP278">
        <v>0</v>
      </c>
      <c r="AQ278">
        <v>0</v>
      </c>
      <c r="AR278">
        <v>3.5048900000000001</v>
      </c>
      <c r="AS278">
        <v>0</v>
      </c>
      <c r="AT278">
        <v>2.09945</v>
      </c>
      <c r="AU278">
        <v>17.137599999999999</v>
      </c>
      <c r="AV278">
        <v>0</v>
      </c>
      <c r="AW278">
        <v>0</v>
      </c>
      <c r="AX278">
        <v>0</v>
      </c>
      <c r="AY278">
        <v>59.257899999999999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0.15633</v>
      </c>
      <c r="BF278">
        <v>0</v>
      </c>
      <c r="BG278">
        <v>0</v>
      </c>
      <c r="BH278">
        <v>59.414200000000001</v>
      </c>
      <c r="BI278">
        <v>94.858199999999997</v>
      </c>
      <c r="BJ278" t="s">
        <v>67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</row>
    <row r="279" spans="1:78" x14ac:dyDescent="0.25">
      <c r="A279" t="s">
        <v>2847</v>
      </c>
      <c r="B279" t="s">
        <v>2406</v>
      </c>
      <c r="C279" s="1" t="str">
        <f t="shared" si="41"/>
        <v>RFF</v>
      </c>
      <c r="D279" s="1" t="str">
        <f t="shared" si="42"/>
        <v>CZ13</v>
      </c>
      <c r="E279" s="1" t="str">
        <f t="shared" si="43"/>
        <v>v03</v>
      </c>
      <c r="F279" s="1" t="str">
        <f t="shared" si="40"/>
        <v>PkgAC2SpP-240to760</v>
      </c>
      <c r="G279" s="1" t="str">
        <f t="shared" si="44"/>
        <v>Meas</v>
      </c>
      <c r="H279">
        <v>24998.5</v>
      </c>
      <c r="I279">
        <v>10.7643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5.4131200000000002</v>
      </c>
      <c r="P279">
        <v>0.188745</v>
      </c>
      <c r="Q279">
        <v>0</v>
      </c>
      <c r="R279">
        <v>21.389099999999999</v>
      </c>
      <c r="S279">
        <v>0</v>
      </c>
      <c r="T279">
        <v>12.898300000000001</v>
      </c>
      <c r="U279">
        <v>50.653700000000001</v>
      </c>
      <c r="V279">
        <v>0</v>
      </c>
      <c r="W279">
        <v>0</v>
      </c>
      <c r="X279">
        <v>0</v>
      </c>
      <c r="Y279">
        <v>36.142400000000002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5.4397599999999997</v>
      </c>
      <c r="AF279">
        <v>0</v>
      </c>
      <c r="AG279">
        <v>0</v>
      </c>
      <c r="AH279">
        <v>41.5822</v>
      </c>
      <c r="AI279">
        <v>6.7565600000000003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1.1015699999999999</v>
      </c>
      <c r="AP279">
        <v>0</v>
      </c>
      <c r="AQ279">
        <v>0</v>
      </c>
      <c r="AR279">
        <v>3.5048900000000001</v>
      </c>
      <c r="AS279">
        <v>0</v>
      </c>
      <c r="AT279">
        <v>2.3703099999999999</v>
      </c>
      <c r="AU279">
        <v>13.7333</v>
      </c>
      <c r="AV279">
        <v>0</v>
      </c>
      <c r="AW279">
        <v>0</v>
      </c>
      <c r="AX279">
        <v>0</v>
      </c>
      <c r="AY279">
        <v>59.257899999999999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0.15633</v>
      </c>
      <c r="BF279">
        <v>0</v>
      </c>
      <c r="BG279">
        <v>0</v>
      </c>
      <c r="BH279">
        <v>59.414200000000001</v>
      </c>
      <c r="BI279">
        <v>90.892899999999997</v>
      </c>
      <c r="BJ279" t="s">
        <v>67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</row>
    <row r="280" spans="1:78" x14ac:dyDescent="0.25">
      <c r="A280" t="s">
        <v>2848</v>
      </c>
      <c r="B280" t="s">
        <v>2407</v>
      </c>
      <c r="C280" s="1" t="str">
        <f t="shared" si="41"/>
        <v>RFF</v>
      </c>
      <c r="D280" s="1" t="str">
        <f t="shared" si="42"/>
        <v>CZ13</v>
      </c>
      <c r="E280" s="1" t="str">
        <f t="shared" si="43"/>
        <v>v07</v>
      </c>
      <c r="F280" s="1" t="str">
        <f t="shared" si="40"/>
        <v>PkgAC2SpP-240to760</v>
      </c>
      <c r="G280" s="1" t="str">
        <f t="shared" si="44"/>
        <v>Base</v>
      </c>
      <c r="H280">
        <v>24998.5</v>
      </c>
      <c r="I280">
        <v>13.055199999999999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5.4631400000000001</v>
      </c>
      <c r="P280">
        <v>0.186635</v>
      </c>
      <c r="Q280">
        <v>0</v>
      </c>
      <c r="R280">
        <v>21.389099999999999</v>
      </c>
      <c r="S280">
        <v>0</v>
      </c>
      <c r="T280">
        <v>12.898300000000001</v>
      </c>
      <c r="U280">
        <v>52.9925</v>
      </c>
      <c r="V280">
        <v>0</v>
      </c>
      <c r="W280">
        <v>0</v>
      </c>
      <c r="X280">
        <v>0</v>
      </c>
      <c r="Y280">
        <v>34.910299999999999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5.4397599999999997</v>
      </c>
      <c r="AF280">
        <v>0</v>
      </c>
      <c r="AG280">
        <v>0</v>
      </c>
      <c r="AH280">
        <v>40.350099999999998</v>
      </c>
      <c r="AI280">
        <v>10.112500000000001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1.30552</v>
      </c>
      <c r="AP280">
        <v>0</v>
      </c>
      <c r="AQ280">
        <v>0</v>
      </c>
      <c r="AR280">
        <v>3.5048900000000001</v>
      </c>
      <c r="AS280">
        <v>0</v>
      </c>
      <c r="AT280">
        <v>2.09945</v>
      </c>
      <c r="AU280">
        <v>17.022300000000001</v>
      </c>
      <c r="AV280">
        <v>0</v>
      </c>
      <c r="AW280">
        <v>0</v>
      </c>
      <c r="AX280">
        <v>0</v>
      </c>
      <c r="AY280">
        <v>58.148699999999998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0.15633</v>
      </c>
      <c r="BF280">
        <v>0</v>
      </c>
      <c r="BG280">
        <v>0</v>
      </c>
      <c r="BH280">
        <v>58.305</v>
      </c>
      <c r="BI280">
        <v>94.025000000000006</v>
      </c>
      <c r="BJ280" t="s">
        <v>67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</row>
    <row r="281" spans="1:78" x14ac:dyDescent="0.25">
      <c r="A281" t="s">
        <v>2848</v>
      </c>
      <c r="B281" t="s">
        <v>2408</v>
      </c>
      <c r="C281" s="1" t="str">
        <f t="shared" si="41"/>
        <v>RFF</v>
      </c>
      <c r="D281" s="1" t="str">
        <f t="shared" si="42"/>
        <v>CZ13</v>
      </c>
      <c r="E281" s="1" t="str">
        <f t="shared" si="43"/>
        <v>v07</v>
      </c>
      <c r="F281" s="1" t="str">
        <f t="shared" si="40"/>
        <v>PkgAC2SpP-240to760</v>
      </c>
      <c r="G281" s="1" t="str">
        <f t="shared" si="44"/>
        <v>Meas</v>
      </c>
      <c r="H281">
        <v>24998.5</v>
      </c>
      <c r="I281">
        <v>10.7043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5.3670099999999996</v>
      </c>
      <c r="P281">
        <v>0.186635</v>
      </c>
      <c r="Q281">
        <v>0</v>
      </c>
      <c r="R281">
        <v>21.389099999999999</v>
      </c>
      <c r="S281">
        <v>0</v>
      </c>
      <c r="T281">
        <v>12.898300000000001</v>
      </c>
      <c r="U281">
        <v>50.545499999999997</v>
      </c>
      <c r="V281">
        <v>0</v>
      </c>
      <c r="W281">
        <v>0</v>
      </c>
      <c r="X281">
        <v>0</v>
      </c>
      <c r="Y281">
        <v>34.911700000000003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5.4397599999999997</v>
      </c>
      <c r="AF281">
        <v>0</v>
      </c>
      <c r="AG281">
        <v>0</v>
      </c>
      <c r="AH281">
        <v>40.351399999999998</v>
      </c>
      <c r="AI281">
        <v>6.6771000000000003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1.0897699999999999</v>
      </c>
      <c r="AP281">
        <v>0</v>
      </c>
      <c r="AQ281">
        <v>0</v>
      </c>
      <c r="AR281">
        <v>3.5048900000000001</v>
      </c>
      <c r="AS281">
        <v>0</v>
      </c>
      <c r="AT281">
        <v>2.3703099999999999</v>
      </c>
      <c r="AU281">
        <v>13.642099999999999</v>
      </c>
      <c r="AV281">
        <v>0</v>
      </c>
      <c r="AW281">
        <v>0</v>
      </c>
      <c r="AX281">
        <v>0</v>
      </c>
      <c r="AY281">
        <v>58.148699999999998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0.15633</v>
      </c>
      <c r="BF281">
        <v>0</v>
      </c>
      <c r="BG281">
        <v>0</v>
      </c>
      <c r="BH281">
        <v>58.305</v>
      </c>
      <c r="BI281">
        <v>90.076499999999996</v>
      </c>
      <c r="BJ281" t="s">
        <v>67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</row>
    <row r="282" spans="1:78" x14ac:dyDescent="0.25">
      <c r="A282" t="s">
        <v>2848</v>
      </c>
      <c r="B282" t="s">
        <v>2409</v>
      </c>
      <c r="C282" s="1" t="str">
        <f t="shared" si="41"/>
        <v>RFF</v>
      </c>
      <c r="D282" s="1" t="str">
        <f t="shared" si="42"/>
        <v>CZ13</v>
      </c>
      <c r="E282" s="1" t="str">
        <f t="shared" si="43"/>
        <v>v11</v>
      </c>
      <c r="F282" s="1" t="str">
        <f t="shared" si="40"/>
        <v>PkgAC2SpP-240to760</v>
      </c>
      <c r="G282" s="1" t="str">
        <f t="shared" si="44"/>
        <v>Base</v>
      </c>
      <c r="H282">
        <v>24998.5</v>
      </c>
      <c r="I282">
        <v>12.621700000000001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5.2533300000000001</v>
      </c>
      <c r="P282">
        <v>0.17771500000000001</v>
      </c>
      <c r="Q282">
        <v>0</v>
      </c>
      <c r="R282">
        <v>21.389099999999999</v>
      </c>
      <c r="S282">
        <v>0</v>
      </c>
      <c r="T282">
        <v>12.898300000000001</v>
      </c>
      <c r="U282">
        <v>52.340299999999999</v>
      </c>
      <c r="V282">
        <v>0</v>
      </c>
      <c r="W282">
        <v>0</v>
      </c>
      <c r="X282">
        <v>0</v>
      </c>
      <c r="Y282">
        <v>28.826899999999998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5.4397599999999997</v>
      </c>
      <c r="AF282">
        <v>0</v>
      </c>
      <c r="AG282">
        <v>0</v>
      </c>
      <c r="AH282">
        <v>34.2667</v>
      </c>
      <c r="AI282">
        <v>9.3285099999999996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1.2434799999999999</v>
      </c>
      <c r="AP282">
        <v>0</v>
      </c>
      <c r="AQ282">
        <v>0</v>
      </c>
      <c r="AR282">
        <v>3.5048900000000001</v>
      </c>
      <c r="AS282">
        <v>0</v>
      </c>
      <c r="AT282">
        <v>2.3633099999999998</v>
      </c>
      <c r="AU282">
        <v>16.440200000000001</v>
      </c>
      <c r="AV282">
        <v>0</v>
      </c>
      <c r="AW282">
        <v>0</v>
      </c>
      <c r="AX282">
        <v>0</v>
      </c>
      <c r="AY282">
        <v>52.056199999999997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0.15633</v>
      </c>
      <c r="BF282">
        <v>0</v>
      </c>
      <c r="BG282">
        <v>0</v>
      </c>
      <c r="BH282">
        <v>52.212499999999999</v>
      </c>
      <c r="BI282">
        <v>89.118799999999993</v>
      </c>
      <c r="BJ282" t="s">
        <v>67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</row>
    <row r="283" spans="1:78" x14ac:dyDescent="0.25">
      <c r="A283" t="s">
        <v>2849</v>
      </c>
      <c r="B283" t="s">
        <v>2410</v>
      </c>
      <c r="C283" s="1" t="str">
        <f t="shared" si="41"/>
        <v>RFF</v>
      </c>
      <c r="D283" s="1" t="str">
        <f t="shared" si="42"/>
        <v>CZ13</v>
      </c>
      <c r="E283" s="1" t="str">
        <f t="shared" si="43"/>
        <v>v11</v>
      </c>
      <c r="F283" s="1" t="str">
        <f t="shared" si="40"/>
        <v>PkgAC2SpP-240to760</v>
      </c>
      <c r="G283" s="1" t="str">
        <f t="shared" si="44"/>
        <v>Meas</v>
      </c>
      <c r="H283">
        <v>24998.5</v>
      </c>
      <c r="I283">
        <v>10.361499999999999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5.1605600000000003</v>
      </c>
      <c r="P283">
        <v>0.17771500000000001</v>
      </c>
      <c r="Q283">
        <v>0</v>
      </c>
      <c r="R283">
        <v>21.389099999999999</v>
      </c>
      <c r="S283">
        <v>0</v>
      </c>
      <c r="T283">
        <v>12.898300000000001</v>
      </c>
      <c r="U283">
        <v>49.987200000000001</v>
      </c>
      <c r="V283">
        <v>0</v>
      </c>
      <c r="W283">
        <v>0</v>
      </c>
      <c r="X283">
        <v>0</v>
      </c>
      <c r="Y283">
        <v>28.8276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5.4397599999999997</v>
      </c>
      <c r="AF283">
        <v>0</v>
      </c>
      <c r="AG283">
        <v>0</v>
      </c>
      <c r="AH283">
        <v>34.267299999999999</v>
      </c>
      <c r="AI283">
        <v>6.4132300000000004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1.0518700000000001</v>
      </c>
      <c r="AP283">
        <v>0</v>
      </c>
      <c r="AQ283">
        <v>0</v>
      </c>
      <c r="AR283">
        <v>3.5048900000000001</v>
      </c>
      <c r="AS283">
        <v>0</v>
      </c>
      <c r="AT283">
        <v>2.3703099999999999</v>
      </c>
      <c r="AU283">
        <v>13.340299999999999</v>
      </c>
      <c r="AV283">
        <v>0</v>
      </c>
      <c r="AW283">
        <v>0</v>
      </c>
      <c r="AX283">
        <v>0</v>
      </c>
      <c r="AY283">
        <v>52.056199999999997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0.15633</v>
      </c>
      <c r="BF283">
        <v>0</v>
      </c>
      <c r="BG283">
        <v>0</v>
      </c>
      <c r="BH283">
        <v>52.212499999999999</v>
      </c>
      <c r="BI283">
        <v>86.167000000000002</v>
      </c>
      <c r="BJ283" t="s">
        <v>67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</row>
    <row r="284" spans="1:78" x14ac:dyDescent="0.25">
      <c r="A284" t="s">
        <v>2849</v>
      </c>
      <c r="B284" t="s">
        <v>2411</v>
      </c>
      <c r="C284" s="1" t="str">
        <f t="shared" si="41"/>
        <v>RFF</v>
      </c>
      <c r="D284" s="1" t="str">
        <f t="shared" si="42"/>
        <v>CZ13</v>
      </c>
      <c r="E284" s="1" t="str">
        <f t="shared" si="43"/>
        <v>v15</v>
      </c>
      <c r="F284" s="1" t="str">
        <f t="shared" si="40"/>
        <v>PkgAC2SpP-240to760</v>
      </c>
      <c r="G284" s="1" t="str">
        <f t="shared" si="44"/>
        <v>Base</v>
      </c>
      <c r="H284">
        <v>24998.5</v>
      </c>
      <c r="I284">
        <v>12.0845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5.17706</v>
      </c>
      <c r="P284">
        <v>0.17676</v>
      </c>
      <c r="Q284">
        <v>0</v>
      </c>
      <c r="R284">
        <v>21.389099999999999</v>
      </c>
      <c r="S284">
        <v>0</v>
      </c>
      <c r="T284">
        <v>11.4184</v>
      </c>
      <c r="U284">
        <v>50.245800000000003</v>
      </c>
      <c r="V284">
        <v>0</v>
      </c>
      <c r="W284">
        <v>0</v>
      </c>
      <c r="X284">
        <v>0</v>
      </c>
      <c r="Y284">
        <v>32.969200000000001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5.4397599999999997</v>
      </c>
      <c r="AF284">
        <v>0</v>
      </c>
      <c r="AG284">
        <v>0</v>
      </c>
      <c r="AH284">
        <v>38.408999999999999</v>
      </c>
      <c r="AI284">
        <v>9.1816399999999998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1.22332</v>
      </c>
      <c r="AP284">
        <v>0</v>
      </c>
      <c r="AQ284">
        <v>0</v>
      </c>
      <c r="AR284">
        <v>3.5048900000000001</v>
      </c>
      <c r="AS284">
        <v>0</v>
      </c>
      <c r="AT284">
        <v>2.1088499999999999</v>
      </c>
      <c r="AU284">
        <v>16.018699999999999</v>
      </c>
      <c r="AV284">
        <v>0</v>
      </c>
      <c r="AW284">
        <v>0</v>
      </c>
      <c r="AX284">
        <v>0</v>
      </c>
      <c r="AY284">
        <v>53.7014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0.15633</v>
      </c>
      <c r="BF284">
        <v>0</v>
      </c>
      <c r="BG284">
        <v>0</v>
      </c>
      <c r="BH284">
        <v>53.857700000000001</v>
      </c>
      <c r="BI284">
        <v>87.685400000000001</v>
      </c>
      <c r="BJ284" t="s">
        <v>67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</row>
    <row r="285" spans="1:78" x14ac:dyDescent="0.25">
      <c r="A285" t="s">
        <v>2849</v>
      </c>
      <c r="B285" t="s">
        <v>2412</v>
      </c>
      <c r="C285" s="1" t="str">
        <f t="shared" si="41"/>
        <v>RFF</v>
      </c>
      <c r="D285" s="1" t="str">
        <f t="shared" si="42"/>
        <v>CZ13</v>
      </c>
      <c r="E285" s="1" t="str">
        <f t="shared" si="43"/>
        <v>v15</v>
      </c>
      <c r="F285" s="1" t="str">
        <f t="shared" si="40"/>
        <v>PkgAC2SpP-240to760</v>
      </c>
      <c r="G285" s="1" t="str">
        <f t="shared" si="44"/>
        <v>Meas</v>
      </c>
      <c r="H285">
        <v>24998.5</v>
      </c>
      <c r="I285">
        <v>9.8751300000000004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5.0919699999999999</v>
      </c>
      <c r="P285">
        <v>0.17676</v>
      </c>
      <c r="Q285">
        <v>0</v>
      </c>
      <c r="R285">
        <v>21.389099999999999</v>
      </c>
      <c r="S285">
        <v>0</v>
      </c>
      <c r="T285">
        <v>11.4184</v>
      </c>
      <c r="U285">
        <v>47.9514</v>
      </c>
      <c r="V285">
        <v>0</v>
      </c>
      <c r="W285">
        <v>0</v>
      </c>
      <c r="X285">
        <v>0</v>
      </c>
      <c r="Y285">
        <v>32.970100000000002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5.4397599999999997</v>
      </c>
      <c r="AF285">
        <v>0</v>
      </c>
      <c r="AG285">
        <v>0</v>
      </c>
      <c r="AH285">
        <v>38.4099</v>
      </c>
      <c r="AI285">
        <v>6.3039500000000004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1.03433</v>
      </c>
      <c r="AP285">
        <v>0</v>
      </c>
      <c r="AQ285">
        <v>0</v>
      </c>
      <c r="AR285">
        <v>3.5048900000000001</v>
      </c>
      <c r="AS285">
        <v>0</v>
      </c>
      <c r="AT285">
        <v>2.1158800000000002</v>
      </c>
      <c r="AU285">
        <v>12.959099999999999</v>
      </c>
      <c r="AV285">
        <v>0</v>
      </c>
      <c r="AW285">
        <v>0</v>
      </c>
      <c r="AX285">
        <v>0</v>
      </c>
      <c r="AY285">
        <v>53.7014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0.15633</v>
      </c>
      <c r="BF285">
        <v>0</v>
      </c>
      <c r="BG285">
        <v>0</v>
      </c>
      <c r="BH285">
        <v>53.857700000000001</v>
      </c>
      <c r="BI285">
        <v>84.673400000000001</v>
      </c>
      <c r="BJ285" t="s">
        <v>67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</row>
    <row r="286" spans="1:78" x14ac:dyDescent="0.25">
      <c r="A286" t="s">
        <v>2850</v>
      </c>
      <c r="B286" t="s">
        <v>2066</v>
      </c>
      <c r="C286" s="1" t="str">
        <f t="shared" si="41"/>
        <v>RFF</v>
      </c>
      <c r="D286" s="1" t="str">
        <f t="shared" si="42"/>
        <v>CZ15</v>
      </c>
      <c r="E286" s="1" t="str">
        <f t="shared" si="43"/>
        <v>v03</v>
      </c>
      <c r="F286" s="1" t="str">
        <f t="shared" si="40"/>
        <v>PkgAC2SpP-240to760</v>
      </c>
      <c r="G286" s="1" t="str">
        <f t="shared" si="44"/>
        <v>Base</v>
      </c>
      <c r="H286">
        <v>24998.5</v>
      </c>
      <c r="I286">
        <v>23.155000000000001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6.9279400000000004</v>
      </c>
      <c r="P286">
        <v>6.3106099999999998E-2</v>
      </c>
      <c r="Q286">
        <v>0</v>
      </c>
      <c r="R286">
        <v>21.389099999999999</v>
      </c>
      <c r="S286">
        <v>0</v>
      </c>
      <c r="T286">
        <v>12.898300000000001</v>
      </c>
      <c r="U286">
        <v>64.433499999999995</v>
      </c>
      <c r="V286">
        <v>0</v>
      </c>
      <c r="W286">
        <v>0</v>
      </c>
      <c r="X286">
        <v>0</v>
      </c>
      <c r="Y286">
        <v>4.9918500000000003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5.4397599999999997</v>
      </c>
      <c r="AF286">
        <v>0</v>
      </c>
      <c r="AG286">
        <v>0</v>
      </c>
      <c r="AH286">
        <v>10.4316</v>
      </c>
      <c r="AI286">
        <v>13.6431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1.52563</v>
      </c>
      <c r="AP286">
        <v>0</v>
      </c>
      <c r="AQ286">
        <v>0</v>
      </c>
      <c r="AR286">
        <v>3.5048900000000001</v>
      </c>
      <c r="AS286">
        <v>0</v>
      </c>
      <c r="AT286">
        <v>2.3633099999999998</v>
      </c>
      <c r="AU286">
        <v>21.036899999999999</v>
      </c>
      <c r="AV286">
        <v>0</v>
      </c>
      <c r="AW286">
        <v>0</v>
      </c>
      <c r="AX286">
        <v>0</v>
      </c>
      <c r="AY286">
        <v>39.117699999999999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0.15633</v>
      </c>
      <c r="BF286">
        <v>0</v>
      </c>
      <c r="BG286">
        <v>0</v>
      </c>
      <c r="BH286">
        <v>39.274000000000001</v>
      </c>
      <c r="BI286">
        <v>107.78100000000001</v>
      </c>
      <c r="BJ286" t="s">
        <v>67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</row>
    <row r="287" spans="1:78" x14ac:dyDescent="0.25">
      <c r="A287" t="s">
        <v>2850</v>
      </c>
      <c r="B287" t="s">
        <v>2067</v>
      </c>
      <c r="C287" s="1" t="str">
        <f t="shared" si="41"/>
        <v>RFF</v>
      </c>
      <c r="D287" s="1" t="str">
        <f t="shared" si="42"/>
        <v>CZ15</v>
      </c>
      <c r="E287" s="1" t="str">
        <f t="shared" si="43"/>
        <v>v03</v>
      </c>
      <c r="F287" s="1" t="str">
        <f t="shared" si="40"/>
        <v>PkgAC2SpP-240to760</v>
      </c>
      <c r="G287" s="1" t="str">
        <f t="shared" si="44"/>
        <v>Meas</v>
      </c>
      <c r="H287">
        <v>24998.5</v>
      </c>
      <c r="I287">
        <v>17.741499999999998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6.8103600000000002</v>
      </c>
      <c r="P287">
        <v>6.3106099999999998E-2</v>
      </c>
      <c r="Q287">
        <v>0</v>
      </c>
      <c r="R287">
        <v>21.389099999999999</v>
      </c>
      <c r="S287">
        <v>0</v>
      </c>
      <c r="T287">
        <v>12.898300000000001</v>
      </c>
      <c r="U287">
        <v>58.902500000000003</v>
      </c>
      <c r="V287">
        <v>0</v>
      </c>
      <c r="W287">
        <v>0</v>
      </c>
      <c r="X287">
        <v>0</v>
      </c>
      <c r="Y287">
        <v>4.9921300000000004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5.4397599999999997</v>
      </c>
      <c r="AF287">
        <v>0</v>
      </c>
      <c r="AG287">
        <v>0</v>
      </c>
      <c r="AH287">
        <v>10.431900000000001</v>
      </c>
      <c r="AI287">
        <v>8.2064599999999999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1.1940900000000001</v>
      </c>
      <c r="AP287">
        <v>0</v>
      </c>
      <c r="AQ287">
        <v>0</v>
      </c>
      <c r="AR287">
        <v>3.5048900000000001</v>
      </c>
      <c r="AS287">
        <v>0</v>
      </c>
      <c r="AT287">
        <v>2.3633099999999998</v>
      </c>
      <c r="AU287">
        <v>15.268700000000001</v>
      </c>
      <c r="AV287">
        <v>0</v>
      </c>
      <c r="AW287">
        <v>0</v>
      </c>
      <c r="AX287">
        <v>0</v>
      </c>
      <c r="AY287">
        <v>39.117699999999999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0.15633</v>
      </c>
      <c r="BF287">
        <v>0</v>
      </c>
      <c r="BG287">
        <v>0</v>
      </c>
      <c r="BH287">
        <v>39.274000000000001</v>
      </c>
      <c r="BI287">
        <v>105.447</v>
      </c>
      <c r="BJ287" t="s">
        <v>67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</row>
    <row r="288" spans="1:78" x14ac:dyDescent="0.25">
      <c r="A288" t="s">
        <v>2851</v>
      </c>
      <c r="B288" t="s">
        <v>2068</v>
      </c>
      <c r="C288" s="1" t="str">
        <f t="shared" si="41"/>
        <v>RFF</v>
      </c>
      <c r="D288" s="1" t="str">
        <f t="shared" si="42"/>
        <v>CZ15</v>
      </c>
      <c r="E288" s="1" t="str">
        <f t="shared" si="43"/>
        <v>v07</v>
      </c>
      <c r="F288" s="1" t="str">
        <f t="shared" si="40"/>
        <v>PkgAC2SpP-240to760</v>
      </c>
      <c r="G288" s="1" t="str">
        <f t="shared" si="44"/>
        <v>Base</v>
      </c>
      <c r="H288">
        <v>24998.5</v>
      </c>
      <c r="I288">
        <v>22.986999999999998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6.8747600000000002</v>
      </c>
      <c r="P288">
        <v>6.2522300000000003E-2</v>
      </c>
      <c r="Q288">
        <v>0</v>
      </c>
      <c r="R288">
        <v>21.389099999999999</v>
      </c>
      <c r="S288">
        <v>0</v>
      </c>
      <c r="T288">
        <v>12.898300000000001</v>
      </c>
      <c r="U288">
        <v>64.211699999999993</v>
      </c>
      <c r="V288">
        <v>0</v>
      </c>
      <c r="W288">
        <v>0</v>
      </c>
      <c r="X288">
        <v>0</v>
      </c>
      <c r="Y288">
        <v>4.6445499999999997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5.4397599999999997</v>
      </c>
      <c r="AF288">
        <v>0</v>
      </c>
      <c r="AG288">
        <v>0</v>
      </c>
      <c r="AH288">
        <v>10.084300000000001</v>
      </c>
      <c r="AI288">
        <v>13.7088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1.5322</v>
      </c>
      <c r="AP288">
        <v>0</v>
      </c>
      <c r="AQ288">
        <v>0</v>
      </c>
      <c r="AR288">
        <v>3.5048900000000001</v>
      </c>
      <c r="AS288">
        <v>0</v>
      </c>
      <c r="AT288">
        <v>2.09945</v>
      </c>
      <c r="AU288">
        <v>20.845300000000002</v>
      </c>
      <c r="AV288">
        <v>0</v>
      </c>
      <c r="AW288">
        <v>0</v>
      </c>
      <c r="AX288">
        <v>0</v>
      </c>
      <c r="AY288">
        <v>37.811900000000001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0.15633</v>
      </c>
      <c r="BF288">
        <v>0</v>
      </c>
      <c r="BG288">
        <v>0</v>
      </c>
      <c r="BH288">
        <v>37.968299999999999</v>
      </c>
      <c r="BI288">
        <v>106.979</v>
      </c>
      <c r="BJ288" t="s">
        <v>67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</row>
    <row r="289" spans="1:78" x14ac:dyDescent="0.25">
      <c r="A289" t="s">
        <v>2851</v>
      </c>
      <c r="B289" t="s">
        <v>2069</v>
      </c>
      <c r="C289" s="1" t="str">
        <f t="shared" si="41"/>
        <v>RFF</v>
      </c>
      <c r="D289" s="1" t="str">
        <f t="shared" si="42"/>
        <v>CZ15</v>
      </c>
      <c r="E289" s="1" t="str">
        <f t="shared" si="43"/>
        <v>v07</v>
      </c>
      <c r="F289" s="1" t="str">
        <f t="shared" si="40"/>
        <v>PkgAC2SpP-240to760</v>
      </c>
      <c r="G289" s="1" t="str">
        <f t="shared" si="44"/>
        <v>Meas</v>
      </c>
      <c r="H289">
        <v>24998.5</v>
      </c>
      <c r="I289">
        <v>17.630700000000001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6.7595700000000001</v>
      </c>
      <c r="P289">
        <v>6.2522300000000003E-2</v>
      </c>
      <c r="Q289">
        <v>0</v>
      </c>
      <c r="R289">
        <v>21.389099999999999</v>
      </c>
      <c r="S289">
        <v>0</v>
      </c>
      <c r="T289">
        <v>12.898300000000001</v>
      </c>
      <c r="U289">
        <v>58.740200000000002</v>
      </c>
      <c r="V289">
        <v>0</v>
      </c>
      <c r="W289">
        <v>0</v>
      </c>
      <c r="X289">
        <v>0</v>
      </c>
      <c r="Y289">
        <v>4.6448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5.4397599999999997</v>
      </c>
      <c r="AF289">
        <v>0</v>
      </c>
      <c r="AG289">
        <v>0</v>
      </c>
      <c r="AH289">
        <v>10.0846</v>
      </c>
      <c r="AI289">
        <v>8.1383399999999995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1.1845300000000001</v>
      </c>
      <c r="AP289">
        <v>0</v>
      </c>
      <c r="AQ289">
        <v>0</v>
      </c>
      <c r="AR289">
        <v>3.5048900000000001</v>
      </c>
      <c r="AS289">
        <v>0</v>
      </c>
      <c r="AT289">
        <v>2.3633099999999998</v>
      </c>
      <c r="AU289">
        <v>15.1911</v>
      </c>
      <c r="AV289">
        <v>0</v>
      </c>
      <c r="AW289">
        <v>0</v>
      </c>
      <c r="AX289">
        <v>0</v>
      </c>
      <c r="AY289">
        <v>37.811900000000001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0.15633</v>
      </c>
      <c r="BF289">
        <v>0</v>
      </c>
      <c r="BG289">
        <v>0</v>
      </c>
      <c r="BH289">
        <v>37.968299999999999</v>
      </c>
      <c r="BI289">
        <v>104.65</v>
      </c>
      <c r="BJ289" t="s">
        <v>67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</row>
    <row r="290" spans="1:78" x14ac:dyDescent="0.25">
      <c r="A290" t="s">
        <v>2851</v>
      </c>
      <c r="B290" t="s">
        <v>2070</v>
      </c>
      <c r="C290" s="1" t="str">
        <f t="shared" si="41"/>
        <v>RFF</v>
      </c>
      <c r="D290" s="1" t="str">
        <f t="shared" si="42"/>
        <v>CZ15</v>
      </c>
      <c r="E290" s="1" t="str">
        <f t="shared" si="43"/>
        <v>v11</v>
      </c>
      <c r="F290" s="1" t="str">
        <f t="shared" si="40"/>
        <v>PkgAC2SpP-240to760</v>
      </c>
      <c r="G290" s="1" t="str">
        <f t="shared" si="44"/>
        <v>Base</v>
      </c>
      <c r="H290">
        <v>24998.5</v>
      </c>
      <c r="I290">
        <v>21.6614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6.5291499999999996</v>
      </c>
      <c r="P290">
        <v>5.9076499999999997E-2</v>
      </c>
      <c r="Q290">
        <v>0</v>
      </c>
      <c r="R290">
        <v>21.389099999999999</v>
      </c>
      <c r="S290">
        <v>0</v>
      </c>
      <c r="T290">
        <v>12.898300000000001</v>
      </c>
      <c r="U290">
        <v>62.537199999999999</v>
      </c>
      <c r="V290">
        <v>0</v>
      </c>
      <c r="W290">
        <v>0</v>
      </c>
      <c r="X290">
        <v>0</v>
      </c>
      <c r="Y290">
        <v>3.1106799999999999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5.4397599999999997</v>
      </c>
      <c r="AF290">
        <v>0</v>
      </c>
      <c r="AG290">
        <v>0</v>
      </c>
      <c r="AH290">
        <v>8.5504499999999997</v>
      </c>
      <c r="AI290">
        <v>12.6496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1.4243300000000001</v>
      </c>
      <c r="AP290">
        <v>0</v>
      </c>
      <c r="AQ290">
        <v>0</v>
      </c>
      <c r="AR290">
        <v>3.5048900000000001</v>
      </c>
      <c r="AS290">
        <v>0</v>
      </c>
      <c r="AT290">
        <v>2.3703099999999999</v>
      </c>
      <c r="AU290">
        <v>19.949100000000001</v>
      </c>
      <c r="AV290">
        <v>0</v>
      </c>
      <c r="AW290">
        <v>0</v>
      </c>
      <c r="AX290">
        <v>0</v>
      </c>
      <c r="AY290">
        <v>31.5016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0.15633</v>
      </c>
      <c r="BF290">
        <v>0</v>
      </c>
      <c r="BG290">
        <v>0</v>
      </c>
      <c r="BH290">
        <v>31.658000000000001</v>
      </c>
      <c r="BI290">
        <v>102.684</v>
      </c>
      <c r="BJ290" t="s">
        <v>67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</row>
    <row r="291" spans="1:78" x14ac:dyDescent="0.25">
      <c r="A291" t="s">
        <v>2852</v>
      </c>
      <c r="B291" t="s">
        <v>2071</v>
      </c>
      <c r="C291" s="1" t="str">
        <f t="shared" si="41"/>
        <v>RFF</v>
      </c>
      <c r="D291" s="1" t="str">
        <f t="shared" si="42"/>
        <v>CZ15</v>
      </c>
      <c r="E291" s="1" t="str">
        <f t="shared" si="43"/>
        <v>v11</v>
      </c>
      <c r="F291" s="1" t="str">
        <f t="shared" si="40"/>
        <v>PkgAC2SpP-240to760</v>
      </c>
      <c r="G291" s="1" t="str">
        <f t="shared" si="44"/>
        <v>Meas</v>
      </c>
      <c r="H291">
        <v>24998.5</v>
      </c>
      <c r="I291">
        <v>16.6417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6.4280900000000001</v>
      </c>
      <c r="P291">
        <v>5.9076499999999997E-2</v>
      </c>
      <c r="Q291">
        <v>0</v>
      </c>
      <c r="R291">
        <v>21.389099999999999</v>
      </c>
      <c r="S291">
        <v>0</v>
      </c>
      <c r="T291">
        <v>12.898300000000001</v>
      </c>
      <c r="U291">
        <v>57.416400000000003</v>
      </c>
      <c r="V291">
        <v>0</v>
      </c>
      <c r="W291">
        <v>0</v>
      </c>
      <c r="X291">
        <v>0</v>
      </c>
      <c r="Y291">
        <v>3.1109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5.4397599999999997</v>
      </c>
      <c r="AF291">
        <v>0</v>
      </c>
      <c r="AG291">
        <v>0</v>
      </c>
      <c r="AH291">
        <v>8.5506700000000002</v>
      </c>
      <c r="AI291">
        <v>7.73651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1.13615</v>
      </c>
      <c r="AP291">
        <v>0</v>
      </c>
      <c r="AQ291">
        <v>0</v>
      </c>
      <c r="AR291">
        <v>3.5048900000000001</v>
      </c>
      <c r="AS291">
        <v>0</v>
      </c>
      <c r="AT291">
        <v>2.3633099999999998</v>
      </c>
      <c r="AU291">
        <v>14.7409</v>
      </c>
      <c r="AV291">
        <v>0</v>
      </c>
      <c r="AW291">
        <v>0</v>
      </c>
      <c r="AX291">
        <v>0</v>
      </c>
      <c r="AY291">
        <v>31.5016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0.15633</v>
      </c>
      <c r="BF291">
        <v>0</v>
      </c>
      <c r="BG291">
        <v>0</v>
      </c>
      <c r="BH291">
        <v>31.658000000000001</v>
      </c>
      <c r="BI291">
        <v>100.41500000000001</v>
      </c>
      <c r="BJ291" t="s">
        <v>67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</row>
    <row r="292" spans="1:78" x14ac:dyDescent="0.25">
      <c r="A292" t="s">
        <v>2852</v>
      </c>
      <c r="B292" t="s">
        <v>2072</v>
      </c>
      <c r="C292" s="1" t="str">
        <f t="shared" si="41"/>
        <v>RFF</v>
      </c>
      <c r="D292" s="1" t="str">
        <f t="shared" si="42"/>
        <v>CZ15</v>
      </c>
      <c r="E292" s="1" t="str">
        <f t="shared" si="43"/>
        <v>v15</v>
      </c>
      <c r="F292" s="1" t="str">
        <f t="shared" si="40"/>
        <v>PkgAC2SpP-240to760</v>
      </c>
      <c r="G292" s="1" t="str">
        <f t="shared" si="44"/>
        <v>Base</v>
      </c>
      <c r="H292">
        <v>24998.5</v>
      </c>
      <c r="I292">
        <v>21.023099999999999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6.4771099999999997</v>
      </c>
      <c r="P292">
        <v>5.90544E-2</v>
      </c>
      <c r="Q292">
        <v>0</v>
      </c>
      <c r="R292">
        <v>21.389099999999999</v>
      </c>
      <c r="S292">
        <v>0</v>
      </c>
      <c r="T292">
        <v>11.4184</v>
      </c>
      <c r="U292">
        <v>60.366799999999998</v>
      </c>
      <c r="V292">
        <v>0</v>
      </c>
      <c r="W292">
        <v>0</v>
      </c>
      <c r="X292">
        <v>0</v>
      </c>
      <c r="Y292">
        <v>4.0138600000000002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5.4397599999999997</v>
      </c>
      <c r="AF292">
        <v>0</v>
      </c>
      <c r="AG292">
        <v>0</v>
      </c>
      <c r="AH292">
        <v>9.4536300000000004</v>
      </c>
      <c r="AI292">
        <v>12.5436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1.41235</v>
      </c>
      <c r="AP292">
        <v>0</v>
      </c>
      <c r="AQ292">
        <v>0</v>
      </c>
      <c r="AR292">
        <v>3.5048900000000001</v>
      </c>
      <c r="AS292">
        <v>0</v>
      </c>
      <c r="AT292">
        <v>2.1158800000000002</v>
      </c>
      <c r="AU292">
        <v>19.576699999999999</v>
      </c>
      <c r="AV292">
        <v>0</v>
      </c>
      <c r="AW292">
        <v>0</v>
      </c>
      <c r="AX292">
        <v>0</v>
      </c>
      <c r="AY292">
        <v>33.222700000000003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0.15633</v>
      </c>
      <c r="BF292">
        <v>0</v>
      </c>
      <c r="BG292">
        <v>0</v>
      </c>
      <c r="BH292">
        <v>33.378999999999998</v>
      </c>
      <c r="BI292">
        <v>101.21899999999999</v>
      </c>
      <c r="BJ292" t="s">
        <v>67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</row>
    <row r="293" spans="1:78" x14ac:dyDescent="0.25">
      <c r="A293" t="s">
        <v>2852</v>
      </c>
      <c r="B293" t="s">
        <v>2073</v>
      </c>
      <c r="C293" s="1" t="str">
        <f t="shared" si="41"/>
        <v>RFF</v>
      </c>
      <c r="D293" s="1" t="str">
        <f t="shared" si="42"/>
        <v>CZ15</v>
      </c>
      <c r="E293" s="1" t="str">
        <f t="shared" si="43"/>
        <v>v15</v>
      </c>
      <c r="F293" s="1" t="str">
        <f t="shared" si="40"/>
        <v>PkgAC2SpP-240to760</v>
      </c>
      <c r="G293" s="1" t="str">
        <f t="shared" si="44"/>
        <v>Meas</v>
      </c>
      <c r="H293">
        <v>24998.5</v>
      </c>
      <c r="I293">
        <v>16.125800000000002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6.3873499999999996</v>
      </c>
      <c r="P293">
        <v>5.90544E-2</v>
      </c>
      <c r="Q293">
        <v>0</v>
      </c>
      <c r="R293">
        <v>21.389099999999999</v>
      </c>
      <c r="S293">
        <v>0</v>
      </c>
      <c r="T293">
        <v>11.4184</v>
      </c>
      <c r="U293">
        <v>55.379600000000003</v>
      </c>
      <c r="V293">
        <v>0</v>
      </c>
      <c r="W293">
        <v>0</v>
      </c>
      <c r="X293">
        <v>0</v>
      </c>
      <c r="Y293">
        <v>4.0141799999999996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5.4397599999999997</v>
      </c>
      <c r="AF293">
        <v>0</v>
      </c>
      <c r="AG293">
        <v>0</v>
      </c>
      <c r="AH293">
        <v>9.4539500000000007</v>
      </c>
      <c r="AI293">
        <v>7.6597099999999996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1.1172500000000001</v>
      </c>
      <c r="AP293">
        <v>0</v>
      </c>
      <c r="AQ293">
        <v>0</v>
      </c>
      <c r="AR293">
        <v>3.5048900000000001</v>
      </c>
      <c r="AS293">
        <v>0</v>
      </c>
      <c r="AT293">
        <v>2.1088499999999999</v>
      </c>
      <c r="AU293">
        <v>14.390700000000001</v>
      </c>
      <c r="AV293">
        <v>0</v>
      </c>
      <c r="AW293">
        <v>0</v>
      </c>
      <c r="AX293">
        <v>0</v>
      </c>
      <c r="AY293">
        <v>33.222700000000003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0.15633</v>
      </c>
      <c r="BF293">
        <v>0</v>
      </c>
      <c r="BG293">
        <v>0</v>
      </c>
      <c r="BH293">
        <v>33.378999999999998</v>
      </c>
      <c r="BI293">
        <v>98.973299999999995</v>
      </c>
      <c r="BJ293" t="s">
        <v>67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</row>
    <row r="294" spans="1:78" x14ac:dyDescent="0.25">
      <c r="A294" t="s">
        <v>2853</v>
      </c>
      <c r="B294" t="s">
        <v>2413</v>
      </c>
      <c r="C294" s="1" t="str">
        <f t="shared" si="41"/>
        <v>RSD</v>
      </c>
      <c r="D294" s="1" t="str">
        <f t="shared" si="42"/>
        <v>CZ12</v>
      </c>
      <c r="E294" s="1" t="str">
        <f t="shared" si="43"/>
        <v>v03</v>
      </c>
      <c r="F294" s="1" t="str">
        <f t="shared" si="40"/>
        <v>PkgAC2SpP-240to760</v>
      </c>
      <c r="G294" s="1" t="str">
        <f t="shared" si="44"/>
        <v>Base</v>
      </c>
      <c r="H294">
        <v>24998.5</v>
      </c>
      <c r="I294">
        <v>14.6211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6.8145100000000003</v>
      </c>
      <c r="P294">
        <v>0.31829000000000002</v>
      </c>
      <c r="Q294">
        <v>0</v>
      </c>
      <c r="R294">
        <v>36.002400000000002</v>
      </c>
      <c r="S294">
        <v>0</v>
      </c>
      <c r="T294">
        <v>26.630700000000001</v>
      </c>
      <c r="U294">
        <v>84.387</v>
      </c>
      <c r="V294">
        <v>0</v>
      </c>
      <c r="W294">
        <v>0</v>
      </c>
      <c r="X294">
        <v>0</v>
      </c>
      <c r="Y294">
        <v>24.5474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6.9610099999999999</v>
      </c>
      <c r="AF294">
        <v>0</v>
      </c>
      <c r="AG294">
        <v>0</v>
      </c>
      <c r="AH294">
        <v>31.508400000000002</v>
      </c>
      <c r="AI294">
        <v>15.808400000000001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2.04847</v>
      </c>
      <c r="AP294">
        <v>0</v>
      </c>
      <c r="AQ294">
        <v>0</v>
      </c>
      <c r="AR294">
        <v>5.9487199999999998</v>
      </c>
      <c r="AS294">
        <v>0</v>
      </c>
      <c r="AT294">
        <v>4.4493900000000002</v>
      </c>
      <c r="AU294">
        <v>28.254899999999999</v>
      </c>
      <c r="AV294">
        <v>0</v>
      </c>
      <c r="AW294">
        <v>0</v>
      </c>
      <c r="AX294">
        <v>0</v>
      </c>
      <c r="AY294">
        <v>77.788899999999998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0.78374999999999995</v>
      </c>
      <c r="BF294">
        <v>0</v>
      </c>
      <c r="BG294">
        <v>0</v>
      </c>
      <c r="BH294">
        <v>78.572699999999998</v>
      </c>
      <c r="BI294">
        <v>152.607</v>
      </c>
      <c r="BJ294" t="s">
        <v>67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</row>
    <row r="295" spans="1:78" x14ac:dyDescent="0.25">
      <c r="A295" t="s">
        <v>2853</v>
      </c>
      <c r="B295" t="s">
        <v>2414</v>
      </c>
      <c r="C295" s="1" t="str">
        <f t="shared" si="41"/>
        <v>RSD</v>
      </c>
      <c r="D295" s="1" t="str">
        <f t="shared" si="42"/>
        <v>CZ12</v>
      </c>
      <c r="E295" s="1" t="str">
        <f t="shared" si="43"/>
        <v>v03</v>
      </c>
      <c r="F295" s="1" t="str">
        <f t="shared" si="40"/>
        <v>PkgAC2SpP-240to760</v>
      </c>
      <c r="G295" s="1" t="str">
        <f t="shared" si="44"/>
        <v>Meas</v>
      </c>
      <c r="H295">
        <v>24998.5</v>
      </c>
      <c r="I295">
        <v>12.5024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6.7282099999999998</v>
      </c>
      <c r="P295">
        <v>0.31829000000000002</v>
      </c>
      <c r="Q295">
        <v>0</v>
      </c>
      <c r="R295">
        <v>36.002400000000002</v>
      </c>
      <c r="S295">
        <v>0</v>
      </c>
      <c r="T295">
        <v>26.630700000000001</v>
      </c>
      <c r="U295">
        <v>82.182000000000002</v>
      </c>
      <c r="V295">
        <v>0</v>
      </c>
      <c r="W295">
        <v>0</v>
      </c>
      <c r="X295">
        <v>0</v>
      </c>
      <c r="Y295">
        <v>24.547499999999999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6.9610099999999999</v>
      </c>
      <c r="AF295">
        <v>0</v>
      </c>
      <c r="AG295">
        <v>0</v>
      </c>
      <c r="AH295">
        <v>31.508600000000001</v>
      </c>
      <c r="AI295">
        <v>10.719799999999999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1.76668</v>
      </c>
      <c r="AP295">
        <v>0</v>
      </c>
      <c r="AQ295">
        <v>0</v>
      </c>
      <c r="AR295">
        <v>5.9487199999999998</v>
      </c>
      <c r="AS295">
        <v>0</v>
      </c>
      <c r="AT295">
        <v>4.1242099999999997</v>
      </c>
      <c r="AU295">
        <v>22.5594</v>
      </c>
      <c r="AV295">
        <v>0</v>
      </c>
      <c r="AW295">
        <v>0</v>
      </c>
      <c r="AX295">
        <v>0</v>
      </c>
      <c r="AY295">
        <v>77.788899999999998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0.78374999999999995</v>
      </c>
      <c r="BF295">
        <v>0</v>
      </c>
      <c r="BG295">
        <v>0</v>
      </c>
      <c r="BH295">
        <v>78.572699999999998</v>
      </c>
      <c r="BI295">
        <v>145.059</v>
      </c>
      <c r="BJ295" t="s">
        <v>67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</row>
    <row r="296" spans="1:78" x14ac:dyDescent="0.25">
      <c r="A296" t="s">
        <v>2854</v>
      </c>
      <c r="B296" t="s">
        <v>2415</v>
      </c>
      <c r="C296" s="1" t="str">
        <f t="shared" si="41"/>
        <v>RSD</v>
      </c>
      <c r="D296" s="1" t="str">
        <f t="shared" si="42"/>
        <v>CZ12</v>
      </c>
      <c r="E296" s="1" t="str">
        <f t="shared" si="43"/>
        <v>v07</v>
      </c>
      <c r="F296" s="1" t="str">
        <f t="shared" si="40"/>
        <v>PkgAC2SpP-240to760</v>
      </c>
      <c r="G296" s="1" t="str">
        <f t="shared" si="44"/>
        <v>Base</v>
      </c>
      <c r="H296">
        <v>24998.5</v>
      </c>
      <c r="I296">
        <v>14.5749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6.7608800000000002</v>
      </c>
      <c r="P296">
        <v>0.31399700000000003</v>
      </c>
      <c r="Q296">
        <v>0</v>
      </c>
      <c r="R296">
        <v>36.002400000000002</v>
      </c>
      <c r="S296">
        <v>0</v>
      </c>
      <c r="T296">
        <v>26.630700000000001</v>
      </c>
      <c r="U296">
        <v>84.282799999999995</v>
      </c>
      <c r="V296">
        <v>0</v>
      </c>
      <c r="W296">
        <v>0</v>
      </c>
      <c r="X296">
        <v>0</v>
      </c>
      <c r="Y296">
        <v>22.526800000000001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6.9610099999999999</v>
      </c>
      <c r="AF296">
        <v>0</v>
      </c>
      <c r="AG296">
        <v>0</v>
      </c>
      <c r="AH296">
        <v>29.4879</v>
      </c>
      <c r="AI296">
        <v>15.594799999999999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2.0229900000000001</v>
      </c>
      <c r="AP296">
        <v>0</v>
      </c>
      <c r="AQ296">
        <v>0</v>
      </c>
      <c r="AR296">
        <v>5.9487199999999998</v>
      </c>
      <c r="AS296">
        <v>0</v>
      </c>
      <c r="AT296">
        <v>4.4493900000000002</v>
      </c>
      <c r="AU296">
        <v>28.015899999999998</v>
      </c>
      <c r="AV296">
        <v>0</v>
      </c>
      <c r="AW296">
        <v>0</v>
      </c>
      <c r="AX296">
        <v>0</v>
      </c>
      <c r="AY296">
        <v>74.633300000000006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0.78374999999999995</v>
      </c>
      <c r="BF296">
        <v>0</v>
      </c>
      <c r="BG296">
        <v>0</v>
      </c>
      <c r="BH296">
        <v>75.417000000000002</v>
      </c>
      <c r="BI296">
        <v>150.892</v>
      </c>
      <c r="BJ296" t="s">
        <v>67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</row>
    <row r="297" spans="1:78" x14ac:dyDescent="0.25">
      <c r="A297" t="s">
        <v>2854</v>
      </c>
      <c r="B297" t="s">
        <v>2416</v>
      </c>
      <c r="C297" s="1" t="str">
        <f t="shared" si="41"/>
        <v>RSD</v>
      </c>
      <c r="D297" s="1" t="str">
        <f t="shared" si="42"/>
        <v>CZ12</v>
      </c>
      <c r="E297" s="1" t="str">
        <f t="shared" si="43"/>
        <v>v07</v>
      </c>
      <c r="F297" s="1" t="str">
        <f t="shared" si="40"/>
        <v>PkgAC2SpP-240to760</v>
      </c>
      <c r="G297" s="1" t="str">
        <f t="shared" si="44"/>
        <v>Meas</v>
      </c>
      <c r="H297">
        <v>24998.5</v>
      </c>
      <c r="I297">
        <v>12.476800000000001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6.6746699999999999</v>
      </c>
      <c r="P297">
        <v>0.31399700000000003</v>
      </c>
      <c r="Q297">
        <v>0</v>
      </c>
      <c r="R297">
        <v>36.002400000000002</v>
      </c>
      <c r="S297">
        <v>0</v>
      </c>
      <c r="T297">
        <v>26.630700000000001</v>
      </c>
      <c r="U297">
        <v>82.098600000000005</v>
      </c>
      <c r="V297">
        <v>0</v>
      </c>
      <c r="W297">
        <v>0</v>
      </c>
      <c r="X297">
        <v>0</v>
      </c>
      <c r="Y297">
        <v>22.527000000000001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6.9610099999999999</v>
      </c>
      <c r="AF297">
        <v>0</v>
      </c>
      <c r="AG297">
        <v>0</v>
      </c>
      <c r="AH297">
        <v>29.488</v>
      </c>
      <c r="AI297">
        <v>10.5844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1.74762</v>
      </c>
      <c r="AP297">
        <v>0</v>
      </c>
      <c r="AQ297">
        <v>0</v>
      </c>
      <c r="AR297">
        <v>5.9487199999999998</v>
      </c>
      <c r="AS297">
        <v>0</v>
      </c>
      <c r="AT297">
        <v>4.1242099999999997</v>
      </c>
      <c r="AU297">
        <v>22.404900000000001</v>
      </c>
      <c r="AV297">
        <v>0</v>
      </c>
      <c r="AW297">
        <v>0</v>
      </c>
      <c r="AX297">
        <v>0</v>
      </c>
      <c r="AY297">
        <v>74.633300000000006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0.78374999999999995</v>
      </c>
      <c r="BF297">
        <v>0</v>
      </c>
      <c r="BG297">
        <v>0</v>
      </c>
      <c r="BH297">
        <v>75.417000000000002</v>
      </c>
      <c r="BI297">
        <v>143.376</v>
      </c>
      <c r="BJ297" t="s">
        <v>67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</row>
    <row r="298" spans="1:78" x14ac:dyDescent="0.25">
      <c r="A298" t="s">
        <v>2854</v>
      </c>
      <c r="B298" t="s">
        <v>2417</v>
      </c>
      <c r="C298" s="1" t="str">
        <f t="shared" si="41"/>
        <v>RSD</v>
      </c>
      <c r="D298" s="1" t="str">
        <f t="shared" si="42"/>
        <v>CZ12</v>
      </c>
      <c r="E298" s="1" t="str">
        <f t="shared" si="43"/>
        <v>v11</v>
      </c>
      <c r="F298" s="1" t="str">
        <f t="shared" si="40"/>
        <v>PkgAC2SpP-240to760</v>
      </c>
      <c r="G298" s="1" t="str">
        <f t="shared" si="44"/>
        <v>Base</v>
      </c>
      <c r="H298">
        <v>24998.5</v>
      </c>
      <c r="I298">
        <v>14.5374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6.6787299999999998</v>
      </c>
      <c r="P298">
        <v>0.30623299999999998</v>
      </c>
      <c r="Q298">
        <v>0</v>
      </c>
      <c r="R298">
        <v>36.002400000000002</v>
      </c>
      <c r="S298">
        <v>0</v>
      </c>
      <c r="T298">
        <v>26.630700000000001</v>
      </c>
      <c r="U298">
        <v>84.1554</v>
      </c>
      <c r="V298">
        <v>0</v>
      </c>
      <c r="W298">
        <v>0</v>
      </c>
      <c r="X298">
        <v>0</v>
      </c>
      <c r="Y298">
        <v>18.421800000000001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6.9610099999999999</v>
      </c>
      <c r="AF298">
        <v>0</v>
      </c>
      <c r="AG298">
        <v>0</v>
      </c>
      <c r="AH298">
        <v>25.3828</v>
      </c>
      <c r="AI298">
        <v>15.2317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1.98186</v>
      </c>
      <c r="AP298">
        <v>0</v>
      </c>
      <c r="AQ298">
        <v>0</v>
      </c>
      <c r="AR298">
        <v>5.9487199999999998</v>
      </c>
      <c r="AS298">
        <v>0</v>
      </c>
      <c r="AT298">
        <v>4.4493900000000002</v>
      </c>
      <c r="AU298">
        <v>27.611699999999999</v>
      </c>
      <c r="AV298">
        <v>0</v>
      </c>
      <c r="AW298">
        <v>0</v>
      </c>
      <c r="AX298">
        <v>0</v>
      </c>
      <c r="AY298">
        <v>67.804900000000004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0.78374999999999995</v>
      </c>
      <c r="BF298">
        <v>0</v>
      </c>
      <c r="BG298">
        <v>0</v>
      </c>
      <c r="BH298">
        <v>68.5886</v>
      </c>
      <c r="BI298">
        <v>147.74799999999999</v>
      </c>
      <c r="BJ298" t="s">
        <v>67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</row>
    <row r="299" spans="1:78" x14ac:dyDescent="0.25">
      <c r="A299" t="s">
        <v>2855</v>
      </c>
      <c r="B299" t="s">
        <v>2418</v>
      </c>
      <c r="C299" s="1" t="str">
        <f t="shared" si="41"/>
        <v>RSD</v>
      </c>
      <c r="D299" s="1" t="str">
        <f t="shared" si="42"/>
        <v>CZ12</v>
      </c>
      <c r="E299" s="1" t="str">
        <f t="shared" si="43"/>
        <v>v11</v>
      </c>
      <c r="F299" s="1" t="str">
        <f t="shared" si="40"/>
        <v>PkgAC2SpP-240to760</v>
      </c>
      <c r="G299" s="1" t="str">
        <f t="shared" si="44"/>
        <v>Meas</v>
      </c>
      <c r="H299">
        <v>24998.5</v>
      </c>
      <c r="I299">
        <v>12.4649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6.5921700000000003</v>
      </c>
      <c r="P299">
        <v>0.30623299999999998</v>
      </c>
      <c r="Q299">
        <v>0</v>
      </c>
      <c r="R299">
        <v>36.002400000000002</v>
      </c>
      <c r="S299">
        <v>0</v>
      </c>
      <c r="T299">
        <v>26.630700000000001</v>
      </c>
      <c r="U299">
        <v>81.996399999999994</v>
      </c>
      <c r="V299">
        <v>0</v>
      </c>
      <c r="W299">
        <v>0</v>
      </c>
      <c r="X299">
        <v>0</v>
      </c>
      <c r="Y299">
        <v>18.421900000000001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6.9610099999999999</v>
      </c>
      <c r="AF299">
        <v>0</v>
      </c>
      <c r="AG299">
        <v>0</v>
      </c>
      <c r="AH299">
        <v>25.382899999999999</v>
      </c>
      <c r="AI299">
        <v>10.3415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1.71516</v>
      </c>
      <c r="AP299">
        <v>0</v>
      </c>
      <c r="AQ299">
        <v>0</v>
      </c>
      <c r="AR299">
        <v>5.9487199999999998</v>
      </c>
      <c r="AS299">
        <v>0</v>
      </c>
      <c r="AT299">
        <v>4.1242099999999997</v>
      </c>
      <c r="AU299">
        <v>22.1296</v>
      </c>
      <c r="AV299">
        <v>0</v>
      </c>
      <c r="AW299">
        <v>0</v>
      </c>
      <c r="AX299">
        <v>0</v>
      </c>
      <c r="AY299">
        <v>67.804900000000004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0.78374999999999995</v>
      </c>
      <c r="BF299">
        <v>0</v>
      </c>
      <c r="BG299">
        <v>0</v>
      </c>
      <c r="BH299">
        <v>68.5886</v>
      </c>
      <c r="BI299">
        <v>140.339</v>
      </c>
      <c r="BJ299" t="s">
        <v>67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</row>
    <row r="300" spans="1:78" x14ac:dyDescent="0.25">
      <c r="A300" t="s">
        <v>2855</v>
      </c>
      <c r="B300" t="s">
        <v>2419</v>
      </c>
      <c r="C300" s="1" t="str">
        <f t="shared" si="41"/>
        <v>RSD</v>
      </c>
      <c r="D300" s="1" t="str">
        <f t="shared" si="42"/>
        <v>CZ12</v>
      </c>
      <c r="E300" s="1" t="str">
        <f t="shared" si="43"/>
        <v>v15</v>
      </c>
      <c r="F300" s="1" t="str">
        <f t="shared" si="40"/>
        <v>PkgAC2SpP-240to760</v>
      </c>
      <c r="G300" s="1" t="str">
        <f t="shared" si="44"/>
        <v>Base</v>
      </c>
      <c r="H300">
        <v>24998.5</v>
      </c>
      <c r="I300">
        <v>13.6515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6.4935499999999999</v>
      </c>
      <c r="P300">
        <v>0.301871</v>
      </c>
      <c r="Q300">
        <v>0</v>
      </c>
      <c r="R300">
        <v>36.002400000000002</v>
      </c>
      <c r="S300">
        <v>0</v>
      </c>
      <c r="T300">
        <v>23.939599999999999</v>
      </c>
      <c r="U300">
        <v>80.388900000000007</v>
      </c>
      <c r="V300">
        <v>0</v>
      </c>
      <c r="W300">
        <v>0</v>
      </c>
      <c r="X300">
        <v>0</v>
      </c>
      <c r="Y300">
        <v>23.163799999999998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6.9610099999999999</v>
      </c>
      <c r="AF300">
        <v>0</v>
      </c>
      <c r="AG300">
        <v>0</v>
      </c>
      <c r="AH300">
        <v>30.1249</v>
      </c>
      <c r="AI300">
        <v>14.8965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1.9413400000000001</v>
      </c>
      <c r="AP300">
        <v>0</v>
      </c>
      <c r="AQ300">
        <v>0</v>
      </c>
      <c r="AR300">
        <v>5.9487199999999998</v>
      </c>
      <c r="AS300">
        <v>0</v>
      </c>
      <c r="AT300">
        <v>3.9802300000000002</v>
      </c>
      <c r="AU300">
        <v>26.7668</v>
      </c>
      <c r="AV300">
        <v>0</v>
      </c>
      <c r="AW300">
        <v>0</v>
      </c>
      <c r="AX300">
        <v>0</v>
      </c>
      <c r="AY300">
        <v>73.067899999999995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0.78374999999999995</v>
      </c>
      <c r="BF300">
        <v>0</v>
      </c>
      <c r="BG300">
        <v>0</v>
      </c>
      <c r="BH300">
        <v>73.851699999999994</v>
      </c>
      <c r="BI300">
        <v>144.87100000000001</v>
      </c>
      <c r="BJ300" t="s">
        <v>67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</row>
    <row r="301" spans="1:78" x14ac:dyDescent="0.25">
      <c r="A301" t="s">
        <v>2855</v>
      </c>
      <c r="B301" t="s">
        <v>2420</v>
      </c>
      <c r="C301" s="1" t="str">
        <f t="shared" si="41"/>
        <v>RSD</v>
      </c>
      <c r="D301" s="1" t="str">
        <f t="shared" si="42"/>
        <v>CZ12</v>
      </c>
      <c r="E301" s="1" t="str">
        <f t="shared" si="43"/>
        <v>v15</v>
      </c>
      <c r="F301" s="1" t="str">
        <f t="shared" si="40"/>
        <v>PkgAC2SpP-240to760</v>
      </c>
      <c r="G301" s="1" t="str">
        <f t="shared" si="44"/>
        <v>Meas</v>
      </c>
      <c r="H301">
        <v>24998.5</v>
      </c>
      <c r="I301">
        <v>11.6609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6.4139400000000002</v>
      </c>
      <c r="P301">
        <v>0.301871</v>
      </c>
      <c r="Q301">
        <v>0</v>
      </c>
      <c r="R301">
        <v>36.002400000000002</v>
      </c>
      <c r="S301">
        <v>0</v>
      </c>
      <c r="T301">
        <v>23.939599999999999</v>
      </c>
      <c r="U301">
        <v>78.318799999999996</v>
      </c>
      <c r="V301">
        <v>0</v>
      </c>
      <c r="W301">
        <v>0</v>
      </c>
      <c r="X301">
        <v>0</v>
      </c>
      <c r="Y301">
        <v>23.164000000000001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6.9610099999999999</v>
      </c>
      <c r="AF301">
        <v>0</v>
      </c>
      <c r="AG301">
        <v>0</v>
      </c>
      <c r="AH301">
        <v>30.125</v>
      </c>
      <c r="AI301">
        <v>10.1229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1.68608</v>
      </c>
      <c r="AP301">
        <v>0</v>
      </c>
      <c r="AQ301">
        <v>0</v>
      </c>
      <c r="AR301">
        <v>5.9487199999999998</v>
      </c>
      <c r="AS301">
        <v>0</v>
      </c>
      <c r="AT301">
        <v>3.7376900000000002</v>
      </c>
      <c r="AU301">
        <v>21.4954</v>
      </c>
      <c r="AV301">
        <v>0</v>
      </c>
      <c r="AW301">
        <v>0</v>
      </c>
      <c r="AX301">
        <v>0</v>
      </c>
      <c r="AY301">
        <v>73.067899999999995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0.78374999999999995</v>
      </c>
      <c r="BF301">
        <v>0</v>
      </c>
      <c r="BG301">
        <v>0</v>
      </c>
      <c r="BH301">
        <v>73.851699999999994</v>
      </c>
      <c r="BI301">
        <v>137.54499999999999</v>
      </c>
      <c r="BJ301" t="s">
        <v>67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</row>
    <row r="302" spans="1:78" x14ac:dyDescent="0.25">
      <c r="A302" t="s">
        <v>2856</v>
      </c>
      <c r="B302" t="s">
        <v>2421</v>
      </c>
      <c r="C302" s="1" t="str">
        <f t="shared" ref="C302:C333" si="45">LEFT(B302,3)</f>
        <v>RSD</v>
      </c>
      <c r="D302" s="1" t="str">
        <f t="shared" ref="D302:D333" si="46">CONCATENATE("CZ", MID(B302,7,2))</f>
        <v>CZ13</v>
      </c>
      <c r="E302" s="1" t="str">
        <f t="shared" ref="E302:E333" si="47">_xlfn.CONCAT("v",MID(B302,11,2))</f>
        <v>v03</v>
      </c>
      <c r="F302" s="1" t="str">
        <f t="shared" si="40"/>
        <v>PkgAC2SpP-240to760</v>
      </c>
      <c r="G302" s="1" t="str">
        <f t="shared" ref="G302:G333" si="48">RIGHT(B302,4)</f>
        <v>Base</v>
      </c>
      <c r="H302">
        <v>24998.5</v>
      </c>
      <c r="I302">
        <v>21.084399999999999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7.5515999999999996</v>
      </c>
      <c r="P302">
        <v>0.341864</v>
      </c>
      <c r="Q302">
        <v>0</v>
      </c>
      <c r="R302">
        <v>36.002400000000002</v>
      </c>
      <c r="S302">
        <v>0</v>
      </c>
      <c r="T302">
        <v>26.630700000000001</v>
      </c>
      <c r="U302">
        <v>91.610900000000001</v>
      </c>
      <c r="V302">
        <v>0</v>
      </c>
      <c r="W302">
        <v>0</v>
      </c>
      <c r="X302">
        <v>0</v>
      </c>
      <c r="Y302">
        <v>23.3398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6.9610099999999999</v>
      </c>
      <c r="AF302">
        <v>0</v>
      </c>
      <c r="AG302">
        <v>0</v>
      </c>
      <c r="AH302">
        <v>30.300899999999999</v>
      </c>
      <c r="AI302">
        <v>17.521699999999999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2.2344499999999998</v>
      </c>
      <c r="AP302">
        <v>0</v>
      </c>
      <c r="AQ302">
        <v>0</v>
      </c>
      <c r="AR302">
        <v>5.9487199999999998</v>
      </c>
      <c r="AS302">
        <v>0</v>
      </c>
      <c r="AT302">
        <v>4.4493900000000002</v>
      </c>
      <c r="AU302">
        <v>30.154299999999999</v>
      </c>
      <c r="AV302">
        <v>0</v>
      </c>
      <c r="AW302">
        <v>0</v>
      </c>
      <c r="AX302">
        <v>0</v>
      </c>
      <c r="AY302">
        <v>79.525400000000005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0.78374999999999995</v>
      </c>
      <c r="BF302">
        <v>0</v>
      </c>
      <c r="BG302">
        <v>0</v>
      </c>
      <c r="BH302">
        <v>80.309200000000004</v>
      </c>
      <c r="BI302">
        <v>164.32</v>
      </c>
      <c r="BJ302" t="s">
        <v>67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</row>
    <row r="303" spans="1:78" x14ac:dyDescent="0.25">
      <c r="A303" t="s">
        <v>2856</v>
      </c>
      <c r="B303" t="s">
        <v>2422</v>
      </c>
      <c r="C303" s="1" t="str">
        <f t="shared" si="45"/>
        <v>RSD</v>
      </c>
      <c r="D303" s="1" t="str">
        <f t="shared" si="46"/>
        <v>CZ13</v>
      </c>
      <c r="E303" s="1" t="str">
        <f t="shared" si="47"/>
        <v>v03</v>
      </c>
      <c r="F303" s="1" t="str">
        <f t="shared" si="40"/>
        <v>PkgAC2SpP-240to760</v>
      </c>
      <c r="G303" s="1" t="str">
        <f t="shared" si="48"/>
        <v>Meas</v>
      </c>
      <c r="H303">
        <v>24998.5</v>
      </c>
      <c r="I303">
        <v>16.953199999999999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7.4024900000000002</v>
      </c>
      <c r="P303">
        <v>0.341864</v>
      </c>
      <c r="Q303">
        <v>0</v>
      </c>
      <c r="R303">
        <v>36.002400000000002</v>
      </c>
      <c r="S303">
        <v>0</v>
      </c>
      <c r="T303">
        <v>26.630700000000001</v>
      </c>
      <c r="U303">
        <v>87.330600000000004</v>
      </c>
      <c r="V303">
        <v>0</v>
      </c>
      <c r="W303">
        <v>0</v>
      </c>
      <c r="X303">
        <v>0</v>
      </c>
      <c r="Y303">
        <v>23.34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6.9610099999999999</v>
      </c>
      <c r="AF303">
        <v>0</v>
      </c>
      <c r="AG303">
        <v>0</v>
      </c>
      <c r="AH303">
        <v>30.301100000000002</v>
      </c>
      <c r="AI303">
        <v>11.654299999999999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1.8777699999999999</v>
      </c>
      <c r="AP303">
        <v>0</v>
      </c>
      <c r="AQ303">
        <v>0</v>
      </c>
      <c r="AR303">
        <v>5.9487199999999998</v>
      </c>
      <c r="AS303">
        <v>0</v>
      </c>
      <c r="AT303">
        <v>4.5982799999999999</v>
      </c>
      <c r="AU303">
        <v>24.079000000000001</v>
      </c>
      <c r="AV303">
        <v>0</v>
      </c>
      <c r="AW303">
        <v>0</v>
      </c>
      <c r="AX303">
        <v>0</v>
      </c>
      <c r="AY303">
        <v>79.525400000000005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0.78374999999999995</v>
      </c>
      <c r="BF303">
        <v>0</v>
      </c>
      <c r="BG303">
        <v>0</v>
      </c>
      <c r="BH303">
        <v>80.309200000000004</v>
      </c>
      <c r="BI303">
        <v>157.44499999999999</v>
      </c>
      <c r="BJ303" t="s">
        <v>67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</row>
    <row r="304" spans="1:78" x14ac:dyDescent="0.25">
      <c r="A304" t="s">
        <v>2856</v>
      </c>
      <c r="B304" t="s">
        <v>2423</v>
      </c>
      <c r="C304" s="1" t="str">
        <f t="shared" si="45"/>
        <v>RSD</v>
      </c>
      <c r="D304" s="1" t="str">
        <f t="shared" si="46"/>
        <v>CZ13</v>
      </c>
      <c r="E304" s="1" t="str">
        <f t="shared" si="47"/>
        <v>v07</v>
      </c>
      <c r="F304" s="1" t="str">
        <f t="shared" si="40"/>
        <v>PkgAC2SpP-240to760</v>
      </c>
      <c r="G304" s="1" t="str">
        <f t="shared" si="48"/>
        <v>Base</v>
      </c>
      <c r="H304">
        <v>24998.5</v>
      </c>
      <c r="I304">
        <v>20.925999999999998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7.4818699999999998</v>
      </c>
      <c r="P304">
        <v>0.33726600000000001</v>
      </c>
      <c r="Q304">
        <v>0</v>
      </c>
      <c r="R304">
        <v>36.002400000000002</v>
      </c>
      <c r="S304">
        <v>0</v>
      </c>
      <c r="T304">
        <v>26.630700000000001</v>
      </c>
      <c r="U304">
        <v>91.378100000000003</v>
      </c>
      <c r="V304">
        <v>0</v>
      </c>
      <c r="W304">
        <v>0</v>
      </c>
      <c r="X304">
        <v>0</v>
      </c>
      <c r="Y304">
        <v>21.338200000000001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6.9610099999999999</v>
      </c>
      <c r="AF304">
        <v>0</v>
      </c>
      <c r="AG304">
        <v>0</v>
      </c>
      <c r="AH304">
        <v>28.299299999999999</v>
      </c>
      <c r="AI304">
        <v>17.236799999999999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2.19957</v>
      </c>
      <c r="AP304">
        <v>0</v>
      </c>
      <c r="AQ304">
        <v>0</v>
      </c>
      <c r="AR304">
        <v>5.9487199999999998</v>
      </c>
      <c r="AS304">
        <v>0</v>
      </c>
      <c r="AT304">
        <v>4.4493900000000002</v>
      </c>
      <c r="AU304">
        <v>29.834499999999998</v>
      </c>
      <c r="AV304">
        <v>0</v>
      </c>
      <c r="AW304">
        <v>0</v>
      </c>
      <c r="AX304">
        <v>0</v>
      </c>
      <c r="AY304">
        <v>76.142899999999997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0.78374999999999995</v>
      </c>
      <c r="BF304">
        <v>0</v>
      </c>
      <c r="BG304">
        <v>0</v>
      </c>
      <c r="BH304">
        <v>76.926599999999993</v>
      </c>
      <c r="BI304">
        <v>161.92099999999999</v>
      </c>
      <c r="BJ304" t="s">
        <v>67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</row>
    <row r="305" spans="1:78" x14ac:dyDescent="0.25">
      <c r="A305" t="s">
        <v>2857</v>
      </c>
      <c r="B305" t="s">
        <v>2424</v>
      </c>
      <c r="C305" s="1" t="str">
        <f t="shared" si="45"/>
        <v>RSD</v>
      </c>
      <c r="D305" s="1" t="str">
        <f t="shared" si="46"/>
        <v>CZ13</v>
      </c>
      <c r="E305" s="1" t="str">
        <f t="shared" si="47"/>
        <v>v07</v>
      </c>
      <c r="F305" s="1" t="str">
        <f t="shared" si="40"/>
        <v>PkgAC2SpP-240to760</v>
      </c>
      <c r="G305" s="1" t="str">
        <f t="shared" si="48"/>
        <v>Meas</v>
      </c>
      <c r="H305">
        <v>24998.5</v>
      </c>
      <c r="I305">
        <v>16.8323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7.3345099999999999</v>
      </c>
      <c r="P305">
        <v>0.33726600000000001</v>
      </c>
      <c r="Q305">
        <v>0</v>
      </c>
      <c r="R305">
        <v>36.002400000000002</v>
      </c>
      <c r="S305">
        <v>0</v>
      </c>
      <c r="T305">
        <v>26.630700000000001</v>
      </c>
      <c r="U305">
        <v>87.137200000000007</v>
      </c>
      <c r="V305">
        <v>0</v>
      </c>
      <c r="W305">
        <v>0</v>
      </c>
      <c r="X305">
        <v>0</v>
      </c>
      <c r="Y305">
        <v>21.3384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6.9610099999999999</v>
      </c>
      <c r="AF305">
        <v>0</v>
      </c>
      <c r="AG305">
        <v>0</v>
      </c>
      <c r="AH305">
        <v>28.299399999999999</v>
      </c>
      <c r="AI305">
        <v>11.478199999999999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1.8508199999999999</v>
      </c>
      <c r="AP305">
        <v>0</v>
      </c>
      <c r="AQ305">
        <v>0</v>
      </c>
      <c r="AR305">
        <v>5.9487199999999998</v>
      </c>
      <c r="AS305">
        <v>0</v>
      </c>
      <c r="AT305">
        <v>4.5982799999999999</v>
      </c>
      <c r="AU305">
        <v>23.876100000000001</v>
      </c>
      <c r="AV305">
        <v>0</v>
      </c>
      <c r="AW305">
        <v>0</v>
      </c>
      <c r="AX305">
        <v>0</v>
      </c>
      <c r="AY305">
        <v>76.142899999999997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0.78374999999999995</v>
      </c>
      <c r="BF305">
        <v>0</v>
      </c>
      <c r="BG305">
        <v>0</v>
      </c>
      <c r="BH305">
        <v>76.926599999999993</v>
      </c>
      <c r="BI305">
        <v>155.08500000000001</v>
      </c>
      <c r="BJ305" t="s">
        <v>67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</row>
    <row r="306" spans="1:78" x14ac:dyDescent="0.25">
      <c r="A306" t="s">
        <v>2857</v>
      </c>
      <c r="B306" t="s">
        <v>2425</v>
      </c>
      <c r="C306" s="1" t="str">
        <f t="shared" si="45"/>
        <v>RSD</v>
      </c>
      <c r="D306" s="1" t="str">
        <f t="shared" si="46"/>
        <v>CZ13</v>
      </c>
      <c r="E306" s="1" t="str">
        <f t="shared" si="47"/>
        <v>v11</v>
      </c>
      <c r="F306" s="1" t="str">
        <f t="shared" si="40"/>
        <v>PkgAC2SpP-240to760</v>
      </c>
      <c r="G306" s="1" t="str">
        <f t="shared" si="48"/>
        <v>Base</v>
      </c>
      <c r="H306">
        <v>24998.5</v>
      </c>
      <c r="I306">
        <v>20.664999999999999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7.3611000000000004</v>
      </c>
      <c r="P306">
        <v>0.32862000000000002</v>
      </c>
      <c r="Q306">
        <v>0</v>
      </c>
      <c r="R306">
        <v>36.002400000000002</v>
      </c>
      <c r="S306">
        <v>0</v>
      </c>
      <c r="T306">
        <v>26.630700000000001</v>
      </c>
      <c r="U306">
        <v>90.987700000000004</v>
      </c>
      <c r="V306">
        <v>0</v>
      </c>
      <c r="W306">
        <v>0</v>
      </c>
      <c r="X306">
        <v>0</v>
      </c>
      <c r="Y306">
        <v>16.949300000000001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6.9610099999999999</v>
      </c>
      <c r="AF306">
        <v>0</v>
      </c>
      <c r="AG306">
        <v>0</v>
      </c>
      <c r="AH306">
        <v>23.910299999999999</v>
      </c>
      <c r="AI306">
        <v>16.731400000000001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2.13706</v>
      </c>
      <c r="AP306">
        <v>0</v>
      </c>
      <c r="AQ306">
        <v>0</v>
      </c>
      <c r="AR306">
        <v>5.9487199999999998</v>
      </c>
      <c r="AS306">
        <v>0</v>
      </c>
      <c r="AT306">
        <v>4.4493900000000002</v>
      </c>
      <c r="AU306">
        <v>29.2666</v>
      </c>
      <c r="AV306">
        <v>0</v>
      </c>
      <c r="AW306">
        <v>0</v>
      </c>
      <c r="AX306">
        <v>0</v>
      </c>
      <c r="AY306">
        <v>68.639300000000006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0.78374999999999995</v>
      </c>
      <c r="BF306">
        <v>0</v>
      </c>
      <c r="BG306">
        <v>0</v>
      </c>
      <c r="BH306">
        <v>69.423000000000002</v>
      </c>
      <c r="BI306">
        <v>157.58000000000001</v>
      </c>
      <c r="BJ306" t="s">
        <v>67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</row>
    <row r="307" spans="1:78" x14ac:dyDescent="0.25">
      <c r="A307" t="s">
        <v>2857</v>
      </c>
      <c r="B307" t="s">
        <v>2426</v>
      </c>
      <c r="C307" s="1" t="str">
        <f t="shared" si="45"/>
        <v>RSD</v>
      </c>
      <c r="D307" s="1" t="str">
        <f t="shared" si="46"/>
        <v>CZ13</v>
      </c>
      <c r="E307" s="1" t="str">
        <f t="shared" si="47"/>
        <v>v11</v>
      </c>
      <c r="F307" s="1" t="str">
        <f t="shared" si="40"/>
        <v>PkgAC2SpP-240to760</v>
      </c>
      <c r="G307" s="1" t="str">
        <f t="shared" si="48"/>
        <v>Meas</v>
      </c>
      <c r="H307">
        <v>24998.5</v>
      </c>
      <c r="I307">
        <v>16.649699999999999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7.2161400000000002</v>
      </c>
      <c r="P307">
        <v>0.32862000000000002</v>
      </c>
      <c r="Q307">
        <v>0</v>
      </c>
      <c r="R307">
        <v>36.002400000000002</v>
      </c>
      <c r="S307">
        <v>0</v>
      </c>
      <c r="T307">
        <v>26.630700000000001</v>
      </c>
      <c r="U307">
        <v>86.827600000000004</v>
      </c>
      <c r="V307">
        <v>0</v>
      </c>
      <c r="W307">
        <v>0</v>
      </c>
      <c r="X307">
        <v>0</v>
      </c>
      <c r="Y307">
        <v>16.949400000000001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6.9610099999999999</v>
      </c>
      <c r="AF307">
        <v>0</v>
      </c>
      <c r="AG307">
        <v>0</v>
      </c>
      <c r="AH307">
        <v>23.910399999999999</v>
      </c>
      <c r="AI307">
        <v>11.1563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1.8012699999999999</v>
      </c>
      <c r="AP307">
        <v>0</v>
      </c>
      <c r="AQ307">
        <v>0</v>
      </c>
      <c r="AR307">
        <v>5.9487199999999998</v>
      </c>
      <c r="AS307">
        <v>0</v>
      </c>
      <c r="AT307">
        <v>4.5982799999999999</v>
      </c>
      <c r="AU307">
        <v>23.5046</v>
      </c>
      <c r="AV307">
        <v>0</v>
      </c>
      <c r="AW307">
        <v>0</v>
      </c>
      <c r="AX307">
        <v>0</v>
      </c>
      <c r="AY307">
        <v>68.639300000000006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0.78374999999999995</v>
      </c>
      <c r="BF307">
        <v>0</v>
      </c>
      <c r="BG307">
        <v>0</v>
      </c>
      <c r="BH307">
        <v>69.423000000000002</v>
      </c>
      <c r="BI307">
        <v>150.79900000000001</v>
      </c>
      <c r="BJ307" t="s">
        <v>67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</row>
    <row r="308" spans="1:78" x14ac:dyDescent="0.25">
      <c r="A308" t="s">
        <v>2858</v>
      </c>
      <c r="B308" t="s">
        <v>2427</v>
      </c>
      <c r="C308" s="1" t="str">
        <f t="shared" si="45"/>
        <v>RSD</v>
      </c>
      <c r="D308" s="1" t="str">
        <f t="shared" si="46"/>
        <v>CZ13</v>
      </c>
      <c r="E308" s="1" t="str">
        <f t="shared" si="47"/>
        <v>v15</v>
      </c>
      <c r="F308" s="1" t="str">
        <f t="shared" si="40"/>
        <v>PkgAC2SpP-240to760</v>
      </c>
      <c r="G308" s="1" t="str">
        <f t="shared" si="48"/>
        <v>Base</v>
      </c>
      <c r="H308">
        <v>24998.5</v>
      </c>
      <c r="I308">
        <v>19.794699999999999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7.1966200000000002</v>
      </c>
      <c r="P308">
        <v>0.324299</v>
      </c>
      <c r="Q308">
        <v>0</v>
      </c>
      <c r="R308">
        <v>36.002400000000002</v>
      </c>
      <c r="S308">
        <v>0</v>
      </c>
      <c r="T308">
        <v>23.939599999999999</v>
      </c>
      <c r="U308">
        <v>87.257599999999996</v>
      </c>
      <c r="V308">
        <v>0</v>
      </c>
      <c r="W308">
        <v>0</v>
      </c>
      <c r="X308">
        <v>0</v>
      </c>
      <c r="Y308">
        <v>20.1936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6.9610099999999999</v>
      </c>
      <c r="AF308">
        <v>0</v>
      </c>
      <c r="AG308">
        <v>0</v>
      </c>
      <c r="AH308">
        <v>27.154599999999999</v>
      </c>
      <c r="AI308">
        <v>16.3809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2.0944199999999999</v>
      </c>
      <c r="AP308">
        <v>0</v>
      </c>
      <c r="AQ308">
        <v>0</v>
      </c>
      <c r="AR308">
        <v>5.9487199999999998</v>
      </c>
      <c r="AS308">
        <v>0</v>
      </c>
      <c r="AT308">
        <v>3.9802300000000002</v>
      </c>
      <c r="AU308">
        <v>28.404299999999999</v>
      </c>
      <c r="AV308">
        <v>0</v>
      </c>
      <c r="AW308">
        <v>0</v>
      </c>
      <c r="AX308">
        <v>0</v>
      </c>
      <c r="AY308">
        <v>72.074100000000001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0.78374999999999995</v>
      </c>
      <c r="BF308">
        <v>0</v>
      </c>
      <c r="BG308">
        <v>0</v>
      </c>
      <c r="BH308">
        <v>72.857799999999997</v>
      </c>
      <c r="BI308">
        <v>154.38900000000001</v>
      </c>
      <c r="BJ308" t="s">
        <v>67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</row>
    <row r="309" spans="1:78" x14ac:dyDescent="0.25">
      <c r="A309" t="s">
        <v>2858</v>
      </c>
      <c r="B309" t="s">
        <v>2428</v>
      </c>
      <c r="C309" s="1" t="str">
        <f t="shared" si="45"/>
        <v>RSD</v>
      </c>
      <c r="D309" s="1" t="str">
        <f t="shared" si="46"/>
        <v>CZ13</v>
      </c>
      <c r="E309" s="1" t="str">
        <f t="shared" si="47"/>
        <v>v15</v>
      </c>
      <c r="F309" s="1" t="str">
        <f t="shared" si="40"/>
        <v>PkgAC2SpP-240to760</v>
      </c>
      <c r="G309" s="1" t="str">
        <f t="shared" si="48"/>
        <v>Meas</v>
      </c>
      <c r="H309">
        <v>24998.5</v>
      </c>
      <c r="I309">
        <v>15.9016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7.0629299999999997</v>
      </c>
      <c r="P309">
        <v>0.324299</v>
      </c>
      <c r="Q309">
        <v>0</v>
      </c>
      <c r="R309">
        <v>36.002400000000002</v>
      </c>
      <c r="S309">
        <v>0</v>
      </c>
      <c r="T309">
        <v>23.939599999999999</v>
      </c>
      <c r="U309">
        <v>83.230900000000005</v>
      </c>
      <c r="V309">
        <v>0</v>
      </c>
      <c r="W309">
        <v>0</v>
      </c>
      <c r="X309">
        <v>0</v>
      </c>
      <c r="Y309">
        <v>20.1938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6.9610099999999999</v>
      </c>
      <c r="AF309">
        <v>0</v>
      </c>
      <c r="AG309">
        <v>0</v>
      </c>
      <c r="AH309">
        <v>27.154800000000002</v>
      </c>
      <c r="AI309">
        <v>10.929399999999999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1.76396</v>
      </c>
      <c r="AP309">
        <v>0</v>
      </c>
      <c r="AQ309">
        <v>0</v>
      </c>
      <c r="AR309">
        <v>5.9487199999999998</v>
      </c>
      <c r="AS309">
        <v>0</v>
      </c>
      <c r="AT309">
        <v>4.1123900000000004</v>
      </c>
      <c r="AU309">
        <v>22.7545</v>
      </c>
      <c r="AV309">
        <v>0</v>
      </c>
      <c r="AW309">
        <v>0</v>
      </c>
      <c r="AX309">
        <v>0</v>
      </c>
      <c r="AY309">
        <v>72.074100000000001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0.78374999999999995</v>
      </c>
      <c r="BF309">
        <v>0</v>
      </c>
      <c r="BG309">
        <v>0</v>
      </c>
      <c r="BH309">
        <v>72.857799999999997</v>
      </c>
      <c r="BI309">
        <v>147.62799999999999</v>
      </c>
      <c r="BJ309" t="s">
        <v>67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</row>
    <row r="310" spans="1:78" x14ac:dyDescent="0.25">
      <c r="A310" t="s">
        <v>2859</v>
      </c>
      <c r="B310" t="s">
        <v>2074</v>
      </c>
      <c r="C310" s="1" t="str">
        <f t="shared" si="45"/>
        <v>RSD</v>
      </c>
      <c r="D310" s="1" t="str">
        <f t="shared" si="46"/>
        <v>CZ15</v>
      </c>
      <c r="E310" s="1" t="str">
        <f t="shared" si="47"/>
        <v>v03</v>
      </c>
      <c r="F310" s="1" t="str">
        <f t="shared" si="40"/>
        <v>PkgAC2SpP-240to760</v>
      </c>
      <c r="G310" s="1" t="str">
        <f t="shared" si="48"/>
        <v>Base</v>
      </c>
      <c r="H310">
        <v>24998.5</v>
      </c>
      <c r="I310">
        <v>35.284999999999997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9.4948700000000006</v>
      </c>
      <c r="P310">
        <v>0.115011</v>
      </c>
      <c r="Q310">
        <v>0</v>
      </c>
      <c r="R310">
        <v>36.002400000000002</v>
      </c>
      <c r="S310">
        <v>0</v>
      </c>
      <c r="T310">
        <v>26.630700000000001</v>
      </c>
      <c r="U310">
        <v>107.52800000000001</v>
      </c>
      <c r="V310">
        <v>0</v>
      </c>
      <c r="W310">
        <v>0</v>
      </c>
      <c r="X310">
        <v>0</v>
      </c>
      <c r="Y310">
        <v>0.70616199999999996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6.9610099999999999</v>
      </c>
      <c r="AF310">
        <v>0</v>
      </c>
      <c r="AG310">
        <v>0</v>
      </c>
      <c r="AH310">
        <v>7.6671699999999996</v>
      </c>
      <c r="AI310">
        <v>24.099599999999999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2.6493699999999998</v>
      </c>
      <c r="AP310">
        <v>0</v>
      </c>
      <c r="AQ310">
        <v>0</v>
      </c>
      <c r="AR310">
        <v>5.9487199999999998</v>
      </c>
      <c r="AS310">
        <v>0</v>
      </c>
      <c r="AT310">
        <v>4.5982799999999999</v>
      </c>
      <c r="AU310">
        <v>37.295999999999999</v>
      </c>
      <c r="AV310">
        <v>0</v>
      </c>
      <c r="AW310">
        <v>0</v>
      </c>
      <c r="AX310">
        <v>0</v>
      </c>
      <c r="AY310">
        <v>25.348099999999999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0.52249999999999996</v>
      </c>
      <c r="BF310">
        <v>0</v>
      </c>
      <c r="BG310">
        <v>0</v>
      </c>
      <c r="BH310">
        <v>25.8706</v>
      </c>
      <c r="BI310">
        <v>191.20699999999999</v>
      </c>
      <c r="BJ310" t="s">
        <v>67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</row>
    <row r="311" spans="1:78" x14ac:dyDescent="0.25">
      <c r="A311" t="s">
        <v>2859</v>
      </c>
      <c r="B311" t="s">
        <v>2075</v>
      </c>
      <c r="C311" s="1" t="str">
        <f t="shared" si="45"/>
        <v>RSD</v>
      </c>
      <c r="D311" s="1" t="str">
        <f t="shared" si="46"/>
        <v>CZ15</v>
      </c>
      <c r="E311" s="1" t="str">
        <f t="shared" si="47"/>
        <v>v03</v>
      </c>
      <c r="F311" s="1" t="str">
        <f t="shared" si="40"/>
        <v>PkgAC2SpP-240to760</v>
      </c>
      <c r="G311" s="1" t="str">
        <f t="shared" si="48"/>
        <v>Meas</v>
      </c>
      <c r="H311">
        <v>24998.5</v>
      </c>
      <c r="I311">
        <v>26.752099999999999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9.3413500000000003</v>
      </c>
      <c r="P311">
        <v>0.115011</v>
      </c>
      <c r="Q311">
        <v>0</v>
      </c>
      <c r="R311">
        <v>36.002400000000002</v>
      </c>
      <c r="S311">
        <v>0</v>
      </c>
      <c r="T311">
        <v>26.630700000000001</v>
      </c>
      <c r="U311">
        <v>98.8416</v>
      </c>
      <c r="V311">
        <v>0</v>
      </c>
      <c r="W311">
        <v>0</v>
      </c>
      <c r="X311">
        <v>0</v>
      </c>
      <c r="Y311">
        <v>0.70651200000000003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6.9610099999999999</v>
      </c>
      <c r="AF311">
        <v>0</v>
      </c>
      <c r="AG311">
        <v>0</v>
      </c>
      <c r="AH311">
        <v>7.6675199999999997</v>
      </c>
      <c r="AI311">
        <v>14.5192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2.0259299999999998</v>
      </c>
      <c r="AP311">
        <v>0</v>
      </c>
      <c r="AQ311">
        <v>0</v>
      </c>
      <c r="AR311">
        <v>5.7168599999999996</v>
      </c>
      <c r="AS311">
        <v>0</v>
      </c>
      <c r="AT311">
        <v>4.6109200000000001</v>
      </c>
      <c r="AU311">
        <v>26.873000000000001</v>
      </c>
      <c r="AV311">
        <v>0</v>
      </c>
      <c r="AW311">
        <v>0</v>
      </c>
      <c r="AX311">
        <v>0</v>
      </c>
      <c r="AY311">
        <v>25.348099999999999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0.52249999999999996</v>
      </c>
      <c r="BF311">
        <v>0</v>
      </c>
      <c r="BG311">
        <v>0</v>
      </c>
      <c r="BH311">
        <v>25.8706</v>
      </c>
      <c r="BI311">
        <v>186.24100000000001</v>
      </c>
      <c r="BJ311" t="s">
        <v>67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</row>
    <row r="312" spans="1:78" x14ac:dyDescent="0.25">
      <c r="A312" t="s">
        <v>2860</v>
      </c>
      <c r="B312" t="s">
        <v>2076</v>
      </c>
      <c r="C312" s="1" t="str">
        <f t="shared" si="45"/>
        <v>RSD</v>
      </c>
      <c r="D312" s="1" t="str">
        <f t="shared" si="46"/>
        <v>CZ15</v>
      </c>
      <c r="E312" s="1" t="str">
        <f t="shared" si="47"/>
        <v>v07</v>
      </c>
      <c r="F312" s="1" t="str">
        <f t="shared" si="40"/>
        <v>PkgAC2SpP-240to760</v>
      </c>
      <c r="G312" s="1" t="str">
        <f t="shared" si="48"/>
        <v>Base</v>
      </c>
      <c r="H312">
        <v>24998.5</v>
      </c>
      <c r="I312">
        <v>34.934600000000003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9.4092400000000005</v>
      </c>
      <c r="P312">
        <v>0.11366999999999999</v>
      </c>
      <c r="Q312">
        <v>0</v>
      </c>
      <c r="R312">
        <v>36.002400000000002</v>
      </c>
      <c r="S312">
        <v>0</v>
      </c>
      <c r="T312">
        <v>26.630700000000001</v>
      </c>
      <c r="U312">
        <v>107.09099999999999</v>
      </c>
      <c r="V312">
        <v>0</v>
      </c>
      <c r="W312">
        <v>0</v>
      </c>
      <c r="X312">
        <v>0</v>
      </c>
      <c r="Y312">
        <v>0.53118600000000005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6.9610099999999999</v>
      </c>
      <c r="AF312">
        <v>0</v>
      </c>
      <c r="AG312">
        <v>0</v>
      </c>
      <c r="AH312">
        <v>7.4921899999999999</v>
      </c>
      <c r="AI312">
        <v>23.7179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2.6069200000000001</v>
      </c>
      <c r="AP312">
        <v>0</v>
      </c>
      <c r="AQ312">
        <v>0</v>
      </c>
      <c r="AR312">
        <v>5.9487199999999998</v>
      </c>
      <c r="AS312">
        <v>0</v>
      </c>
      <c r="AT312">
        <v>4.5982799999999999</v>
      </c>
      <c r="AU312">
        <v>36.8718</v>
      </c>
      <c r="AV312">
        <v>0</v>
      </c>
      <c r="AW312">
        <v>0</v>
      </c>
      <c r="AX312">
        <v>0</v>
      </c>
      <c r="AY312">
        <v>22.559899999999999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0.52249999999999996</v>
      </c>
      <c r="BF312">
        <v>0</v>
      </c>
      <c r="BG312">
        <v>0</v>
      </c>
      <c r="BH312">
        <v>23.0824</v>
      </c>
      <c r="BI312">
        <v>189.249</v>
      </c>
      <c r="BJ312" t="s">
        <v>67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</row>
    <row r="313" spans="1:78" x14ac:dyDescent="0.25">
      <c r="A313" t="s">
        <v>2860</v>
      </c>
      <c r="B313" t="s">
        <v>2077</v>
      </c>
      <c r="C313" s="1" t="str">
        <f t="shared" si="45"/>
        <v>RSD</v>
      </c>
      <c r="D313" s="1" t="str">
        <f t="shared" si="46"/>
        <v>CZ15</v>
      </c>
      <c r="E313" s="1" t="str">
        <f t="shared" si="47"/>
        <v>v07</v>
      </c>
      <c r="F313" s="1" t="str">
        <f t="shared" si="40"/>
        <v>PkgAC2SpP-240to760</v>
      </c>
      <c r="G313" s="1" t="str">
        <f t="shared" si="48"/>
        <v>Meas</v>
      </c>
      <c r="H313">
        <v>24998.5</v>
      </c>
      <c r="I313">
        <v>26.520299999999999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9.2606300000000008</v>
      </c>
      <c r="P313">
        <v>0.11366999999999999</v>
      </c>
      <c r="Q313">
        <v>0</v>
      </c>
      <c r="R313">
        <v>36.002400000000002</v>
      </c>
      <c r="S313">
        <v>0</v>
      </c>
      <c r="T313">
        <v>26.630700000000001</v>
      </c>
      <c r="U313">
        <v>98.527600000000007</v>
      </c>
      <c r="V313">
        <v>0</v>
      </c>
      <c r="W313">
        <v>0</v>
      </c>
      <c r="X313">
        <v>0</v>
      </c>
      <c r="Y313">
        <v>0.53125199999999995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6.9610099999999999</v>
      </c>
      <c r="AF313">
        <v>0</v>
      </c>
      <c r="AG313">
        <v>0</v>
      </c>
      <c r="AH313">
        <v>7.4922599999999999</v>
      </c>
      <c r="AI313">
        <v>14.3569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2.0043199999999999</v>
      </c>
      <c r="AP313">
        <v>0</v>
      </c>
      <c r="AQ313">
        <v>0</v>
      </c>
      <c r="AR313">
        <v>5.7168599999999996</v>
      </c>
      <c r="AS313">
        <v>0</v>
      </c>
      <c r="AT313">
        <v>4.6109200000000001</v>
      </c>
      <c r="AU313">
        <v>26.689</v>
      </c>
      <c r="AV313">
        <v>0</v>
      </c>
      <c r="AW313">
        <v>0</v>
      </c>
      <c r="AX313">
        <v>0</v>
      </c>
      <c r="AY313">
        <v>22.559899999999999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0.52249999999999996</v>
      </c>
      <c r="BF313">
        <v>0</v>
      </c>
      <c r="BG313">
        <v>0</v>
      </c>
      <c r="BH313">
        <v>23.0824</v>
      </c>
      <c r="BI313">
        <v>184.37899999999999</v>
      </c>
      <c r="BJ313" t="s">
        <v>67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</row>
    <row r="314" spans="1:78" x14ac:dyDescent="0.25">
      <c r="A314" t="s">
        <v>2860</v>
      </c>
      <c r="B314" t="s">
        <v>2078</v>
      </c>
      <c r="C314" s="1" t="str">
        <f t="shared" si="45"/>
        <v>RSD</v>
      </c>
      <c r="D314" s="1" t="str">
        <f t="shared" si="46"/>
        <v>CZ15</v>
      </c>
      <c r="E314" s="1" t="str">
        <f t="shared" si="47"/>
        <v>v11</v>
      </c>
      <c r="F314" s="1" t="str">
        <f t="shared" si="40"/>
        <v>PkgAC2SpP-240to760</v>
      </c>
      <c r="G314" s="1" t="str">
        <f t="shared" si="48"/>
        <v>Base</v>
      </c>
      <c r="H314">
        <v>24998.5</v>
      </c>
      <c r="I314">
        <v>33.930700000000002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9.1614900000000006</v>
      </c>
      <c r="P314">
        <v>0.109595</v>
      </c>
      <c r="Q314">
        <v>0</v>
      </c>
      <c r="R314">
        <v>36.002400000000002</v>
      </c>
      <c r="S314">
        <v>0</v>
      </c>
      <c r="T314">
        <v>26.630700000000001</v>
      </c>
      <c r="U314">
        <v>105.83499999999999</v>
      </c>
      <c r="V314">
        <v>0</v>
      </c>
      <c r="W314">
        <v>0</v>
      </c>
      <c r="X314">
        <v>0</v>
      </c>
      <c r="Y314">
        <v>0.154225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6.9610099999999999</v>
      </c>
      <c r="AF314">
        <v>0</v>
      </c>
      <c r="AG314">
        <v>0</v>
      </c>
      <c r="AH314">
        <v>7.1152300000000004</v>
      </c>
      <c r="AI314">
        <v>22.680700000000002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2.4912200000000002</v>
      </c>
      <c r="AP314">
        <v>0</v>
      </c>
      <c r="AQ314">
        <v>0</v>
      </c>
      <c r="AR314">
        <v>5.9487199999999998</v>
      </c>
      <c r="AS314">
        <v>0</v>
      </c>
      <c r="AT314">
        <v>4.5982799999999999</v>
      </c>
      <c r="AU314">
        <v>35.718899999999998</v>
      </c>
      <c r="AV314">
        <v>0</v>
      </c>
      <c r="AW314">
        <v>0</v>
      </c>
      <c r="AX314">
        <v>0</v>
      </c>
      <c r="AY314">
        <v>12.0235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0.52249999999999996</v>
      </c>
      <c r="BF314">
        <v>0</v>
      </c>
      <c r="BG314">
        <v>0</v>
      </c>
      <c r="BH314">
        <v>12.545999999999999</v>
      </c>
      <c r="BI314">
        <v>183.96299999999999</v>
      </c>
      <c r="BJ314" t="s">
        <v>67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</row>
    <row r="315" spans="1:78" x14ac:dyDescent="0.25">
      <c r="A315" t="s">
        <v>2861</v>
      </c>
      <c r="B315" t="s">
        <v>2079</v>
      </c>
      <c r="C315" s="1" t="str">
        <f t="shared" si="45"/>
        <v>RSD</v>
      </c>
      <c r="D315" s="1" t="str">
        <f t="shared" si="46"/>
        <v>CZ15</v>
      </c>
      <c r="E315" s="1" t="str">
        <f t="shared" si="47"/>
        <v>v11</v>
      </c>
      <c r="F315" s="1" t="str">
        <f t="shared" si="40"/>
        <v>PkgAC2SpP-240to760</v>
      </c>
      <c r="G315" s="1" t="str">
        <f t="shared" si="48"/>
        <v>Meas</v>
      </c>
      <c r="H315">
        <v>24998.5</v>
      </c>
      <c r="I315">
        <v>25.879200000000001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9.0229199999999992</v>
      </c>
      <c r="P315">
        <v>0.109595</v>
      </c>
      <c r="Q315">
        <v>0</v>
      </c>
      <c r="R315">
        <v>36.002400000000002</v>
      </c>
      <c r="S315">
        <v>0</v>
      </c>
      <c r="T315">
        <v>26.630700000000001</v>
      </c>
      <c r="U315">
        <v>97.644800000000004</v>
      </c>
      <c r="V315">
        <v>0</v>
      </c>
      <c r="W315">
        <v>0</v>
      </c>
      <c r="X315">
        <v>0</v>
      </c>
      <c r="Y315">
        <v>0.15425800000000001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6.9610099999999999</v>
      </c>
      <c r="AF315">
        <v>0</v>
      </c>
      <c r="AG315">
        <v>0</v>
      </c>
      <c r="AH315">
        <v>7.1152600000000001</v>
      </c>
      <c r="AI315">
        <v>13.872400000000001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1.9445300000000001</v>
      </c>
      <c r="AP315">
        <v>0</v>
      </c>
      <c r="AQ315">
        <v>0</v>
      </c>
      <c r="AR315">
        <v>5.7168599999999996</v>
      </c>
      <c r="AS315">
        <v>0</v>
      </c>
      <c r="AT315">
        <v>4.6109200000000001</v>
      </c>
      <c r="AU315">
        <v>26.1448</v>
      </c>
      <c r="AV315">
        <v>0</v>
      </c>
      <c r="AW315">
        <v>0</v>
      </c>
      <c r="AX315">
        <v>0</v>
      </c>
      <c r="AY315">
        <v>12.0235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0.52249999999999996</v>
      </c>
      <c r="BF315">
        <v>0</v>
      </c>
      <c r="BG315">
        <v>0</v>
      </c>
      <c r="BH315">
        <v>12.545999999999999</v>
      </c>
      <c r="BI315">
        <v>179.095</v>
      </c>
      <c r="BJ315" t="s">
        <v>67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</row>
    <row r="316" spans="1:78" x14ac:dyDescent="0.25">
      <c r="A316" t="s">
        <v>2861</v>
      </c>
      <c r="B316" t="s">
        <v>2080</v>
      </c>
      <c r="C316" s="1" t="str">
        <f t="shared" si="45"/>
        <v>RSD</v>
      </c>
      <c r="D316" s="1" t="str">
        <f t="shared" si="46"/>
        <v>CZ15</v>
      </c>
      <c r="E316" s="1" t="str">
        <f t="shared" si="47"/>
        <v>v15</v>
      </c>
      <c r="F316" s="1" t="str">
        <f t="shared" si="40"/>
        <v>PkgAC2SpP-240to760</v>
      </c>
      <c r="G316" s="1" t="str">
        <f t="shared" si="48"/>
        <v>Base</v>
      </c>
      <c r="H316">
        <v>24998.5</v>
      </c>
      <c r="I316">
        <v>32.855899999999998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9.01023</v>
      </c>
      <c r="P316">
        <v>0.10845399999999999</v>
      </c>
      <c r="Q316">
        <v>0</v>
      </c>
      <c r="R316">
        <v>36.002400000000002</v>
      </c>
      <c r="S316">
        <v>0</v>
      </c>
      <c r="T316">
        <v>23.939599999999999</v>
      </c>
      <c r="U316">
        <v>101.917</v>
      </c>
      <c r="V316">
        <v>0</v>
      </c>
      <c r="W316">
        <v>0</v>
      </c>
      <c r="X316">
        <v>0</v>
      </c>
      <c r="Y316">
        <v>0.25985399999999997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6.9610099999999999</v>
      </c>
      <c r="AF316">
        <v>0</v>
      </c>
      <c r="AG316">
        <v>0</v>
      </c>
      <c r="AH316">
        <v>7.2208600000000001</v>
      </c>
      <c r="AI316">
        <v>22.372599999999998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2.45919</v>
      </c>
      <c r="AP316">
        <v>0</v>
      </c>
      <c r="AQ316">
        <v>0</v>
      </c>
      <c r="AR316">
        <v>5.9487199999999998</v>
      </c>
      <c r="AS316">
        <v>0</v>
      </c>
      <c r="AT316">
        <v>4.1123900000000004</v>
      </c>
      <c r="AU316">
        <v>34.892899999999997</v>
      </c>
      <c r="AV316">
        <v>0</v>
      </c>
      <c r="AW316">
        <v>0</v>
      </c>
      <c r="AX316">
        <v>0</v>
      </c>
      <c r="AY316">
        <v>16.1157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0.52249999999999996</v>
      </c>
      <c r="BF316">
        <v>0</v>
      </c>
      <c r="BG316">
        <v>0</v>
      </c>
      <c r="BH316">
        <v>16.638200000000001</v>
      </c>
      <c r="BI316">
        <v>180.87700000000001</v>
      </c>
      <c r="BJ316" t="s">
        <v>67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</row>
    <row r="317" spans="1:78" x14ac:dyDescent="0.25">
      <c r="A317" t="s">
        <v>2861</v>
      </c>
      <c r="B317" t="s">
        <v>2081</v>
      </c>
      <c r="C317" s="1" t="str">
        <f t="shared" si="45"/>
        <v>RSD</v>
      </c>
      <c r="D317" s="1" t="str">
        <f t="shared" si="46"/>
        <v>CZ15</v>
      </c>
      <c r="E317" s="1" t="str">
        <f t="shared" si="47"/>
        <v>v15</v>
      </c>
      <c r="F317" s="1" t="str">
        <f t="shared" si="40"/>
        <v>PkgAC2SpP-240to760</v>
      </c>
      <c r="G317" s="1" t="str">
        <f t="shared" si="48"/>
        <v>Meas</v>
      </c>
      <c r="H317">
        <v>24998.5</v>
      </c>
      <c r="I317">
        <v>25.0413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8.8826999999999998</v>
      </c>
      <c r="P317">
        <v>0.10845399999999999</v>
      </c>
      <c r="Q317">
        <v>0</v>
      </c>
      <c r="R317">
        <v>36.002400000000002</v>
      </c>
      <c r="S317">
        <v>0</v>
      </c>
      <c r="T317">
        <v>23.939599999999999</v>
      </c>
      <c r="U317">
        <v>93.974400000000003</v>
      </c>
      <c r="V317">
        <v>0</v>
      </c>
      <c r="W317">
        <v>0</v>
      </c>
      <c r="X317">
        <v>0</v>
      </c>
      <c r="Y317">
        <v>0.25991599999999998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6.9610099999999999</v>
      </c>
      <c r="AF317">
        <v>0</v>
      </c>
      <c r="AG317">
        <v>0</v>
      </c>
      <c r="AH317">
        <v>7.2209199999999996</v>
      </c>
      <c r="AI317">
        <v>13.6745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1.90859</v>
      </c>
      <c r="AP317">
        <v>0</v>
      </c>
      <c r="AQ317">
        <v>0</v>
      </c>
      <c r="AR317">
        <v>5.7168599999999996</v>
      </c>
      <c r="AS317">
        <v>0</v>
      </c>
      <c r="AT317">
        <v>4.1269900000000002</v>
      </c>
      <c r="AU317">
        <v>25.4269</v>
      </c>
      <c r="AV317">
        <v>0</v>
      </c>
      <c r="AW317">
        <v>0</v>
      </c>
      <c r="AX317">
        <v>0</v>
      </c>
      <c r="AY317">
        <v>16.1157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0.52249999999999996</v>
      </c>
      <c r="BF317">
        <v>0</v>
      </c>
      <c r="BG317">
        <v>0</v>
      </c>
      <c r="BH317">
        <v>16.638200000000001</v>
      </c>
      <c r="BI317">
        <v>176.04400000000001</v>
      </c>
      <c r="BJ317" t="s">
        <v>67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</row>
    <row r="318" spans="1:78" x14ac:dyDescent="0.25">
      <c r="A318" t="s">
        <v>2862</v>
      </c>
      <c r="B318" t="s">
        <v>2429</v>
      </c>
      <c r="C318" s="1" t="str">
        <f t="shared" si="45"/>
        <v>Rt3</v>
      </c>
      <c r="D318" s="1" t="str">
        <f t="shared" si="46"/>
        <v>CZ12</v>
      </c>
      <c r="E318" s="1" t="str">
        <f t="shared" si="47"/>
        <v>v03</v>
      </c>
      <c r="F318" s="1" t="str">
        <f t="shared" si="40"/>
        <v>PkgAC2SpP-240to760</v>
      </c>
      <c r="G318" s="1" t="str">
        <f t="shared" si="48"/>
        <v>Base</v>
      </c>
      <c r="H318">
        <v>24998.5</v>
      </c>
      <c r="I318">
        <v>267.35500000000002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152.07300000000001</v>
      </c>
      <c r="P318">
        <v>6.1120299999999999</v>
      </c>
      <c r="Q318">
        <v>0</v>
      </c>
      <c r="R318">
        <v>410.31</v>
      </c>
      <c r="S318">
        <v>0</v>
      </c>
      <c r="T318">
        <v>754.923</v>
      </c>
      <c r="U318">
        <v>1590.77</v>
      </c>
      <c r="V318">
        <v>0</v>
      </c>
      <c r="W318">
        <v>0</v>
      </c>
      <c r="X318">
        <v>0</v>
      </c>
      <c r="Y318">
        <v>218.14699999999999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218.14699999999999</v>
      </c>
      <c r="AI318">
        <v>293.19600000000003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48.259099999999997</v>
      </c>
      <c r="AP318">
        <v>0</v>
      </c>
      <c r="AQ318">
        <v>0</v>
      </c>
      <c r="AR318">
        <v>98.086600000000004</v>
      </c>
      <c r="AS318">
        <v>0</v>
      </c>
      <c r="AT318">
        <v>140.52500000000001</v>
      </c>
      <c r="AU318">
        <v>580.06700000000001</v>
      </c>
      <c r="AV318">
        <v>0</v>
      </c>
      <c r="AW318">
        <v>0</v>
      </c>
      <c r="AX318">
        <v>0</v>
      </c>
      <c r="AY318">
        <v>1544.96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1544.96</v>
      </c>
      <c r="BI318">
        <v>2662.92</v>
      </c>
      <c r="BJ318" t="s">
        <v>67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</row>
    <row r="319" spans="1:78" x14ac:dyDescent="0.25">
      <c r="A319" t="s">
        <v>2862</v>
      </c>
      <c r="B319" t="s">
        <v>2430</v>
      </c>
      <c r="C319" s="1" t="str">
        <f t="shared" si="45"/>
        <v>Rt3</v>
      </c>
      <c r="D319" s="1" t="str">
        <f t="shared" si="46"/>
        <v>CZ12</v>
      </c>
      <c r="E319" s="1" t="str">
        <f t="shared" si="47"/>
        <v>v03</v>
      </c>
      <c r="F319" s="1" t="str">
        <f t="shared" si="40"/>
        <v>PkgAC2SpP-240to760</v>
      </c>
      <c r="G319" s="1" t="str">
        <f t="shared" si="48"/>
        <v>Meas</v>
      </c>
      <c r="H319">
        <v>24998.5</v>
      </c>
      <c r="I319">
        <v>228.684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150.292</v>
      </c>
      <c r="P319">
        <v>6.1120299999999999</v>
      </c>
      <c r="Q319">
        <v>0</v>
      </c>
      <c r="R319">
        <v>410.31</v>
      </c>
      <c r="S319">
        <v>0</v>
      </c>
      <c r="T319">
        <v>754.923</v>
      </c>
      <c r="U319">
        <v>1550.32</v>
      </c>
      <c r="V319">
        <v>0</v>
      </c>
      <c r="W319">
        <v>0</v>
      </c>
      <c r="X319">
        <v>0</v>
      </c>
      <c r="Y319">
        <v>218.148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218.148</v>
      </c>
      <c r="AI319">
        <v>197.55099999999999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40.834899999999998</v>
      </c>
      <c r="AP319">
        <v>0</v>
      </c>
      <c r="AQ319">
        <v>0</v>
      </c>
      <c r="AR319">
        <v>98.086600000000004</v>
      </c>
      <c r="AS319">
        <v>0</v>
      </c>
      <c r="AT319">
        <v>138.83799999999999</v>
      </c>
      <c r="AU319">
        <v>475.31</v>
      </c>
      <c r="AV319">
        <v>0</v>
      </c>
      <c r="AW319">
        <v>0</v>
      </c>
      <c r="AX319">
        <v>0</v>
      </c>
      <c r="AY319">
        <v>1544.96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1544.96</v>
      </c>
      <c r="BI319">
        <v>2567.5500000000002</v>
      </c>
      <c r="BJ319" t="s">
        <v>67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</row>
    <row r="320" spans="1:78" x14ac:dyDescent="0.25">
      <c r="A320" t="s">
        <v>2863</v>
      </c>
      <c r="B320" t="s">
        <v>2431</v>
      </c>
      <c r="C320" s="1" t="str">
        <f t="shared" si="45"/>
        <v>Rt3</v>
      </c>
      <c r="D320" s="1" t="str">
        <f t="shared" si="46"/>
        <v>CZ12</v>
      </c>
      <c r="E320" s="1" t="str">
        <f t="shared" si="47"/>
        <v>v07</v>
      </c>
      <c r="F320" s="1" t="str">
        <f t="shared" si="40"/>
        <v>PkgAC2SpP-240to760</v>
      </c>
      <c r="G320" s="1" t="str">
        <f t="shared" si="48"/>
        <v>Base</v>
      </c>
      <c r="H320">
        <v>24998.5</v>
      </c>
      <c r="I320">
        <v>266.84100000000001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151.68700000000001</v>
      </c>
      <c r="P320">
        <v>6.0933200000000003</v>
      </c>
      <c r="Q320">
        <v>0</v>
      </c>
      <c r="R320">
        <v>410.31</v>
      </c>
      <c r="S320">
        <v>0</v>
      </c>
      <c r="T320">
        <v>754.923</v>
      </c>
      <c r="U320">
        <v>1589.85</v>
      </c>
      <c r="V320">
        <v>0</v>
      </c>
      <c r="W320">
        <v>0</v>
      </c>
      <c r="X320">
        <v>0</v>
      </c>
      <c r="Y320">
        <v>206.48699999999999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206.48699999999999</v>
      </c>
      <c r="AI320">
        <v>291.91800000000001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48.034599999999998</v>
      </c>
      <c r="AP320">
        <v>0</v>
      </c>
      <c r="AQ320">
        <v>0</v>
      </c>
      <c r="AR320">
        <v>98.086600000000004</v>
      </c>
      <c r="AS320">
        <v>0</v>
      </c>
      <c r="AT320">
        <v>140.52500000000001</v>
      </c>
      <c r="AU320">
        <v>578.56500000000005</v>
      </c>
      <c r="AV320">
        <v>0</v>
      </c>
      <c r="AW320">
        <v>0</v>
      </c>
      <c r="AX320">
        <v>0</v>
      </c>
      <c r="AY320">
        <v>1523.17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1523.17</v>
      </c>
      <c r="BI320">
        <v>2649.96</v>
      </c>
      <c r="BJ320" t="s">
        <v>67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</row>
    <row r="321" spans="1:78" x14ac:dyDescent="0.25">
      <c r="A321" t="s">
        <v>2863</v>
      </c>
      <c r="B321" t="s">
        <v>2432</v>
      </c>
      <c r="C321" s="1" t="str">
        <f t="shared" si="45"/>
        <v>Rt3</v>
      </c>
      <c r="D321" s="1" t="str">
        <f t="shared" si="46"/>
        <v>CZ12</v>
      </c>
      <c r="E321" s="1" t="str">
        <f t="shared" si="47"/>
        <v>v07</v>
      </c>
      <c r="F321" s="1" t="str">
        <f t="shared" si="40"/>
        <v>PkgAC2SpP-240to760</v>
      </c>
      <c r="G321" s="1" t="str">
        <f t="shared" si="48"/>
        <v>Meas</v>
      </c>
      <c r="H321">
        <v>24998.5</v>
      </c>
      <c r="I321">
        <v>228.28100000000001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149.91200000000001</v>
      </c>
      <c r="P321">
        <v>6.0933200000000003</v>
      </c>
      <c r="Q321">
        <v>0</v>
      </c>
      <c r="R321">
        <v>410.31</v>
      </c>
      <c r="S321">
        <v>0</v>
      </c>
      <c r="T321">
        <v>754.923</v>
      </c>
      <c r="U321">
        <v>1549.52</v>
      </c>
      <c r="V321">
        <v>0</v>
      </c>
      <c r="W321">
        <v>0</v>
      </c>
      <c r="X321">
        <v>0</v>
      </c>
      <c r="Y321">
        <v>206.48699999999999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206.48699999999999</v>
      </c>
      <c r="AI321">
        <v>196.70699999999999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40.645000000000003</v>
      </c>
      <c r="AP321">
        <v>0</v>
      </c>
      <c r="AQ321">
        <v>0</v>
      </c>
      <c r="AR321">
        <v>98.086600000000004</v>
      </c>
      <c r="AS321">
        <v>0</v>
      </c>
      <c r="AT321">
        <v>138.83799999999999</v>
      </c>
      <c r="AU321">
        <v>474.27600000000001</v>
      </c>
      <c r="AV321">
        <v>0</v>
      </c>
      <c r="AW321">
        <v>0</v>
      </c>
      <c r="AX321">
        <v>0</v>
      </c>
      <c r="AY321">
        <v>1523.17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1523.17</v>
      </c>
      <c r="BI321">
        <v>2555.2199999999998</v>
      </c>
      <c r="BJ321" t="s">
        <v>67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</row>
    <row r="322" spans="1:78" x14ac:dyDescent="0.25">
      <c r="A322" t="s">
        <v>2864</v>
      </c>
      <c r="B322" t="s">
        <v>2433</v>
      </c>
      <c r="C322" s="1" t="str">
        <f t="shared" si="45"/>
        <v>Rt3</v>
      </c>
      <c r="D322" s="1" t="str">
        <f t="shared" si="46"/>
        <v>CZ12</v>
      </c>
      <c r="E322" s="1" t="str">
        <f t="shared" si="47"/>
        <v>v11</v>
      </c>
      <c r="F322" s="1" t="str">
        <f t="shared" si="40"/>
        <v>PkgAC2SpP-240to760</v>
      </c>
      <c r="G322" s="1" t="str">
        <f t="shared" si="48"/>
        <v>Base</v>
      </c>
      <c r="H322">
        <v>24998.5</v>
      </c>
      <c r="I322">
        <v>264.44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148.79400000000001</v>
      </c>
      <c r="P322">
        <v>5.93987</v>
      </c>
      <c r="Q322">
        <v>0</v>
      </c>
      <c r="R322">
        <v>410.31</v>
      </c>
      <c r="S322">
        <v>0</v>
      </c>
      <c r="T322">
        <v>754.923</v>
      </c>
      <c r="U322">
        <v>1584.41</v>
      </c>
      <c r="V322">
        <v>0</v>
      </c>
      <c r="W322">
        <v>0</v>
      </c>
      <c r="X322">
        <v>0</v>
      </c>
      <c r="Y322">
        <v>145.62799999999999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145.62799999999999</v>
      </c>
      <c r="AI322">
        <v>283.392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46.573999999999998</v>
      </c>
      <c r="AP322">
        <v>0</v>
      </c>
      <c r="AQ322">
        <v>0</v>
      </c>
      <c r="AR322">
        <v>98.086600000000004</v>
      </c>
      <c r="AS322">
        <v>0</v>
      </c>
      <c r="AT322">
        <v>140.52500000000001</v>
      </c>
      <c r="AU322">
        <v>568.57799999999997</v>
      </c>
      <c r="AV322">
        <v>0</v>
      </c>
      <c r="AW322">
        <v>0</v>
      </c>
      <c r="AX322">
        <v>0</v>
      </c>
      <c r="AY322">
        <v>1366.07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1366.07</v>
      </c>
      <c r="BI322">
        <v>2569.12</v>
      </c>
      <c r="BJ322" t="s">
        <v>67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</row>
    <row r="323" spans="1:78" x14ac:dyDescent="0.25">
      <c r="A323" t="s">
        <v>2864</v>
      </c>
      <c r="B323" t="s">
        <v>2434</v>
      </c>
      <c r="C323" s="1" t="str">
        <f t="shared" si="45"/>
        <v>Rt3</v>
      </c>
      <c r="D323" s="1" t="str">
        <f t="shared" si="46"/>
        <v>CZ12</v>
      </c>
      <c r="E323" s="1" t="str">
        <f t="shared" si="47"/>
        <v>v11</v>
      </c>
      <c r="F323" s="1" t="str">
        <f t="shared" si="40"/>
        <v>PkgAC2SpP-240to760</v>
      </c>
      <c r="G323" s="1" t="str">
        <f t="shared" si="48"/>
        <v>Meas</v>
      </c>
      <c r="H323">
        <v>24998.5</v>
      </c>
      <c r="I323">
        <v>226.381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147.03299999999999</v>
      </c>
      <c r="P323">
        <v>5.93987</v>
      </c>
      <c r="Q323">
        <v>0</v>
      </c>
      <c r="R323">
        <v>410.31</v>
      </c>
      <c r="S323">
        <v>0</v>
      </c>
      <c r="T323">
        <v>754.923</v>
      </c>
      <c r="U323">
        <v>1544.59</v>
      </c>
      <c r="V323">
        <v>0</v>
      </c>
      <c r="W323">
        <v>0</v>
      </c>
      <c r="X323">
        <v>0</v>
      </c>
      <c r="Y323">
        <v>145.62799999999999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145.62799999999999</v>
      </c>
      <c r="AI323">
        <v>190.648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39.313000000000002</v>
      </c>
      <c r="AP323">
        <v>0</v>
      </c>
      <c r="AQ323">
        <v>0</v>
      </c>
      <c r="AR323">
        <v>98.086600000000004</v>
      </c>
      <c r="AS323">
        <v>0</v>
      </c>
      <c r="AT323">
        <v>138.83799999999999</v>
      </c>
      <c r="AU323">
        <v>466.88499999999999</v>
      </c>
      <c r="AV323">
        <v>0</v>
      </c>
      <c r="AW323">
        <v>0</v>
      </c>
      <c r="AX323">
        <v>0</v>
      </c>
      <c r="AY323">
        <v>1366.07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1366.07</v>
      </c>
      <c r="BI323">
        <v>2475.12</v>
      </c>
      <c r="BJ323" t="s">
        <v>67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</row>
    <row r="324" spans="1:78" x14ac:dyDescent="0.25">
      <c r="A324" t="s">
        <v>2865</v>
      </c>
      <c r="B324" t="s">
        <v>2435</v>
      </c>
      <c r="C324" s="1" t="str">
        <f t="shared" si="45"/>
        <v>Rt3</v>
      </c>
      <c r="D324" s="1" t="str">
        <f t="shared" si="46"/>
        <v>CZ12</v>
      </c>
      <c r="E324" s="1" t="str">
        <f t="shared" si="47"/>
        <v>v15</v>
      </c>
      <c r="F324" s="1" t="str">
        <f t="shared" si="40"/>
        <v>PkgAC2SpP-240to760</v>
      </c>
      <c r="G324" s="1" t="str">
        <f t="shared" si="48"/>
        <v>Base</v>
      </c>
      <c r="H324">
        <v>24998.5</v>
      </c>
      <c r="I324">
        <v>245.739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141.565</v>
      </c>
      <c r="P324">
        <v>5.74085</v>
      </c>
      <c r="Q324">
        <v>0</v>
      </c>
      <c r="R324">
        <v>410.31</v>
      </c>
      <c r="S324">
        <v>0</v>
      </c>
      <c r="T324">
        <v>638.13499999999999</v>
      </c>
      <c r="U324">
        <v>1441.49</v>
      </c>
      <c r="V324">
        <v>0</v>
      </c>
      <c r="W324">
        <v>0</v>
      </c>
      <c r="X324">
        <v>0</v>
      </c>
      <c r="Y324">
        <v>189.86099999999999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189.86099999999999</v>
      </c>
      <c r="AI324">
        <v>271.11200000000002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44.436100000000003</v>
      </c>
      <c r="AP324">
        <v>0</v>
      </c>
      <c r="AQ324">
        <v>0</v>
      </c>
      <c r="AR324">
        <v>98.086600000000004</v>
      </c>
      <c r="AS324">
        <v>0</v>
      </c>
      <c r="AT324">
        <v>118.566</v>
      </c>
      <c r="AU324">
        <v>532.20100000000002</v>
      </c>
      <c r="AV324">
        <v>0</v>
      </c>
      <c r="AW324">
        <v>0</v>
      </c>
      <c r="AX324">
        <v>0</v>
      </c>
      <c r="AY324">
        <v>1397.3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1397.3</v>
      </c>
      <c r="BI324">
        <v>2464.35</v>
      </c>
      <c r="BJ324" t="s">
        <v>67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</row>
    <row r="325" spans="1:78" x14ac:dyDescent="0.25">
      <c r="A325" t="s">
        <v>2865</v>
      </c>
      <c r="B325" t="s">
        <v>2436</v>
      </c>
      <c r="C325" s="1" t="str">
        <f t="shared" si="45"/>
        <v>Rt3</v>
      </c>
      <c r="D325" s="1" t="str">
        <f t="shared" si="46"/>
        <v>CZ12</v>
      </c>
      <c r="E325" s="1" t="str">
        <f t="shared" si="47"/>
        <v>v15</v>
      </c>
      <c r="F325" s="1" t="str">
        <f t="shared" si="40"/>
        <v>PkgAC2SpP-240to760</v>
      </c>
      <c r="G325" s="1" t="str">
        <f t="shared" si="48"/>
        <v>Meas</v>
      </c>
      <c r="H325">
        <v>24998.5</v>
      </c>
      <c r="I325">
        <v>210.30199999999999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140.005</v>
      </c>
      <c r="P325">
        <v>5.74085</v>
      </c>
      <c r="Q325">
        <v>0</v>
      </c>
      <c r="R325">
        <v>410.31</v>
      </c>
      <c r="S325">
        <v>0</v>
      </c>
      <c r="T325">
        <v>638.13499999999999</v>
      </c>
      <c r="U325">
        <v>1404.49</v>
      </c>
      <c r="V325">
        <v>0</v>
      </c>
      <c r="W325">
        <v>0</v>
      </c>
      <c r="X325">
        <v>0</v>
      </c>
      <c r="Y325">
        <v>189.86099999999999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189.86099999999999</v>
      </c>
      <c r="AI325">
        <v>182.71100000000001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37.524999999999999</v>
      </c>
      <c r="AP325">
        <v>0</v>
      </c>
      <c r="AQ325">
        <v>0</v>
      </c>
      <c r="AR325">
        <v>98.086600000000004</v>
      </c>
      <c r="AS325">
        <v>0</v>
      </c>
      <c r="AT325">
        <v>117.25700000000001</v>
      </c>
      <c r="AU325">
        <v>435.58</v>
      </c>
      <c r="AV325">
        <v>0</v>
      </c>
      <c r="AW325">
        <v>0</v>
      </c>
      <c r="AX325">
        <v>0</v>
      </c>
      <c r="AY325">
        <v>1397.3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1397.3</v>
      </c>
      <c r="BI325">
        <v>2371.0100000000002</v>
      </c>
      <c r="BJ325" t="s">
        <v>67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</row>
    <row r="326" spans="1:78" x14ac:dyDescent="0.25">
      <c r="A326" t="s">
        <v>2866</v>
      </c>
      <c r="B326" t="s">
        <v>2437</v>
      </c>
      <c r="C326" s="1" t="str">
        <f t="shared" si="45"/>
        <v>Rt3</v>
      </c>
      <c r="D326" s="1" t="str">
        <f t="shared" si="46"/>
        <v>CZ13</v>
      </c>
      <c r="E326" s="1" t="str">
        <f t="shared" si="47"/>
        <v>v03</v>
      </c>
      <c r="F326" s="1" t="str">
        <f t="shared" si="40"/>
        <v>PkgAC2SpP-240to760</v>
      </c>
      <c r="G326" s="1" t="str">
        <f t="shared" si="48"/>
        <v>Base</v>
      </c>
      <c r="H326">
        <v>24998.5</v>
      </c>
      <c r="I326">
        <v>376.58199999999999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168.15899999999999</v>
      </c>
      <c r="P326">
        <v>6.4017400000000002</v>
      </c>
      <c r="Q326">
        <v>0</v>
      </c>
      <c r="R326">
        <v>410.31</v>
      </c>
      <c r="S326">
        <v>0</v>
      </c>
      <c r="T326">
        <v>754.923</v>
      </c>
      <c r="U326">
        <v>1716.38</v>
      </c>
      <c r="V326">
        <v>0</v>
      </c>
      <c r="W326">
        <v>0</v>
      </c>
      <c r="X326">
        <v>0</v>
      </c>
      <c r="Y326">
        <v>212.095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212.095</v>
      </c>
      <c r="AI326">
        <v>318.30900000000003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51.970399999999998</v>
      </c>
      <c r="AP326">
        <v>0</v>
      </c>
      <c r="AQ326">
        <v>0</v>
      </c>
      <c r="AR326">
        <v>98.086600000000004</v>
      </c>
      <c r="AS326">
        <v>0</v>
      </c>
      <c r="AT326">
        <v>140.52500000000001</v>
      </c>
      <c r="AU326">
        <v>608.89099999999996</v>
      </c>
      <c r="AV326">
        <v>0</v>
      </c>
      <c r="AW326">
        <v>0</v>
      </c>
      <c r="AX326">
        <v>0</v>
      </c>
      <c r="AY326">
        <v>1562.26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1562.26</v>
      </c>
      <c r="BI326">
        <v>2861.05</v>
      </c>
      <c r="BJ326" t="s">
        <v>67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</row>
    <row r="327" spans="1:78" x14ac:dyDescent="0.25">
      <c r="A327" t="s">
        <v>2866</v>
      </c>
      <c r="B327" t="s">
        <v>2438</v>
      </c>
      <c r="C327" s="1" t="str">
        <f t="shared" si="45"/>
        <v>Rt3</v>
      </c>
      <c r="D327" s="1" t="str">
        <f t="shared" si="46"/>
        <v>CZ13</v>
      </c>
      <c r="E327" s="1" t="str">
        <f t="shared" si="47"/>
        <v>v03</v>
      </c>
      <c r="F327" s="1" t="str">
        <f t="shared" ref="F327:F390" si="49">F326</f>
        <v>PkgAC2SpP-240to760</v>
      </c>
      <c r="G327" s="1" t="str">
        <f t="shared" si="48"/>
        <v>Meas</v>
      </c>
      <c r="H327">
        <v>24998.5</v>
      </c>
      <c r="I327">
        <v>304.28199999999998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165.09299999999999</v>
      </c>
      <c r="P327">
        <v>6.4017400000000002</v>
      </c>
      <c r="Q327">
        <v>0</v>
      </c>
      <c r="R327">
        <v>410.31</v>
      </c>
      <c r="S327">
        <v>0</v>
      </c>
      <c r="T327">
        <v>754.923</v>
      </c>
      <c r="U327">
        <v>1641.01</v>
      </c>
      <c r="V327">
        <v>0</v>
      </c>
      <c r="W327">
        <v>0</v>
      </c>
      <c r="X327">
        <v>0</v>
      </c>
      <c r="Y327">
        <v>212.096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212.096</v>
      </c>
      <c r="AI327">
        <v>215.65199999999999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43.334400000000002</v>
      </c>
      <c r="AP327">
        <v>0</v>
      </c>
      <c r="AQ327">
        <v>0</v>
      </c>
      <c r="AR327">
        <v>98.086600000000004</v>
      </c>
      <c r="AS327">
        <v>0</v>
      </c>
      <c r="AT327">
        <v>140.52500000000001</v>
      </c>
      <c r="AU327">
        <v>497.59800000000001</v>
      </c>
      <c r="AV327">
        <v>0</v>
      </c>
      <c r="AW327">
        <v>0</v>
      </c>
      <c r="AX327">
        <v>0</v>
      </c>
      <c r="AY327">
        <v>1562.26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1562.26</v>
      </c>
      <c r="BI327">
        <v>2758.47</v>
      </c>
      <c r="BJ327" t="s">
        <v>67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</row>
    <row r="328" spans="1:78" x14ac:dyDescent="0.25">
      <c r="A328" t="s">
        <v>2866</v>
      </c>
      <c r="B328" t="s">
        <v>2439</v>
      </c>
      <c r="C328" s="1" t="str">
        <f t="shared" si="45"/>
        <v>Rt3</v>
      </c>
      <c r="D328" s="1" t="str">
        <f t="shared" si="46"/>
        <v>CZ13</v>
      </c>
      <c r="E328" s="1" t="str">
        <f t="shared" si="47"/>
        <v>v07</v>
      </c>
      <c r="F328" s="1" t="str">
        <f t="shared" si="49"/>
        <v>PkgAC2SpP-240to760</v>
      </c>
      <c r="G328" s="1" t="str">
        <f t="shared" si="48"/>
        <v>Base</v>
      </c>
      <c r="H328">
        <v>24998.5</v>
      </c>
      <c r="I328">
        <v>375.26600000000002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167.607</v>
      </c>
      <c r="P328">
        <v>6.3792600000000004</v>
      </c>
      <c r="Q328">
        <v>0</v>
      </c>
      <c r="R328">
        <v>410.31</v>
      </c>
      <c r="S328">
        <v>0</v>
      </c>
      <c r="T328">
        <v>754.923</v>
      </c>
      <c r="U328">
        <v>1714.49</v>
      </c>
      <c r="V328">
        <v>0</v>
      </c>
      <c r="W328">
        <v>0</v>
      </c>
      <c r="X328">
        <v>0</v>
      </c>
      <c r="Y328">
        <v>200.333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200.333</v>
      </c>
      <c r="AI328">
        <v>316.52499999999998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51.656500000000001</v>
      </c>
      <c r="AP328">
        <v>0</v>
      </c>
      <c r="AQ328">
        <v>0</v>
      </c>
      <c r="AR328">
        <v>98.086600000000004</v>
      </c>
      <c r="AS328">
        <v>0</v>
      </c>
      <c r="AT328">
        <v>140.52500000000001</v>
      </c>
      <c r="AU328">
        <v>606.79300000000001</v>
      </c>
      <c r="AV328">
        <v>0</v>
      </c>
      <c r="AW328">
        <v>0</v>
      </c>
      <c r="AX328">
        <v>0</v>
      </c>
      <c r="AY328">
        <v>1541.04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1541.04</v>
      </c>
      <c r="BI328">
        <v>2843.57</v>
      </c>
      <c r="BJ328" t="s">
        <v>67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</row>
    <row r="329" spans="1:78" x14ac:dyDescent="0.25">
      <c r="A329" t="s">
        <v>2867</v>
      </c>
      <c r="B329" t="s">
        <v>2440</v>
      </c>
      <c r="C329" s="1" t="str">
        <f t="shared" si="45"/>
        <v>Rt3</v>
      </c>
      <c r="D329" s="1" t="str">
        <f t="shared" si="46"/>
        <v>CZ13</v>
      </c>
      <c r="E329" s="1" t="str">
        <f t="shared" si="47"/>
        <v>v07</v>
      </c>
      <c r="F329" s="1" t="str">
        <f t="shared" si="49"/>
        <v>PkgAC2SpP-240to760</v>
      </c>
      <c r="G329" s="1" t="str">
        <f t="shared" si="48"/>
        <v>Meas</v>
      </c>
      <c r="H329">
        <v>24998.5</v>
      </c>
      <c r="I329">
        <v>303.28300000000002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164.56700000000001</v>
      </c>
      <c r="P329">
        <v>6.3792600000000004</v>
      </c>
      <c r="Q329">
        <v>0</v>
      </c>
      <c r="R329">
        <v>410.31</v>
      </c>
      <c r="S329">
        <v>0</v>
      </c>
      <c r="T329">
        <v>754.923</v>
      </c>
      <c r="U329">
        <v>1639.46</v>
      </c>
      <c r="V329">
        <v>0</v>
      </c>
      <c r="W329">
        <v>0</v>
      </c>
      <c r="X329">
        <v>0</v>
      </c>
      <c r="Y329">
        <v>200.334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200.334</v>
      </c>
      <c r="AI329">
        <v>214.541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43.077300000000001</v>
      </c>
      <c r="AP329">
        <v>0</v>
      </c>
      <c r="AQ329">
        <v>0</v>
      </c>
      <c r="AR329">
        <v>98.086600000000004</v>
      </c>
      <c r="AS329">
        <v>0</v>
      </c>
      <c r="AT329">
        <v>140.52500000000001</v>
      </c>
      <c r="AU329">
        <v>496.23</v>
      </c>
      <c r="AV329">
        <v>0</v>
      </c>
      <c r="AW329">
        <v>0</v>
      </c>
      <c r="AX329">
        <v>0</v>
      </c>
      <c r="AY329">
        <v>1541.04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1541.04</v>
      </c>
      <c r="BI329">
        <v>2741.72</v>
      </c>
      <c r="BJ329" t="s">
        <v>67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</row>
    <row r="330" spans="1:78" x14ac:dyDescent="0.25">
      <c r="A330" t="s">
        <v>2867</v>
      </c>
      <c r="B330" t="s">
        <v>2441</v>
      </c>
      <c r="C330" s="1" t="str">
        <f t="shared" si="45"/>
        <v>Rt3</v>
      </c>
      <c r="D330" s="1" t="str">
        <f t="shared" si="46"/>
        <v>CZ13</v>
      </c>
      <c r="E330" s="1" t="str">
        <f t="shared" si="47"/>
        <v>v11</v>
      </c>
      <c r="F330" s="1" t="str">
        <f t="shared" si="49"/>
        <v>PkgAC2SpP-240to760</v>
      </c>
      <c r="G330" s="1" t="str">
        <f t="shared" si="48"/>
        <v>Base</v>
      </c>
      <c r="H330">
        <v>24998.5</v>
      </c>
      <c r="I330">
        <v>362.01100000000002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160.44399999999999</v>
      </c>
      <c r="P330">
        <v>6.0783100000000001</v>
      </c>
      <c r="Q330">
        <v>0</v>
      </c>
      <c r="R330">
        <v>410.31</v>
      </c>
      <c r="S330">
        <v>0</v>
      </c>
      <c r="T330">
        <v>754.923</v>
      </c>
      <c r="U330">
        <v>1693.77</v>
      </c>
      <c r="V330">
        <v>0</v>
      </c>
      <c r="W330">
        <v>0</v>
      </c>
      <c r="X330">
        <v>0</v>
      </c>
      <c r="Y330">
        <v>100.93899999999999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100.93899999999999</v>
      </c>
      <c r="AI330">
        <v>298.53199999999998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48.589100000000002</v>
      </c>
      <c r="AP330">
        <v>0</v>
      </c>
      <c r="AQ330">
        <v>0</v>
      </c>
      <c r="AR330">
        <v>98.086600000000004</v>
      </c>
      <c r="AS330">
        <v>0</v>
      </c>
      <c r="AT330">
        <v>140.52500000000001</v>
      </c>
      <c r="AU330">
        <v>585.73199999999997</v>
      </c>
      <c r="AV330">
        <v>0</v>
      </c>
      <c r="AW330">
        <v>0</v>
      </c>
      <c r="AX330">
        <v>0</v>
      </c>
      <c r="AY330">
        <v>1277.45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1277.45</v>
      </c>
      <c r="BI330">
        <v>2677.29</v>
      </c>
      <c r="BJ330" t="s">
        <v>67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</row>
    <row r="331" spans="1:78" x14ac:dyDescent="0.25">
      <c r="A331" t="s">
        <v>2868</v>
      </c>
      <c r="B331" t="s">
        <v>2442</v>
      </c>
      <c r="C331" s="1" t="str">
        <f t="shared" si="45"/>
        <v>Rt3</v>
      </c>
      <c r="D331" s="1" t="str">
        <f t="shared" si="46"/>
        <v>CZ13</v>
      </c>
      <c r="E331" s="1" t="str">
        <f t="shared" si="47"/>
        <v>v11</v>
      </c>
      <c r="F331" s="1" t="str">
        <f t="shared" si="49"/>
        <v>PkgAC2SpP-240to760</v>
      </c>
      <c r="G331" s="1" t="str">
        <f t="shared" si="48"/>
        <v>Meas</v>
      </c>
      <c r="H331">
        <v>24998.5</v>
      </c>
      <c r="I331">
        <v>292.80700000000002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157.547</v>
      </c>
      <c r="P331">
        <v>6.0783100000000001</v>
      </c>
      <c r="Q331">
        <v>0</v>
      </c>
      <c r="R331">
        <v>410.31</v>
      </c>
      <c r="S331">
        <v>0</v>
      </c>
      <c r="T331">
        <v>754.923</v>
      </c>
      <c r="U331">
        <v>1621.67</v>
      </c>
      <c r="V331">
        <v>0</v>
      </c>
      <c r="W331">
        <v>0</v>
      </c>
      <c r="X331">
        <v>0</v>
      </c>
      <c r="Y331">
        <v>100.941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100.941</v>
      </c>
      <c r="AI331">
        <v>202.66300000000001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40.476199999999999</v>
      </c>
      <c r="AP331">
        <v>0</v>
      </c>
      <c r="AQ331">
        <v>0</v>
      </c>
      <c r="AR331">
        <v>98.086600000000004</v>
      </c>
      <c r="AS331">
        <v>0</v>
      </c>
      <c r="AT331">
        <v>140.52500000000001</v>
      </c>
      <c r="AU331">
        <v>481.75099999999998</v>
      </c>
      <c r="AV331">
        <v>0</v>
      </c>
      <c r="AW331">
        <v>0</v>
      </c>
      <c r="AX331">
        <v>0</v>
      </c>
      <c r="AY331">
        <v>1277.45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1277.45</v>
      </c>
      <c r="BI331">
        <v>2577.4899999999998</v>
      </c>
      <c r="BJ331" t="s">
        <v>67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</row>
    <row r="332" spans="1:78" x14ac:dyDescent="0.25">
      <c r="A332" t="s">
        <v>2868</v>
      </c>
      <c r="B332" t="s">
        <v>2443</v>
      </c>
      <c r="C332" s="1" t="str">
        <f t="shared" si="45"/>
        <v>Rt3</v>
      </c>
      <c r="D332" s="1" t="str">
        <f t="shared" si="46"/>
        <v>CZ13</v>
      </c>
      <c r="E332" s="1" t="str">
        <f t="shared" si="47"/>
        <v>v15</v>
      </c>
      <c r="F332" s="1" t="str">
        <f t="shared" si="49"/>
        <v>PkgAC2SpP-240to760</v>
      </c>
      <c r="G332" s="1" t="str">
        <f t="shared" si="48"/>
        <v>Base</v>
      </c>
      <c r="H332">
        <v>24998.5</v>
      </c>
      <c r="I332">
        <v>340.10500000000002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153.09899999999999</v>
      </c>
      <c r="P332">
        <v>5.8845599999999996</v>
      </c>
      <c r="Q332">
        <v>0</v>
      </c>
      <c r="R332">
        <v>410.31</v>
      </c>
      <c r="S332">
        <v>0</v>
      </c>
      <c r="T332">
        <v>638.13499999999999</v>
      </c>
      <c r="U332">
        <v>1547.53</v>
      </c>
      <c r="V332">
        <v>0</v>
      </c>
      <c r="W332">
        <v>0</v>
      </c>
      <c r="X332">
        <v>0</v>
      </c>
      <c r="Y332">
        <v>132.22300000000001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132.22300000000001</v>
      </c>
      <c r="AI332">
        <v>286.476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46.513500000000001</v>
      </c>
      <c r="AP332">
        <v>0</v>
      </c>
      <c r="AQ332">
        <v>0</v>
      </c>
      <c r="AR332">
        <v>98.086600000000004</v>
      </c>
      <c r="AS332">
        <v>0</v>
      </c>
      <c r="AT332">
        <v>118.566</v>
      </c>
      <c r="AU332">
        <v>549.64200000000005</v>
      </c>
      <c r="AV332">
        <v>0</v>
      </c>
      <c r="AW332">
        <v>0</v>
      </c>
      <c r="AX332">
        <v>0</v>
      </c>
      <c r="AY332">
        <v>1289.18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1289.18</v>
      </c>
      <c r="BI332">
        <v>2574.0700000000002</v>
      </c>
      <c r="BJ332" t="s">
        <v>67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</row>
    <row r="333" spans="1:78" x14ac:dyDescent="0.25">
      <c r="A333" t="s">
        <v>2869</v>
      </c>
      <c r="B333" t="s">
        <v>2444</v>
      </c>
      <c r="C333" s="1" t="str">
        <f t="shared" si="45"/>
        <v>Rt3</v>
      </c>
      <c r="D333" s="1" t="str">
        <f t="shared" si="46"/>
        <v>CZ13</v>
      </c>
      <c r="E333" s="1" t="str">
        <f t="shared" si="47"/>
        <v>v15</v>
      </c>
      <c r="F333" s="1" t="str">
        <f t="shared" si="49"/>
        <v>PkgAC2SpP-240to760</v>
      </c>
      <c r="G333" s="1" t="str">
        <f t="shared" si="48"/>
        <v>Meas</v>
      </c>
      <c r="H333">
        <v>24998.5</v>
      </c>
      <c r="I333">
        <v>274.93900000000002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150.53800000000001</v>
      </c>
      <c r="P333">
        <v>5.8845599999999996</v>
      </c>
      <c r="Q333">
        <v>0</v>
      </c>
      <c r="R333">
        <v>410.31</v>
      </c>
      <c r="S333">
        <v>0</v>
      </c>
      <c r="T333">
        <v>638.13499999999999</v>
      </c>
      <c r="U333">
        <v>1479.81</v>
      </c>
      <c r="V333">
        <v>0</v>
      </c>
      <c r="W333">
        <v>0</v>
      </c>
      <c r="X333">
        <v>0</v>
      </c>
      <c r="Y333">
        <v>132.22399999999999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132.22399999999999</v>
      </c>
      <c r="AI333">
        <v>194.87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38.7057</v>
      </c>
      <c r="AP333">
        <v>0</v>
      </c>
      <c r="AQ333">
        <v>0</v>
      </c>
      <c r="AR333">
        <v>98.086600000000004</v>
      </c>
      <c r="AS333">
        <v>0</v>
      </c>
      <c r="AT333">
        <v>118.566</v>
      </c>
      <c r="AU333">
        <v>450.22800000000001</v>
      </c>
      <c r="AV333">
        <v>0</v>
      </c>
      <c r="AW333">
        <v>0</v>
      </c>
      <c r="AX333">
        <v>0</v>
      </c>
      <c r="AY333">
        <v>1289.18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1289.18</v>
      </c>
      <c r="BI333">
        <v>2475.12</v>
      </c>
      <c r="BJ333" t="s">
        <v>67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</row>
    <row r="334" spans="1:78" x14ac:dyDescent="0.25">
      <c r="A334" t="s">
        <v>2870</v>
      </c>
      <c r="B334" t="s">
        <v>2082</v>
      </c>
      <c r="C334" s="1" t="str">
        <f t="shared" ref="C334:C365" si="50">LEFT(B334,3)</f>
        <v>Rt3</v>
      </c>
      <c r="D334" s="1" t="str">
        <f t="shared" ref="D334:D365" si="51">CONCATENATE("CZ", MID(B334,7,2))</f>
        <v>CZ15</v>
      </c>
      <c r="E334" s="1" t="str">
        <f t="shared" ref="E334:E365" si="52">_xlfn.CONCAT("v",MID(B334,11,2))</f>
        <v>v03</v>
      </c>
      <c r="F334" s="1" t="str">
        <f t="shared" si="49"/>
        <v>PkgAC2SpP-240to760</v>
      </c>
      <c r="G334" s="1" t="str">
        <f t="shared" ref="G334:G365" si="53">RIGHT(B334,4)</f>
        <v>Base</v>
      </c>
      <c r="H334">
        <v>24998.5</v>
      </c>
      <c r="I334">
        <v>639.28899999999999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206.41</v>
      </c>
      <c r="P334">
        <v>2.0597099999999999</v>
      </c>
      <c r="Q334">
        <v>0</v>
      </c>
      <c r="R334">
        <v>410.31</v>
      </c>
      <c r="S334">
        <v>0</v>
      </c>
      <c r="T334">
        <v>754.923</v>
      </c>
      <c r="U334">
        <v>2012.99</v>
      </c>
      <c r="V334">
        <v>0</v>
      </c>
      <c r="W334">
        <v>0</v>
      </c>
      <c r="X334">
        <v>0</v>
      </c>
      <c r="Y334">
        <v>6.7480700000000002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6.7480700000000002</v>
      </c>
      <c r="AI334">
        <v>444.15499999999997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61.625700000000002</v>
      </c>
      <c r="AP334">
        <v>0</v>
      </c>
      <c r="AQ334">
        <v>0</v>
      </c>
      <c r="AR334">
        <v>98.086600000000004</v>
      </c>
      <c r="AS334">
        <v>0</v>
      </c>
      <c r="AT334">
        <v>140.52500000000001</v>
      </c>
      <c r="AU334">
        <v>744.39300000000003</v>
      </c>
      <c r="AV334">
        <v>0</v>
      </c>
      <c r="AW334">
        <v>0</v>
      </c>
      <c r="AX334">
        <v>0</v>
      </c>
      <c r="AY334">
        <v>592.71500000000003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592.71500000000003</v>
      </c>
      <c r="BI334">
        <v>3145.04</v>
      </c>
      <c r="BJ334" t="s">
        <v>67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</row>
    <row r="335" spans="1:78" x14ac:dyDescent="0.25">
      <c r="A335" t="s">
        <v>2870</v>
      </c>
      <c r="B335" t="s">
        <v>2083</v>
      </c>
      <c r="C335" s="1" t="str">
        <f t="shared" si="50"/>
        <v>Rt3</v>
      </c>
      <c r="D335" s="1" t="str">
        <f t="shared" si="51"/>
        <v>CZ15</v>
      </c>
      <c r="E335" s="1" t="str">
        <f t="shared" si="52"/>
        <v>v03</v>
      </c>
      <c r="F335" s="1" t="str">
        <f t="shared" si="49"/>
        <v>PkgAC2SpP-240to760</v>
      </c>
      <c r="G335" s="1" t="str">
        <f t="shared" si="53"/>
        <v>Meas</v>
      </c>
      <c r="H335">
        <v>24998.5</v>
      </c>
      <c r="I335">
        <v>485.27100000000002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202.61199999999999</v>
      </c>
      <c r="P335">
        <v>2.0597099999999999</v>
      </c>
      <c r="Q335">
        <v>0</v>
      </c>
      <c r="R335">
        <v>410.31</v>
      </c>
      <c r="S335">
        <v>0</v>
      </c>
      <c r="T335">
        <v>754.923</v>
      </c>
      <c r="U335">
        <v>1855.18</v>
      </c>
      <c r="V335">
        <v>0</v>
      </c>
      <c r="W335">
        <v>0</v>
      </c>
      <c r="X335">
        <v>0</v>
      </c>
      <c r="Y335">
        <v>6.7481799999999996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6.7481799999999996</v>
      </c>
      <c r="AI335">
        <v>253.73099999999999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44.468600000000002</v>
      </c>
      <c r="AP335">
        <v>0</v>
      </c>
      <c r="AQ335">
        <v>0</v>
      </c>
      <c r="AR335">
        <v>98.086600000000004</v>
      </c>
      <c r="AS335">
        <v>0</v>
      </c>
      <c r="AT335">
        <v>141.64400000000001</v>
      </c>
      <c r="AU335">
        <v>537.92999999999995</v>
      </c>
      <c r="AV335">
        <v>0</v>
      </c>
      <c r="AW335">
        <v>0</v>
      </c>
      <c r="AX335">
        <v>0</v>
      </c>
      <c r="AY335">
        <v>592.71500000000003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592.71500000000003</v>
      </c>
      <c r="BI335">
        <v>3081.68</v>
      </c>
      <c r="BJ335" t="s">
        <v>67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</row>
    <row r="336" spans="1:78" x14ac:dyDescent="0.25">
      <c r="A336" t="s">
        <v>2871</v>
      </c>
      <c r="B336" t="s">
        <v>2084</v>
      </c>
      <c r="C336" s="1" t="str">
        <f t="shared" si="50"/>
        <v>Rt3</v>
      </c>
      <c r="D336" s="1" t="str">
        <f t="shared" si="51"/>
        <v>CZ15</v>
      </c>
      <c r="E336" s="1" t="str">
        <f t="shared" si="52"/>
        <v>v07</v>
      </c>
      <c r="F336" s="1" t="str">
        <f t="shared" si="49"/>
        <v>PkgAC2SpP-240to760</v>
      </c>
      <c r="G336" s="1" t="str">
        <f t="shared" si="53"/>
        <v>Base</v>
      </c>
      <c r="H336">
        <v>24998.5</v>
      </c>
      <c r="I336">
        <v>636.34100000000001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205.696</v>
      </c>
      <c r="P336">
        <v>2.0528300000000002</v>
      </c>
      <c r="Q336">
        <v>0</v>
      </c>
      <c r="R336">
        <v>410.31</v>
      </c>
      <c r="S336">
        <v>0</v>
      </c>
      <c r="T336">
        <v>754.923</v>
      </c>
      <c r="U336">
        <v>2009.33</v>
      </c>
      <c r="V336">
        <v>0</v>
      </c>
      <c r="W336">
        <v>0</v>
      </c>
      <c r="X336">
        <v>0</v>
      </c>
      <c r="Y336">
        <v>6.0101599999999999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6.0101599999999999</v>
      </c>
      <c r="AI336">
        <v>441.52100000000002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61.207299999999996</v>
      </c>
      <c r="AP336">
        <v>0</v>
      </c>
      <c r="AQ336">
        <v>0</v>
      </c>
      <c r="AR336">
        <v>98.086600000000004</v>
      </c>
      <c r="AS336">
        <v>0</v>
      </c>
      <c r="AT336">
        <v>140.52500000000001</v>
      </c>
      <c r="AU336">
        <v>741.34</v>
      </c>
      <c r="AV336">
        <v>0</v>
      </c>
      <c r="AW336">
        <v>0</v>
      </c>
      <c r="AX336">
        <v>0</v>
      </c>
      <c r="AY336">
        <v>568.89099999999996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568.89099999999996</v>
      </c>
      <c r="BI336">
        <v>3130.37</v>
      </c>
      <c r="BJ336" t="s">
        <v>67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</row>
    <row r="337" spans="1:78" x14ac:dyDescent="0.25">
      <c r="A337" t="s">
        <v>2871</v>
      </c>
      <c r="B337" t="s">
        <v>2085</v>
      </c>
      <c r="C337" s="1" t="str">
        <f t="shared" si="50"/>
        <v>Rt3</v>
      </c>
      <c r="D337" s="1" t="str">
        <f t="shared" si="51"/>
        <v>CZ15</v>
      </c>
      <c r="E337" s="1" t="str">
        <f t="shared" si="52"/>
        <v>v07</v>
      </c>
      <c r="F337" s="1" t="str">
        <f t="shared" si="49"/>
        <v>PkgAC2SpP-240to760</v>
      </c>
      <c r="G337" s="1" t="str">
        <f t="shared" si="53"/>
        <v>Meas</v>
      </c>
      <c r="H337">
        <v>24998.5</v>
      </c>
      <c r="I337">
        <v>483.36500000000001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201.97</v>
      </c>
      <c r="P337">
        <v>2.0528300000000002</v>
      </c>
      <c r="Q337">
        <v>0</v>
      </c>
      <c r="R337">
        <v>410.31</v>
      </c>
      <c r="S337">
        <v>0</v>
      </c>
      <c r="T337">
        <v>754.923</v>
      </c>
      <c r="U337">
        <v>1852.62</v>
      </c>
      <c r="V337">
        <v>0</v>
      </c>
      <c r="W337">
        <v>0</v>
      </c>
      <c r="X337">
        <v>0</v>
      </c>
      <c r="Y337">
        <v>6.0102700000000002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6.0102700000000002</v>
      </c>
      <c r="AI337">
        <v>252.88499999999999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44.2652</v>
      </c>
      <c r="AP337">
        <v>0</v>
      </c>
      <c r="AQ337">
        <v>0</v>
      </c>
      <c r="AR337">
        <v>98.086600000000004</v>
      </c>
      <c r="AS337">
        <v>0</v>
      </c>
      <c r="AT337">
        <v>141.64400000000001</v>
      </c>
      <c r="AU337">
        <v>536.88</v>
      </c>
      <c r="AV337">
        <v>0</v>
      </c>
      <c r="AW337">
        <v>0</v>
      </c>
      <c r="AX337">
        <v>0</v>
      </c>
      <c r="AY337">
        <v>568.89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568.89</v>
      </c>
      <c r="BI337">
        <v>3067.19</v>
      </c>
      <c r="BJ337" t="s">
        <v>67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</row>
    <row r="338" spans="1:78" x14ac:dyDescent="0.25">
      <c r="A338" t="s">
        <v>2872</v>
      </c>
      <c r="B338" t="s">
        <v>2086</v>
      </c>
      <c r="C338" s="1" t="str">
        <f t="shared" si="50"/>
        <v>Rt3</v>
      </c>
      <c r="D338" s="1" t="str">
        <f t="shared" si="51"/>
        <v>CZ15</v>
      </c>
      <c r="E338" s="1" t="str">
        <f t="shared" si="52"/>
        <v>v11</v>
      </c>
      <c r="F338" s="1" t="str">
        <f t="shared" si="49"/>
        <v>PkgAC2SpP-240to760</v>
      </c>
      <c r="G338" s="1" t="str">
        <f t="shared" si="53"/>
        <v>Base</v>
      </c>
      <c r="H338">
        <v>24998.5</v>
      </c>
      <c r="I338">
        <v>593.41499999999996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191.99100000000001</v>
      </c>
      <c r="P338">
        <v>1.91835</v>
      </c>
      <c r="Q338">
        <v>0</v>
      </c>
      <c r="R338">
        <v>410.31</v>
      </c>
      <c r="S338">
        <v>0</v>
      </c>
      <c r="T338">
        <v>754.923</v>
      </c>
      <c r="U338">
        <v>1952.56</v>
      </c>
      <c r="V338">
        <v>0</v>
      </c>
      <c r="W338">
        <v>0</v>
      </c>
      <c r="X338">
        <v>0</v>
      </c>
      <c r="Y338">
        <v>1.0783499999999999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1.0783499999999999</v>
      </c>
      <c r="AI338">
        <v>406.363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55.977899999999998</v>
      </c>
      <c r="AP338">
        <v>0</v>
      </c>
      <c r="AQ338">
        <v>0</v>
      </c>
      <c r="AR338">
        <v>98.086600000000004</v>
      </c>
      <c r="AS338">
        <v>0</v>
      </c>
      <c r="AT338">
        <v>140.52500000000001</v>
      </c>
      <c r="AU338">
        <v>700.952</v>
      </c>
      <c r="AV338">
        <v>0</v>
      </c>
      <c r="AW338">
        <v>0</v>
      </c>
      <c r="AX338">
        <v>0</v>
      </c>
      <c r="AY338">
        <v>241.81800000000001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241.81800000000001</v>
      </c>
      <c r="BI338">
        <v>2920.13</v>
      </c>
      <c r="BJ338" t="s">
        <v>67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</row>
    <row r="339" spans="1:78" x14ac:dyDescent="0.25">
      <c r="A339" t="s">
        <v>2872</v>
      </c>
      <c r="B339" t="s">
        <v>2087</v>
      </c>
      <c r="C339" s="1" t="str">
        <f t="shared" si="50"/>
        <v>Rt3</v>
      </c>
      <c r="D339" s="1" t="str">
        <f t="shared" si="51"/>
        <v>CZ15</v>
      </c>
      <c r="E339" s="1" t="str">
        <f t="shared" si="52"/>
        <v>v11</v>
      </c>
      <c r="F339" s="1" t="str">
        <f t="shared" si="49"/>
        <v>PkgAC2SpP-240to760</v>
      </c>
      <c r="G339" s="1" t="str">
        <f t="shared" si="53"/>
        <v>Meas</v>
      </c>
      <c r="H339">
        <v>24998.5</v>
      </c>
      <c r="I339">
        <v>452.47300000000001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188.80799999999999</v>
      </c>
      <c r="P339">
        <v>1.91835</v>
      </c>
      <c r="Q339">
        <v>0</v>
      </c>
      <c r="R339">
        <v>410.31</v>
      </c>
      <c r="S339">
        <v>0</v>
      </c>
      <c r="T339">
        <v>754.923</v>
      </c>
      <c r="U339">
        <v>1808.43</v>
      </c>
      <c r="V339">
        <v>0</v>
      </c>
      <c r="W339">
        <v>0</v>
      </c>
      <c r="X339">
        <v>0</v>
      </c>
      <c r="Y339">
        <v>1.07836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1.07836</v>
      </c>
      <c r="AI339">
        <v>238.11500000000001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41.412599999999998</v>
      </c>
      <c r="AP339">
        <v>0</v>
      </c>
      <c r="AQ339">
        <v>0</v>
      </c>
      <c r="AR339">
        <v>98.086600000000004</v>
      </c>
      <c r="AS339">
        <v>0</v>
      </c>
      <c r="AT339">
        <v>141.64400000000001</v>
      </c>
      <c r="AU339">
        <v>519.25699999999995</v>
      </c>
      <c r="AV339">
        <v>0</v>
      </c>
      <c r="AW339">
        <v>0</v>
      </c>
      <c r="AX339">
        <v>0</v>
      </c>
      <c r="AY339">
        <v>241.81800000000001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241.81800000000001</v>
      </c>
      <c r="BI339">
        <v>2857.99</v>
      </c>
      <c r="BJ339" t="s">
        <v>67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</row>
    <row r="340" spans="1:78" x14ac:dyDescent="0.25">
      <c r="A340" t="s">
        <v>2873</v>
      </c>
      <c r="B340" t="s">
        <v>2088</v>
      </c>
      <c r="C340" s="1" t="str">
        <f t="shared" si="50"/>
        <v>Rt3</v>
      </c>
      <c r="D340" s="1" t="str">
        <f t="shared" si="51"/>
        <v>CZ15</v>
      </c>
      <c r="E340" s="1" t="str">
        <f t="shared" si="52"/>
        <v>v15</v>
      </c>
      <c r="F340" s="1" t="str">
        <f t="shared" si="49"/>
        <v>PkgAC2SpP-240to760</v>
      </c>
      <c r="G340" s="1" t="str">
        <f t="shared" si="53"/>
        <v>Base</v>
      </c>
      <c r="H340">
        <v>24998.5</v>
      </c>
      <c r="I340">
        <v>561.87599999999998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184.49700000000001</v>
      </c>
      <c r="P340">
        <v>1.8656699999999999</v>
      </c>
      <c r="Q340">
        <v>0</v>
      </c>
      <c r="R340">
        <v>410.31</v>
      </c>
      <c r="S340">
        <v>0</v>
      </c>
      <c r="T340">
        <v>638.13499999999999</v>
      </c>
      <c r="U340">
        <v>1796.68</v>
      </c>
      <c r="V340">
        <v>0</v>
      </c>
      <c r="W340">
        <v>0</v>
      </c>
      <c r="X340">
        <v>0</v>
      </c>
      <c r="Y340">
        <v>1.3929499999999999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1.3929499999999999</v>
      </c>
      <c r="AI340">
        <v>392.36799999999999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53.856499999999997</v>
      </c>
      <c r="AP340">
        <v>0</v>
      </c>
      <c r="AQ340">
        <v>0</v>
      </c>
      <c r="AR340">
        <v>98.086600000000004</v>
      </c>
      <c r="AS340">
        <v>0</v>
      </c>
      <c r="AT340">
        <v>118.566</v>
      </c>
      <c r="AU340">
        <v>662.87800000000004</v>
      </c>
      <c r="AV340">
        <v>0</v>
      </c>
      <c r="AW340">
        <v>0</v>
      </c>
      <c r="AX340">
        <v>0</v>
      </c>
      <c r="AY340">
        <v>262.13600000000002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262.13600000000002</v>
      </c>
      <c r="BI340">
        <v>2817.94</v>
      </c>
      <c r="BJ340" t="s">
        <v>67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</row>
    <row r="341" spans="1:78" x14ac:dyDescent="0.25">
      <c r="A341" t="s">
        <v>2873</v>
      </c>
      <c r="B341" t="s">
        <v>2089</v>
      </c>
      <c r="C341" s="1" t="str">
        <f t="shared" si="50"/>
        <v>Rt3</v>
      </c>
      <c r="D341" s="1" t="str">
        <f t="shared" si="51"/>
        <v>CZ15</v>
      </c>
      <c r="E341" s="1" t="str">
        <f t="shared" si="52"/>
        <v>v15</v>
      </c>
      <c r="F341" s="1" t="str">
        <f t="shared" si="49"/>
        <v>PkgAC2SpP-240to760</v>
      </c>
      <c r="G341" s="1" t="str">
        <f t="shared" si="53"/>
        <v>Meas</v>
      </c>
      <c r="H341">
        <v>24998.5</v>
      </c>
      <c r="I341">
        <v>429.16500000000002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181.73699999999999</v>
      </c>
      <c r="P341">
        <v>1.8656699999999999</v>
      </c>
      <c r="Q341">
        <v>0</v>
      </c>
      <c r="R341">
        <v>410.31</v>
      </c>
      <c r="S341">
        <v>0</v>
      </c>
      <c r="T341">
        <v>638.13499999999999</v>
      </c>
      <c r="U341">
        <v>1661.21</v>
      </c>
      <c r="V341">
        <v>0</v>
      </c>
      <c r="W341">
        <v>0</v>
      </c>
      <c r="X341">
        <v>0</v>
      </c>
      <c r="Y341">
        <v>1.39296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1.39296</v>
      </c>
      <c r="AI341">
        <v>229.82499999999999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39.629800000000003</v>
      </c>
      <c r="AP341">
        <v>0</v>
      </c>
      <c r="AQ341">
        <v>0</v>
      </c>
      <c r="AR341">
        <v>98.086600000000004</v>
      </c>
      <c r="AS341">
        <v>0</v>
      </c>
      <c r="AT341">
        <v>119.667</v>
      </c>
      <c r="AU341">
        <v>487.20800000000003</v>
      </c>
      <c r="AV341">
        <v>0</v>
      </c>
      <c r="AW341">
        <v>0</v>
      </c>
      <c r="AX341">
        <v>0</v>
      </c>
      <c r="AY341">
        <v>262.13600000000002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262.13600000000002</v>
      </c>
      <c r="BI341">
        <v>2757.41</v>
      </c>
      <c r="BJ341" t="s">
        <v>67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</row>
    <row r="342" spans="1:78" x14ac:dyDescent="0.25">
      <c r="A342" t="s">
        <v>2874</v>
      </c>
      <c r="B342" t="s">
        <v>2445</v>
      </c>
      <c r="C342" s="1" t="str">
        <f t="shared" si="50"/>
        <v>RtL</v>
      </c>
      <c r="D342" s="1" t="str">
        <f t="shared" si="51"/>
        <v>CZ12</v>
      </c>
      <c r="E342" s="1" t="str">
        <f t="shared" si="52"/>
        <v>v03</v>
      </c>
      <c r="F342" s="1" t="str">
        <f t="shared" si="49"/>
        <v>PkgAC2SpP-240to760</v>
      </c>
      <c r="G342" s="1" t="str">
        <f t="shared" si="53"/>
        <v>Base</v>
      </c>
      <c r="H342">
        <v>24998.5</v>
      </c>
      <c r="I342">
        <v>244.73099999999999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146.83600000000001</v>
      </c>
      <c r="P342">
        <v>5.2952899999999996</v>
      </c>
      <c r="Q342">
        <v>0</v>
      </c>
      <c r="R342">
        <v>557.12400000000002</v>
      </c>
      <c r="S342">
        <v>0</v>
      </c>
      <c r="T342">
        <v>550.93100000000004</v>
      </c>
      <c r="U342">
        <v>1504.92</v>
      </c>
      <c r="V342">
        <v>0</v>
      </c>
      <c r="W342">
        <v>0</v>
      </c>
      <c r="X342">
        <v>0</v>
      </c>
      <c r="Y342">
        <v>399.392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399.392</v>
      </c>
      <c r="AI342">
        <v>262.67399999999998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43.6569</v>
      </c>
      <c r="AP342">
        <v>0</v>
      </c>
      <c r="AQ342">
        <v>0</v>
      </c>
      <c r="AR342">
        <v>116.57599999999999</v>
      </c>
      <c r="AS342">
        <v>0</v>
      </c>
      <c r="AT342">
        <v>138.327</v>
      </c>
      <c r="AU342">
        <v>561.23299999999995</v>
      </c>
      <c r="AV342">
        <v>0</v>
      </c>
      <c r="AW342">
        <v>0</v>
      </c>
      <c r="AX342">
        <v>0</v>
      </c>
      <c r="AY342">
        <v>1230.04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1230.04</v>
      </c>
      <c r="BI342">
        <v>2371.15</v>
      </c>
      <c r="BJ342" t="s">
        <v>67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</row>
    <row r="343" spans="1:78" x14ac:dyDescent="0.25">
      <c r="A343" t="s">
        <v>2874</v>
      </c>
      <c r="B343" t="s">
        <v>2446</v>
      </c>
      <c r="C343" s="1" t="str">
        <f t="shared" si="50"/>
        <v>RtL</v>
      </c>
      <c r="D343" s="1" t="str">
        <f t="shared" si="51"/>
        <v>CZ12</v>
      </c>
      <c r="E343" s="1" t="str">
        <f t="shared" si="52"/>
        <v>v03</v>
      </c>
      <c r="F343" s="1" t="str">
        <f t="shared" si="49"/>
        <v>PkgAC2SpP-240to760</v>
      </c>
      <c r="G343" s="1" t="str">
        <f t="shared" si="53"/>
        <v>Meas</v>
      </c>
      <c r="H343">
        <v>24998.5</v>
      </c>
      <c r="I343">
        <v>210.60599999999999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145.10400000000001</v>
      </c>
      <c r="P343">
        <v>5.2952899999999996</v>
      </c>
      <c r="Q343">
        <v>0</v>
      </c>
      <c r="R343">
        <v>557.12400000000002</v>
      </c>
      <c r="S343">
        <v>0</v>
      </c>
      <c r="T343">
        <v>550.93100000000004</v>
      </c>
      <c r="U343">
        <v>1469.06</v>
      </c>
      <c r="V343">
        <v>0</v>
      </c>
      <c r="W343">
        <v>0</v>
      </c>
      <c r="X343">
        <v>0</v>
      </c>
      <c r="Y343">
        <v>399.42500000000001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399.42500000000001</v>
      </c>
      <c r="AI343">
        <v>169.10900000000001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35.469900000000003</v>
      </c>
      <c r="AP343">
        <v>0</v>
      </c>
      <c r="AQ343">
        <v>0</v>
      </c>
      <c r="AR343">
        <v>116.57599999999999</v>
      </c>
      <c r="AS343">
        <v>0</v>
      </c>
      <c r="AT343">
        <v>146.53899999999999</v>
      </c>
      <c r="AU343">
        <v>467.69299999999998</v>
      </c>
      <c r="AV343">
        <v>0</v>
      </c>
      <c r="AW343">
        <v>0</v>
      </c>
      <c r="AX343">
        <v>0</v>
      </c>
      <c r="AY343">
        <v>1230.04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1230.04</v>
      </c>
      <c r="BI343">
        <v>2261.4</v>
      </c>
      <c r="BJ343" t="s">
        <v>67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</row>
    <row r="344" spans="1:78" x14ac:dyDescent="0.25">
      <c r="A344" t="s">
        <v>2875</v>
      </c>
      <c r="B344" t="s">
        <v>2447</v>
      </c>
      <c r="C344" s="1" t="str">
        <f t="shared" si="50"/>
        <v>RtL</v>
      </c>
      <c r="D344" s="1" t="str">
        <f t="shared" si="51"/>
        <v>CZ12</v>
      </c>
      <c r="E344" s="1" t="str">
        <f t="shared" si="52"/>
        <v>v07</v>
      </c>
      <c r="F344" s="1" t="str">
        <f t="shared" si="49"/>
        <v>PkgAC2SpP-240to760</v>
      </c>
      <c r="G344" s="1" t="str">
        <f t="shared" si="53"/>
        <v>Base</v>
      </c>
      <c r="H344">
        <v>24998.5</v>
      </c>
      <c r="I344">
        <v>243.11500000000001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144.97200000000001</v>
      </c>
      <c r="P344">
        <v>5.2070100000000004</v>
      </c>
      <c r="Q344">
        <v>0</v>
      </c>
      <c r="R344">
        <v>557.12400000000002</v>
      </c>
      <c r="S344">
        <v>0</v>
      </c>
      <c r="T344">
        <v>550.93100000000004</v>
      </c>
      <c r="U344">
        <v>1501.35</v>
      </c>
      <c r="V344">
        <v>0</v>
      </c>
      <c r="W344">
        <v>0</v>
      </c>
      <c r="X344">
        <v>0</v>
      </c>
      <c r="Y344">
        <v>363.22699999999998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363.22699999999998</v>
      </c>
      <c r="AI344">
        <v>258.572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42.9758</v>
      </c>
      <c r="AP344">
        <v>0</v>
      </c>
      <c r="AQ344">
        <v>0</v>
      </c>
      <c r="AR344">
        <v>116.57599999999999</v>
      </c>
      <c r="AS344">
        <v>0</v>
      </c>
      <c r="AT344">
        <v>138.327</v>
      </c>
      <c r="AU344">
        <v>556.45000000000005</v>
      </c>
      <c r="AV344">
        <v>0</v>
      </c>
      <c r="AW344">
        <v>0</v>
      </c>
      <c r="AX344">
        <v>0</v>
      </c>
      <c r="AY344">
        <v>1174.8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1174.8</v>
      </c>
      <c r="BI344">
        <v>2333.0700000000002</v>
      </c>
      <c r="BJ344" t="s">
        <v>67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</row>
    <row r="345" spans="1:78" x14ac:dyDescent="0.25">
      <c r="A345" t="s">
        <v>2875</v>
      </c>
      <c r="B345" t="s">
        <v>2448</v>
      </c>
      <c r="C345" s="1" t="str">
        <f t="shared" si="50"/>
        <v>RtL</v>
      </c>
      <c r="D345" s="1" t="str">
        <f t="shared" si="51"/>
        <v>CZ12</v>
      </c>
      <c r="E345" s="1" t="str">
        <f t="shared" si="52"/>
        <v>v07</v>
      </c>
      <c r="F345" s="1" t="str">
        <f t="shared" si="49"/>
        <v>PkgAC2SpP-240to760</v>
      </c>
      <c r="G345" s="1" t="str">
        <f t="shared" si="53"/>
        <v>Meas</v>
      </c>
      <c r="H345">
        <v>24998.5</v>
      </c>
      <c r="I345">
        <v>209.36699999999999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143.251</v>
      </c>
      <c r="P345">
        <v>5.2070100000000004</v>
      </c>
      <c r="Q345">
        <v>0</v>
      </c>
      <c r="R345">
        <v>557.12400000000002</v>
      </c>
      <c r="S345">
        <v>0</v>
      </c>
      <c r="T345">
        <v>550.93100000000004</v>
      </c>
      <c r="U345">
        <v>1465.88</v>
      </c>
      <c r="V345">
        <v>0</v>
      </c>
      <c r="W345">
        <v>0</v>
      </c>
      <c r="X345">
        <v>0</v>
      </c>
      <c r="Y345">
        <v>363.24599999999998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363.24599999999998</v>
      </c>
      <c r="AI345">
        <v>166.10900000000001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34.857199999999999</v>
      </c>
      <c r="AP345">
        <v>0</v>
      </c>
      <c r="AQ345">
        <v>0</v>
      </c>
      <c r="AR345">
        <v>116.57599999999999</v>
      </c>
      <c r="AS345">
        <v>0</v>
      </c>
      <c r="AT345">
        <v>146.53899999999999</v>
      </c>
      <c r="AU345">
        <v>464.08</v>
      </c>
      <c r="AV345">
        <v>0</v>
      </c>
      <c r="AW345">
        <v>0</v>
      </c>
      <c r="AX345">
        <v>0</v>
      </c>
      <c r="AY345">
        <v>1174.8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1174.8</v>
      </c>
      <c r="BI345">
        <v>2224.89</v>
      </c>
      <c r="BJ345" t="s">
        <v>67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</row>
    <row r="346" spans="1:78" x14ac:dyDescent="0.25">
      <c r="A346" t="s">
        <v>2875</v>
      </c>
      <c r="B346" t="s">
        <v>2449</v>
      </c>
      <c r="C346" s="1" t="str">
        <f t="shared" si="50"/>
        <v>RtL</v>
      </c>
      <c r="D346" s="1" t="str">
        <f t="shared" si="51"/>
        <v>CZ12</v>
      </c>
      <c r="E346" s="1" t="str">
        <f t="shared" si="52"/>
        <v>v11</v>
      </c>
      <c r="F346" s="1" t="str">
        <f t="shared" si="49"/>
        <v>PkgAC2SpP-240to760</v>
      </c>
      <c r="G346" s="1" t="str">
        <f t="shared" si="53"/>
        <v>Base</v>
      </c>
      <c r="H346">
        <v>24998.5</v>
      </c>
      <c r="I346">
        <v>241.489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142.06299999999999</v>
      </c>
      <c r="P346">
        <v>5.0566300000000002</v>
      </c>
      <c r="Q346">
        <v>0</v>
      </c>
      <c r="R346">
        <v>557.12400000000002</v>
      </c>
      <c r="S346">
        <v>0</v>
      </c>
      <c r="T346">
        <v>550.93100000000004</v>
      </c>
      <c r="U346">
        <v>1496.66</v>
      </c>
      <c r="V346">
        <v>0</v>
      </c>
      <c r="W346">
        <v>0</v>
      </c>
      <c r="X346">
        <v>0</v>
      </c>
      <c r="Y346">
        <v>295.19099999999997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295.19099999999997</v>
      </c>
      <c r="AI346">
        <v>251.71600000000001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41.8444</v>
      </c>
      <c r="AP346">
        <v>0</v>
      </c>
      <c r="AQ346">
        <v>0</v>
      </c>
      <c r="AR346">
        <v>116.57599999999999</v>
      </c>
      <c r="AS346">
        <v>0</v>
      </c>
      <c r="AT346">
        <v>138.327</v>
      </c>
      <c r="AU346">
        <v>548.46199999999999</v>
      </c>
      <c r="AV346">
        <v>0</v>
      </c>
      <c r="AW346">
        <v>0</v>
      </c>
      <c r="AX346">
        <v>0</v>
      </c>
      <c r="AY346">
        <v>1076.6500000000001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1076.6500000000001</v>
      </c>
      <c r="BI346">
        <v>2271.66</v>
      </c>
      <c r="BJ346" t="s">
        <v>67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</row>
    <row r="347" spans="1:78" x14ac:dyDescent="0.25">
      <c r="A347" t="s">
        <v>2876</v>
      </c>
      <c r="B347" t="s">
        <v>2450</v>
      </c>
      <c r="C347" s="1" t="str">
        <f t="shared" si="50"/>
        <v>RtL</v>
      </c>
      <c r="D347" s="1" t="str">
        <f t="shared" si="51"/>
        <v>CZ12</v>
      </c>
      <c r="E347" s="1" t="str">
        <f t="shared" si="52"/>
        <v>v11</v>
      </c>
      <c r="F347" s="1" t="str">
        <f t="shared" si="49"/>
        <v>PkgAC2SpP-240to760</v>
      </c>
      <c r="G347" s="1" t="str">
        <f t="shared" si="53"/>
        <v>Meas</v>
      </c>
      <c r="H347">
        <v>24998.5</v>
      </c>
      <c r="I347">
        <v>208.22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140.34100000000001</v>
      </c>
      <c r="P347">
        <v>5.0566300000000002</v>
      </c>
      <c r="Q347">
        <v>0</v>
      </c>
      <c r="R347">
        <v>557.12400000000002</v>
      </c>
      <c r="S347">
        <v>0</v>
      </c>
      <c r="T347">
        <v>550.93100000000004</v>
      </c>
      <c r="U347">
        <v>1461.67</v>
      </c>
      <c r="V347">
        <v>0</v>
      </c>
      <c r="W347">
        <v>0</v>
      </c>
      <c r="X347">
        <v>0</v>
      </c>
      <c r="Y347">
        <v>295.20600000000002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295.20600000000002</v>
      </c>
      <c r="AI347">
        <v>161.25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33.8583</v>
      </c>
      <c r="AP347">
        <v>0</v>
      </c>
      <c r="AQ347">
        <v>0</v>
      </c>
      <c r="AR347">
        <v>116.57599999999999</v>
      </c>
      <c r="AS347">
        <v>0</v>
      </c>
      <c r="AT347">
        <v>146.53899999999999</v>
      </c>
      <c r="AU347">
        <v>458.22199999999998</v>
      </c>
      <c r="AV347">
        <v>0</v>
      </c>
      <c r="AW347">
        <v>0</v>
      </c>
      <c r="AX347">
        <v>0</v>
      </c>
      <c r="AY347">
        <v>1076.6500000000001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1076.6500000000001</v>
      </c>
      <c r="BI347">
        <v>2165.3000000000002</v>
      </c>
      <c r="BJ347" t="s">
        <v>67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</row>
    <row r="348" spans="1:78" x14ac:dyDescent="0.25">
      <c r="A348" t="s">
        <v>2876</v>
      </c>
      <c r="B348" t="s">
        <v>2451</v>
      </c>
      <c r="C348" s="1" t="str">
        <f t="shared" si="50"/>
        <v>RtL</v>
      </c>
      <c r="D348" s="1" t="str">
        <f t="shared" si="51"/>
        <v>CZ12</v>
      </c>
      <c r="E348" s="1" t="str">
        <f t="shared" si="52"/>
        <v>v15</v>
      </c>
      <c r="F348" s="1" t="str">
        <f t="shared" si="49"/>
        <v>PkgAC2SpP-240to760</v>
      </c>
      <c r="G348" s="1" t="str">
        <f t="shared" si="53"/>
        <v>Base</v>
      </c>
      <c r="H348">
        <v>24998.5</v>
      </c>
      <c r="I348">
        <v>229.31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136.27699999999999</v>
      </c>
      <c r="P348">
        <v>4.8921999999999999</v>
      </c>
      <c r="Q348">
        <v>0</v>
      </c>
      <c r="R348">
        <v>557.12400000000002</v>
      </c>
      <c r="S348">
        <v>0</v>
      </c>
      <c r="T348">
        <v>474.70699999999999</v>
      </c>
      <c r="U348">
        <v>1402.31</v>
      </c>
      <c r="V348">
        <v>0</v>
      </c>
      <c r="W348">
        <v>0</v>
      </c>
      <c r="X348">
        <v>0</v>
      </c>
      <c r="Y348">
        <v>314.79599999999999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314.79599999999999</v>
      </c>
      <c r="AI348">
        <v>242.84800000000001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40.332000000000001</v>
      </c>
      <c r="AP348">
        <v>0</v>
      </c>
      <c r="AQ348">
        <v>0</v>
      </c>
      <c r="AR348">
        <v>116.57599999999999</v>
      </c>
      <c r="AS348">
        <v>0</v>
      </c>
      <c r="AT348">
        <v>118.377</v>
      </c>
      <c r="AU348">
        <v>518.13300000000004</v>
      </c>
      <c r="AV348">
        <v>0</v>
      </c>
      <c r="AW348">
        <v>0</v>
      </c>
      <c r="AX348">
        <v>0</v>
      </c>
      <c r="AY348">
        <v>1067.69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1067.69</v>
      </c>
      <c r="BI348">
        <v>2195.15</v>
      </c>
      <c r="BJ348" t="s">
        <v>67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</row>
    <row r="349" spans="1:78" x14ac:dyDescent="0.25">
      <c r="A349" t="s">
        <v>2876</v>
      </c>
      <c r="B349" t="s">
        <v>2452</v>
      </c>
      <c r="C349" s="1" t="str">
        <f t="shared" si="50"/>
        <v>RtL</v>
      </c>
      <c r="D349" s="1" t="str">
        <f t="shared" si="51"/>
        <v>CZ12</v>
      </c>
      <c r="E349" s="1" t="str">
        <f t="shared" si="52"/>
        <v>v15</v>
      </c>
      <c r="F349" s="1" t="str">
        <f t="shared" si="49"/>
        <v>PkgAC2SpP-240to760</v>
      </c>
      <c r="G349" s="1" t="str">
        <f t="shared" si="53"/>
        <v>Meas</v>
      </c>
      <c r="H349">
        <v>24998.5</v>
      </c>
      <c r="I349">
        <v>197.45699999999999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134.65100000000001</v>
      </c>
      <c r="P349">
        <v>4.8921999999999999</v>
      </c>
      <c r="Q349">
        <v>0</v>
      </c>
      <c r="R349">
        <v>557.12400000000002</v>
      </c>
      <c r="S349">
        <v>0</v>
      </c>
      <c r="T349">
        <v>474.70699999999999</v>
      </c>
      <c r="U349">
        <v>1368.83</v>
      </c>
      <c r="V349">
        <v>0</v>
      </c>
      <c r="W349">
        <v>0</v>
      </c>
      <c r="X349">
        <v>0</v>
      </c>
      <c r="Y349">
        <v>314.81200000000001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314.81200000000001</v>
      </c>
      <c r="AI349">
        <v>155.208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32.512900000000002</v>
      </c>
      <c r="AP349">
        <v>0</v>
      </c>
      <c r="AQ349">
        <v>0</v>
      </c>
      <c r="AR349">
        <v>116.57599999999999</v>
      </c>
      <c r="AS349">
        <v>0</v>
      </c>
      <c r="AT349">
        <v>125.57299999999999</v>
      </c>
      <c r="AU349">
        <v>429.86900000000003</v>
      </c>
      <c r="AV349">
        <v>0</v>
      </c>
      <c r="AW349">
        <v>0</v>
      </c>
      <c r="AX349">
        <v>0</v>
      </c>
      <c r="AY349">
        <v>1067.69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1067.69</v>
      </c>
      <c r="BI349">
        <v>2088.96</v>
      </c>
      <c r="BJ349" t="s">
        <v>67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</row>
    <row r="350" spans="1:78" x14ac:dyDescent="0.25">
      <c r="A350" t="s">
        <v>2877</v>
      </c>
      <c r="B350" t="s">
        <v>2453</v>
      </c>
      <c r="C350" s="1" t="str">
        <f t="shared" si="50"/>
        <v>RtL</v>
      </c>
      <c r="D350" s="1" t="str">
        <f t="shared" si="51"/>
        <v>CZ13</v>
      </c>
      <c r="E350" s="1" t="str">
        <f t="shared" si="52"/>
        <v>v03</v>
      </c>
      <c r="F350" s="1" t="str">
        <f t="shared" si="49"/>
        <v>PkgAC2SpP-240to760</v>
      </c>
      <c r="G350" s="1" t="str">
        <f t="shared" si="53"/>
        <v>Base</v>
      </c>
      <c r="H350">
        <v>24998.5</v>
      </c>
      <c r="I350">
        <v>348.67700000000002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161.13999999999999</v>
      </c>
      <c r="P350">
        <v>5.5660999999999996</v>
      </c>
      <c r="Q350">
        <v>0</v>
      </c>
      <c r="R350">
        <v>557.12400000000002</v>
      </c>
      <c r="S350">
        <v>0</v>
      </c>
      <c r="T350">
        <v>550.93100000000004</v>
      </c>
      <c r="U350">
        <v>1623.44</v>
      </c>
      <c r="V350">
        <v>0</v>
      </c>
      <c r="W350">
        <v>0</v>
      </c>
      <c r="X350">
        <v>0</v>
      </c>
      <c r="Y350">
        <v>367.57799999999997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367.57799999999997</v>
      </c>
      <c r="AI350">
        <v>288.74099999999999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47.615400000000001</v>
      </c>
      <c r="AP350">
        <v>0</v>
      </c>
      <c r="AQ350">
        <v>0</v>
      </c>
      <c r="AR350">
        <v>116.57599999999999</v>
      </c>
      <c r="AS350">
        <v>0</v>
      </c>
      <c r="AT350">
        <v>146.53899999999999</v>
      </c>
      <c r="AU350">
        <v>599.471</v>
      </c>
      <c r="AV350">
        <v>0</v>
      </c>
      <c r="AW350">
        <v>0</v>
      </c>
      <c r="AX350">
        <v>0</v>
      </c>
      <c r="AY350">
        <v>1206.25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1206.25</v>
      </c>
      <c r="BI350">
        <v>2625.35</v>
      </c>
      <c r="BJ350" t="s">
        <v>67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</row>
    <row r="351" spans="1:78" x14ac:dyDescent="0.25">
      <c r="A351" t="s">
        <v>2877</v>
      </c>
      <c r="B351" t="s">
        <v>2454</v>
      </c>
      <c r="C351" s="1" t="str">
        <f t="shared" si="50"/>
        <v>RtL</v>
      </c>
      <c r="D351" s="1" t="str">
        <f t="shared" si="51"/>
        <v>CZ13</v>
      </c>
      <c r="E351" s="1" t="str">
        <f t="shared" si="52"/>
        <v>v03</v>
      </c>
      <c r="F351" s="1" t="str">
        <f t="shared" si="49"/>
        <v>PkgAC2SpP-240to760</v>
      </c>
      <c r="G351" s="1" t="str">
        <f t="shared" si="53"/>
        <v>Meas</v>
      </c>
      <c r="H351">
        <v>24998.5</v>
      </c>
      <c r="I351">
        <v>284.12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158.11699999999999</v>
      </c>
      <c r="P351">
        <v>5.5660999999999996</v>
      </c>
      <c r="Q351">
        <v>0</v>
      </c>
      <c r="R351">
        <v>557.12400000000002</v>
      </c>
      <c r="S351">
        <v>0</v>
      </c>
      <c r="T351">
        <v>550.93100000000004</v>
      </c>
      <c r="U351">
        <v>1555.86</v>
      </c>
      <c r="V351">
        <v>0</v>
      </c>
      <c r="W351">
        <v>0</v>
      </c>
      <c r="X351">
        <v>0</v>
      </c>
      <c r="Y351">
        <v>367.59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367.59</v>
      </c>
      <c r="AI351">
        <v>192.041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39.225900000000003</v>
      </c>
      <c r="AP351">
        <v>0</v>
      </c>
      <c r="AQ351">
        <v>0</v>
      </c>
      <c r="AR351">
        <v>116.57599999999999</v>
      </c>
      <c r="AS351">
        <v>0</v>
      </c>
      <c r="AT351">
        <v>146.53899999999999</v>
      </c>
      <c r="AU351">
        <v>494.38099999999997</v>
      </c>
      <c r="AV351">
        <v>0</v>
      </c>
      <c r="AW351">
        <v>0</v>
      </c>
      <c r="AX351">
        <v>0</v>
      </c>
      <c r="AY351">
        <v>1206.25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1206.25</v>
      </c>
      <c r="BI351">
        <v>2507.9699999999998</v>
      </c>
      <c r="BJ351" t="s">
        <v>67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</row>
    <row r="352" spans="1:78" x14ac:dyDescent="0.25">
      <c r="A352" t="s">
        <v>2877</v>
      </c>
      <c r="B352" t="s">
        <v>2455</v>
      </c>
      <c r="C352" s="1" t="str">
        <f t="shared" si="50"/>
        <v>RtL</v>
      </c>
      <c r="D352" s="1" t="str">
        <f t="shared" si="51"/>
        <v>CZ13</v>
      </c>
      <c r="E352" s="1" t="str">
        <f t="shared" si="52"/>
        <v>v07</v>
      </c>
      <c r="F352" s="1" t="str">
        <f t="shared" si="49"/>
        <v>PkgAC2SpP-240to760</v>
      </c>
      <c r="G352" s="1" t="str">
        <f t="shared" si="53"/>
        <v>Base</v>
      </c>
      <c r="H352">
        <v>24998.5</v>
      </c>
      <c r="I352">
        <v>344.6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158.953</v>
      </c>
      <c r="P352">
        <v>5.4783400000000002</v>
      </c>
      <c r="Q352">
        <v>0</v>
      </c>
      <c r="R352">
        <v>557.12400000000002</v>
      </c>
      <c r="S352">
        <v>0</v>
      </c>
      <c r="T352">
        <v>550.93100000000004</v>
      </c>
      <c r="U352">
        <v>1617.09</v>
      </c>
      <c r="V352">
        <v>0</v>
      </c>
      <c r="W352">
        <v>0</v>
      </c>
      <c r="X352">
        <v>0</v>
      </c>
      <c r="Y352">
        <v>332.65800000000002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332.65800000000002</v>
      </c>
      <c r="AI352">
        <v>282.84100000000001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46.586500000000001</v>
      </c>
      <c r="AP352">
        <v>0</v>
      </c>
      <c r="AQ352">
        <v>0</v>
      </c>
      <c r="AR352">
        <v>116.57599999999999</v>
      </c>
      <c r="AS352">
        <v>0</v>
      </c>
      <c r="AT352">
        <v>146.53899999999999</v>
      </c>
      <c r="AU352">
        <v>592.54200000000003</v>
      </c>
      <c r="AV352">
        <v>0</v>
      </c>
      <c r="AW352">
        <v>0</v>
      </c>
      <c r="AX352">
        <v>0</v>
      </c>
      <c r="AY352">
        <v>1144.1099999999999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1144.1099999999999</v>
      </c>
      <c r="BI352">
        <v>2573.04</v>
      </c>
      <c r="BJ352" t="s">
        <v>67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</row>
    <row r="353" spans="1:78" x14ac:dyDescent="0.25">
      <c r="A353" t="s">
        <v>2878</v>
      </c>
      <c r="B353" t="s">
        <v>2456</v>
      </c>
      <c r="C353" s="1" t="str">
        <f t="shared" si="50"/>
        <v>RtL</v>
      </c>
      <c r="D353" s="1" t="str">
        <f t="shared" si="51"/>
        <v>CZ13</v>
      </c>
      <c r="E353" s="1" t="str">
        <f t="shared" si="52"/>
        <v>v07</v>
      </c>
      <c r="F353" s="1" t="str">
        <f t="shared" si="49"/>
        <v>PkgAC2SpP-240to760</v>
      </c>
      <c r="G353" s="1" t="str">
        <f t="shared" si="53"/>
        <v>Meas</v>
      </c>
      <c r="H353">
        <v>24998.5</v>
      </c>
      <c r="I353">
        <v>280.90199999999999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156</v>
      </c>
      <c r="P353">
        <v>5.4783400000000002</v>
      </c>
      <c r="Q353">
        <v>0</v>
      </c>
      <c r="R353">
        <v>557.12400000000002</v>
      </c>
      <c r="S353">
        <v>0</v>
      </c>
      <c r="T353">
        <v>550.93100000000004</v>
      </c>
      <c r="U353">
        <v>1550.44</v>
      </c>
      <c r="V353">
        <v>0</v>
      </c>
      <c r="W353">
        <v>0</v>
      </c>
      <c r="X353">
        <v>0</v>
      </c>
      <c r="Y353">
        <v>332.67899999999997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332.67899999999997</v>
      </c>
      <c r="AI353">
        <v>188.19900000000001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38.3857</v>
      </c>
      <c r="AP353">
        <v>0</v>
      </c>
      <c r="AQ353">
        <v>0</v>
      </c>
      <c r="AR353">
        <v>116.57599999999999</v>
      </c>
      <c r="AS353">
        <v>0</v>
      </c>
      <c r="AT353">
        <v>146.53899999999999</v>
      </c>
      <c r="AU353">
        <v>489.69900000000001</v>
      </c>
      <c r="AV353">
        <v>0</v>
      </c>
      <c r="AW353">
        <v>0</v>
      </c>
      <c r="AX353">
        <v>0</v>
      </c>
      <c r="AY353">
        <v>1144.1099999999999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1144.1099999999999</v>
      </c>
      <c r="BI353">
        <v>2457.8000000000002</v>
      </c>
      <c r="BJ353" t="s">
        <v>67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</row>
    <row r="354" spans="1:78" x14ac:dyDescent="0.25">
      <c r="A354" t="s">
        <v>2878</v>
      </c>
      <c r="B354" t="s">
        <v>2457</v>
      </c>
      <c r="C354" s="1" t="str">
        <f t="shared" si="50"/>
        <v>RtL</v>
      </c>
      <c r="D354" s="1" t="str">
        <f t="shared" si="51"/>
        <v>CZ13</v>
      </c>
      <c r="E354" s="1" t="str">
        <f t="shared" si="52"/>
        <v>v11</v>
      </c>
      <c r="F354" s="1" t="str">
        <f t="shared" si="49"/>
        <v>PkgAC2SpP-240to760</v>
      </c>
      <c r="G354" s="1" t="str">
        <f t="shared" si="53"/>
        <v>Base</v>
      </c>
      <c r="H354">
        <v>24998.5</v>
      </c>
      <c r="I354">
        <v>336.25799999999998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153.79499999999999</v>
      </c>
      <c r="P354">
        <v>5.25169</v>
      </c>
      <c r="Q354">
        <v>0</v>
      </c>
      <c r="R354">
        <v>557.12400000000002</v>
      </c>
      <c r="S354">
        <v>0</v>
      </c>
      <c r="T354">
        <v>550.93100000000004</v>
      </c>
      <c r="U354">
        <v>1603.36</v>
      </c>
      <c r="V354">
        <v>0</v>
      </c>
      <c r="W354">
        <v>0</v>
      </c>
      <c r="X354">
        <v>0</v>
      </c>
      <c r="Y354">
        <v>240.77099999999999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240.77099999999999</v>
      </c>
      <c r="AI354">
        <v>270.53300000000002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44.523899999999998</v>
      </c>
      <c r="AP354">
        <v>0</v>
      </c>
      <c r="AQ354">
        <v>0</v>
      </c>
      <c r="AR354">
        <v>116.57599999999999</v>
      </c>
      <c r="AS354">
        <v>0</v>
      </c>
      <c r="AT354">
        <v>146.53899999999999</v>
      </c>
      <c r="AU354">
        <v>578.17200000000003</v>
      </c>
      <c r="AV354">
        <v>0</v>
      </c>
      <c r="AW354">
        <v>0</v>
      </c>
      <c r="AX354">
        <v>0</v>
      </c>
      <c r="AY354">
        <v>980.16300000000001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980.16300000000001</v>
      </c>
      <c r="BI354">
        <v>2461.46</v>
      </c>
      <c r="BJ354" t="s">
        <v>67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</row>
    <row r="355" spans="1:78" x14ac:dyDescent="0.25">
      <c r="A355" t="s">
        <v>2878</v>
      </c>
      <c r="B355" t="s">
        <v>2458</v>
      </c>
      <c r="C355" s="1" t="str">
        <f t="shared" si="50"/>
        <v>RtL</v>
      </c>
      <c r="D355" s="1" t="str">
        <f t="shared" si="51"/>
        <v>CZ13</v>
      </c>
      <c r="E355" s="1" t="str">
        <f t="shared" si="52"/>
        <v>v11</v>
      </c>
      <c r="F355" s="1" t="str">
        <f t="shared" si="49"/>
        <v>PkgAC2SpP-240to760</v>
      </c>
      <c r="G355" s="1" t="str">
        <f t="shared" si="53"/>
        <v>Meas</v>
      </c>
      <c r="H355">
        <v>24998.5</v>
      </c>
      <c r="I355">
        <v>274.50299999999999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150.916</v>
      </c>
      <c r="P355">
        <v>5.25169</v>
      </c>
      <c r="Q355">
        <v>0</v>
      </c>
      <c r="R355">
        <v>557.12400000000002</v>
      </c>
      <c r="S355">
        <v>0</v>
      </c>
      <c r="T355">
        <v>550.93100000000004</v>
      </c>
      <c r="U355">
        <v>1538.72</v>
      </c>
      <c r="V355">
        <v>0</v>
      </c>
      <c r="W355">
        <v>0</v>
      </c>
      <c r="X355">
        <v>0</v>
      </c>
      <c r="Y355">
        <v>240.779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240.779</v>
      </c>
      <c r="AI355">
        <v>179.88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36.664700000000003</v>
      </c>
      <c r="AP355">
        <v>0</v>
      </c>
      <c r="AQ355">
        <v>0</v>
      </c>
      <c r="AR355">
        <v>116.57599999999999</v>
      </c>
      <c r="AS355">
        <v>0</v>
      </c>
      <c r="AT355">
        <v>146.53899999999999</v>
      </c>
      <c r="AU355">
        <v>479.65899999999999</v>
      </c>
      <c r="AV355">
        <v>0</v>
      </c>
      <c r="AW355">
        <v>0</v>
      </c>
      <c r="AX355">
        <v>0</v>
      </c>
      <c r="AY355">
        <v>980.16300000000001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980.16300000000001</v>
      </c>
      <c r="BI355">
        <v>2349.04</v>
      </c>
      <c r="BJ355" t="s">
        <v>67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</row>
    <row r="356" spans="1:78" x14ac:dyDescent="0.25">
      <c r="A356" t="s">
        <v>2879</v>
      </c>
      <c r="B356" t="s">
        <v>2459</v>
      </c>
      <c r="C356" s="1" t="str">
        <f t="shared" si="50"/>
        <v>RtL</v>
      </c>
      <c r="D356" s="1" t="str">
        <f t="shared" si="51"/>
        <v>CZ13</v>
      </c>
      <c r="E356" s="1" t="str">
        <f t="shared" si="52"/>
        <v>v15</v>
      </c>
      <c r="F356" s="1" t="str">
        <f t="shared" si="49"/>
        <v>PkgAC2SpP-240to760</v>
      </c>
      <c r="G356" s="1" t="str">
        <f t="shared" si="53"/>
        <v>Base</v>
      </c>
      <c r="H356">
        <v>24998.5</v>
      </c>
      <c r="I356">
        <v>321.60899999999998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147.90100000000001</v>
      </c>
      <c r="P356">
        <v>5.0870499999999996</v>
      </c>
      <c r="Q356">
        <v>0</v>
      </c>
      <c r="R356">
        <v>557.12400000000002</v>
      </c>
      <c r="S356">
        <v>0</v>
      </c>
      <c r="T356">
        <v>474.70699999999999</v>
      </c>
      <c r="U356">
        <v>1506.43</v>
      </c>
      <c r="V356">
        <v>0</v>
      </c>
      <c r="W356">
        <v>0</v>
      </c>
      <c r="X356">
        <v>0</v>
      </c>
      <c r="Y356">
        <v>252.21199999999999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252.21199999999999</v>
      </c>
      <c r="AI356">
        <v>261.541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43.007199999999997</v>
      </c>
      <c r="AP356">
        <v>0</v>
      </c>
      <c r="AQ356">
        <v>0</v>
      </c>
      <c r="AR356">
        <v>116.57599999999999</v>
      </c>
      <c r="AS356">
        <v>0</v>
      </c>
      <c r="AT356">
        <v>125.57299999999999</v>
      </c>
      <c r="AU356">
        <v>546.697</v>
      </c>
      <c r="AV356">
        <v>0</v>
      </c>
      <c r="AW356">
        <v>0</v>
      </c>
      <c r="AX356">
        <v>0</v>
      </c>
      <c r="AY356">
        <v>978.78499999999997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978.78499999999997</v>
      </c>
      <c r="BI356">
        <v>2385.48</v>
      </c>
      <c r="BJ356" t="s">
        <v>67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</row>
    <row r="357" spans="1:78" x14ac:dyDescent="0.25">
      <c r="A357" t="s">
        <v>2879</v>
      </c>
      <c r="B357" t="s">
        <v>2460</v>
      </c>
      <c r="C357" s="1" t="str">
        <f t="shared" si="50"/>
        <v>RtL</v>
      </c>
      <c r="D357" s="1" t="str">
        <f t="shared" si="51"/>
        <v>CZ13</v>
      </c>
      <c r="E357" s="1" t="str">
        <f t="shared" si="52"/>
        <v>v15</v>
      </c>
      <c r="F357" s="1" t="str">
        <f t="shared" si="49"/>
        <v>PkgAC2SpP-240to760</v>
      </c>
      <c r="G357" s="1" t="str">
        <f t="shared" si="53"/>
        <v>Meas</v>
      </c>
      <c r="H357">
        <v>24998.5</v>
      </c>
      <c r="I357">
        <v>262.37400000000002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145.13999999999999</v>
      </c>
      <c r="P357">
        <v>5.0870499999999996</v>
      </c>
      <c r="Q357">
        <v>0</v>
      </c>
      <c r="R357">
        <v>557.12400000000002</v>
      </c>
      <c r="S357">
        <v>0</v>
      </c>
      <c r="T357">
        <v>474.70699999999999</v>
      </c>
      <c r="U357">
        <v>1444.43</v>
      </c>
      <c r="V357">
        <v>0</v>
      </c>
      <c r="W357">
        <v>0</v>
      </c>
      <c r="X357">
        <v>0</v>
      </c>
      <c r="Y357">
        <v>252.22399999999999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252.22399999999999</v>
      </c>
      <c r="AI357">
        <v>173.75899999999999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35.3551</v>
      </c>
      <c r="AP357">
        <v>0</v>
      </c>
      <c r="AQ357">
        <v>0</v>
      </c>
      <c r="AR357">
        <v>116.57599999999999</v>
      </c>
      <c r="AS357">
        <v>0</v>
      </c>
      <c r="AT357">
        <v>125.57299999999999</v>
      </c>
      <c r="AU357">
        <v>451.26299999999998</v>
      </c>
      <c r="AV357">
        <v>0</v>
      </c>
      <c r="AW357">
        <v>0</v>
      </c>
      <c r="AX357">
        <v>0</v>
      </c>
      <c r="AY357">
        <v>978.78499999999997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978.78499999999997</v>
      </c>
      <c r="BI357">
        <v>2272.9299999999998</v>
      </c>
      <c r="BJ357" t="s">
        <v>67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</row>
    <row r="358" spans="1:78" x14ac:dyDescent="0.25">
      <c r="A358" t="s">
        <v>2880</v>
      </c>
      <c r="B358" t="s">
        <v>2090</v>
      </c>
      <c r="C358" s="1" t="str">
        <f t="shared" si="50"/>
        <v>RtL</v>
      </c>
      <c r="D358" s="1" t="str">
        <f t="shared" si="51"/>
        <v>CZ15</v>
      </c>
      <c r="E358" s="1" t="str">
        <f t="shared" si="52"/>
        <v>v03</v>
      </c>
      <c r="F358" s="1" t="str">
        <f t="shared" si="49"/>
        <v>PkgAC2SpP-240to760</v>
      </c>
      <c r="G358" s="1" t="str">
        <f t="shared" si="53"/>
        <v>Base</v>
      </c>
      <c r="H358">
        <v>24998.5</v>
      </c>
      <c r="I358">
        <v>589.73299999999995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198.803</v>
      </c>
      <c r="P358">
        <v>1.80823</v>
      </c>
      <c r="Q358">
        <v>0</v>
      </c>
      <c r="R358">
        <v>557.12400000000002</v>
      </c>
      <c r="S358">
        <v>0</v>
      </c>
      <c r="T358">
        <v>550.93100000000004</v>
      </c>
      <c r="U358">
        <v>1898.4</v>
      </c>
      <c r="V358">
        <v>0</v>
      </c>
      <c r="W358">
        <v>0</v>
      </c>
      <c r="X358">
        <v>0</v>
      </c>
      <c r="Y358">
        <v>65.492800000000003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65.492800000000003</v>
      </c>
      <c r="AI358">
        <v>412.637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58.330100000000002</v>
      </c>
      <c r="AP358">
        <v>0</v>
      </c>
      <c r="AQ358">
        <v>0</v>
      </c>
      <c r="AR358">
        <v>116.57599999999999</v>
      </c>
      <c r="AS358">
        <v>0</v>
      </c>
      <c r="AT358">
        <v>146.53899999999999</v>
      </c>
      <c r="AU358">
        <v>734.08100000000002</v>
      </c>
      <c r="AV358">
        <v>0</v>
      </c>
      <c r="AW358">
        <v>0</v>
      </c>
      <c r="AX358">
        <v>0</v>
      </c>
      <c r="AY358">
        <v>691.30899999999997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691.30899999999997</v>
      </c>
      <c r="BI358">
        <v>2999.15</v>
      </c>
      <c r="BJ358" t="s">
        <v>67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</row>
    <row r="359" spans="1:78" x14ac:dyDescent="0.25">
      <c r="A359" t="s">
        <v>2881</v>
      </c>
      <c r="B359" t="s">
        <v>2091</v>
      </c>
      <c r="C359" s="1" t="str">
        <f t="shared" si="50"/>
        <v>RtL</v>
      </c>
      <c r="D359" s="1" t="str">
        <f t="shared" si="51"/>
        <v>CZ15</v>
      </c>
      <c r="E359" s="1" t="str">
        <f t="shared" si="52"/>
        <v>v03</v>
      </c>
      <c r="F359" s="1" t="str">
        <f t="shared" si="49"/>
        <v>PkgAC2SpP-240to760</v>
      </c>
      <c r="G359" s="1" t="str">
        <f t="shared" si="53"/>
        <v>Meas</v>
      </c>
      <c r="H359">
        <v>24998.5</v>
      </c>
      <c r="I359">
        <v>446.79899999999998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194.97499999999999</v>
      </c>
      <c r="P359">
        <v>1.80823</v>
      </c>
      <c r="Q359">
        <v>0</v>
      </c>
      <c r="R359">
        <v>557.12400000000002</v>
      </c>
      <c r="S359">
        <v>0</v>
      </c>
      <c r="T359">
        <v>550.93100000000004</v>
      </c>
      <c r="U359">
        <v>1751.64</v>
      </c>
      <c r="V359">
        <v>0</v>
      </c>
      <c r="W359">
        <v>0</v>
      </c>
      <c r="X359">
        <v>0</v>
      </c>
      <c r="Y359">
        <v>65.501400000000004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65.501400000000004</v>
      </c>
      <c r="AI359">
        <v>227.58600000000001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42.6479</v>
      </c>
      <c r="AP359">
        <v>0</v>
      </c>
      <c r="AQ359">
        <v>0</v>
      </c>
      <c r="AR359">
        <v>116.57599999999999</v>
      </c>
      <c r="AS359">
        <v>0</v>
      </c>
      <c r="AT359">
        <v>146.583</v>
      </c>
      <c r="AU359">
        <v>533.39300000000003</v>
      </c>
      <c r="AV359">
        <v>0</v>
      </c>
      <c r="AW359">
        <v>0</v>
      </c>
      <c r="AX359">
        <v>0</v>
      </c>
      <c r="AY359">
        <v>691.30899999999997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691.30899999999997</v>
      </c>
      <c r="BI359">
        <v>2919.33</v>
      </c>
      <c r="BJ359" t="s">
        <v>67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</row>
    <row r="360" spans="1:78" x14ac:dyDescent="0.25">
      <c r="A360" t="s">
        <v>2881</v>
      </c>
      <c r="B360" t="s">
        <v>2092</v>
      </c>
      <c r="C360" s="1" t="str">
        <f t="shared" si="50"/>
        <v>RtL</v>
      </c>
      <c r="D360" s="1" t="str">
        <f t="shared" si="51"/>
        <v>CZ15</v>
      </c>
      <c r="E360" s="1" t="str">
        <f t="shared" si="52"/>
        <v>v07</v>
      </c>
      <c r="F360" s="1" t="str">
        <f t="shared" si="49"/>
        <v>PkgAC2SpP-240to760</v>
      </c>
      <c r="G360" s="1" t="str">
        <f t="shared" si="53"/>
        <v>Base</v>
      </c>
      <c r="H360">
        <v>24998.5</v>
      </c>
      <c r="I360">
        <v>580.98199999999997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196.20599999999999</v>
      </c>
      <c r="P360">
        <v>1.78349</v>
      </c>
      <c r="Q360">
        <v>0</v>
      </c>
      <c r="R360">
        <v>557.12400000000002</v>
      </c>
      <c r="S360">
        <v>0</v>
      </c>
      <c r="T360">
        <v>550.93100000000004</v>
      </c>
      <c r="U360">
        <v>1887.03</v>
      </c>
      <c r="V360">
        <v>0</v>
      </c>
      <c r="W360">
        <v>0</v>
      </c>
      <c r="X360">
        <v>0</v>
      </c>
      <c r="Y360">
        <v>57.390900000000002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57.390900000000002</v>
      </c>
      <c r="AI360">
        <v>404.14100000000002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56.970799999999997</v>
      </c>
      <c r="AP360">
        <v>0</v>
      </c>
      <c r="AQ360">
        <v>0</v>
      </c>
      <c r="AR360">
        <v>116.57599999999999</v>
      </c>
      <c r="AS360">
        <v>0</v>
      </c>
      <c r="AT360">
        <v>146.53899999999999</v>
      </c>
      <c r="AU360">
        <v>724.226</v>
      </c>
      <c r="AV360">
        <v>0</v>
      </c>
      <c r="AW360">
        <v>0</v>
      </c>
      <c r="AX360">
        <v>0</v>
      </c>
      <c r="AY360">
        <v>638.89599999999996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638.89599999999996</v>
      </c>
      <c r="BI360">
        <v>2948.74</v>
      </c>
      <c r="BJ360" t="s">
        <v>67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</row>
    <row r="361" spans="1:78" x14ac:dyDescent="0.25">
      <c r="A361" t="s">
        <v>2881</v>
      </c>
      <c r="B361" t="s">
        <v>2093</v>
      </c>
      <c r="C361" s="1" t="str">
        <f t="shared" si="50"/>
        <v>RtL</v>
      </c>
      <c r="D361" s="1" t="str">
        <f t="shared" si="51"/>
        <v>CZ15</v>
      </c>
      <c r="E361" s="1" t="str">
        <f t="shared" si="52"/>
        <v>v07</v>
      </c>
      <c r="F361" s="1" t="str">
        <f t="shared" si="49"/>
        <v>PkgAC2SpP-240to760</v>
      </c>
      <c r="G361" s="1" t="str">
        <f t="shared" si="53"/>
        <v>Meas</v>
      </c>
      <c r="H361">
        <v>24998.5</v>
      </c>
      <c r="I361">
        <v>440.68400000000003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192.601</v>
      </c>
      <c r="P361">
        <v>1.78349</v>
      </c>
      <c r="Q361">
        <v>0</v>
      </c>
      <c r="R361">
        <v>557.12400000000002</v>
      </c>
      <c r="S361">
        <v>0</v>
      </c>
      <c r="T361">
        <v>550.93100000000004</v>
      </c>
      <c r="U361">
        <v>1743.12</v>
      </c>
      <c r="V361">
        <v>0</v>
      </c>
      <c r="W361">
        <v>0</v>
      </c>
      <c r="X361">
        <v>0</v>
      </c>
      <c r="Y361">
        <v>57.398299999999999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57.398299999999999</v>
      </c>
      <c r="AI361">
        <v>224.16200000000001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41.895200000000003</v>
      </c>
      <c r="AP361">
        <v>0</v>
      </c>
      <c r="AQ361">
        <v>0</v>
      </c>
      <c r="AR361">
        <v>116.57599999999999</v>
      </c>
      <c r="AS361">
        <v>0</v>
      </c>
      <c r="AT361">
        <v>146.583</v>
      </c>
      <c r="AU361">
        <v>529.21600000000001</v>
      </c>
      <c r="AV361">
        <v>0</v>
      </c>
      <c r="AW361">
        <v>0</v>
      </c>
      <c r="AX361">
        <v>0</v>
      </c>
      <c r="AY361">
        <v>638.89599999999996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638.89599999999996</v>
      </c>
      <c r="BI361">
        <v>2869.9</v>
      </c>
      <c r="BJ361" t="s">
        <v>67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</row>
    <row r="362" spans="1:78" x14ac:dyDescent="0.25">
      <c r="A362" t="s">
        <v>2882</v>
      </c>
      <c r="B362" t="s">
        <v>2094</v>
      </c>
      <c r="C362" s="1" t="str">
        <f t="shared" si="50"/>
        <v>RtL</v>
      </c>
      <c r="D362" s="1" t="str">
        <f t="shared" si="51"/>
        <v>CZ15</v>
      </c>
      <c r="E362" s="1" t="str">
        <f t="shared" si="52"/>
        <v>v11</v>
      </c>
      <c r="F362" s="1" t="str">
        <f t="shared" si="49"/>
        <v>PkgAC2SpP-240to760</v>
      </c>
      <c r="G362" s="1" t="str">
        <f t="shared" si="53"/>
        <v>Base</v>
      </c>
      <c r="H362">
        <v>24998.5</v>
      </c>
      <c r="I362">
        <v>556.43700000000001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188.11199999999999</v>
      </c>
      <c r="P362">
        <v>1.7009300000000001</v>
      </c>
      <c r="Q362">
        <v>0</v>
      </c>
      <c r="R362">
        <v>557.12400000000002</v>
      </c>
      <c r="S362">
        <v>0</v>
      </c>
      <c r="T362">
        <v>550.93100000000004</v>
      </c>
      <c r="U362">
        <v>1854.3</v>
      </c>
      <c r="V362">
        <v>0</v>
      </c>
      <c r="W362">
        <v>0</v>
      </c>
      <c r="X362">
        <v>0</v>
      </c>
      <c r="Y362">
        <v>38.040799999999997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38.040799999999997</v>
      </c>
      <c r="AI362">
        <v>380.24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53.301400000000001</v>
      </c>
      <c r="AP362">
        <v>0</v>
      </c>
      <c r="AQ362">
        <v>0</v>
      </c>
      <c r="AR362">
        <v>116.57599999999999</v>
      </c>
      <c r="AS362">
        <v>0</v>
      </c>
      <c r="AT362">
        <v>146.53899999999999</v>
      </c>
      <c r="AU362">
        <v>696.65599999999995</v>
      </c>
      <c r="AV362">
        <v>0</v>
      </c>
      <c r="AW362">
        <v>0</v>
      </c>
      <c r="AX362">
        <v>0</v>
      </c>
      <c r="AY362">
        <v>501.28500000000003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501.28500000000003</v>
      </c>
      <c r="BI362">
        <v>2824.46</v>
      </c>
      <c r="BJ362" t="s">
        <v>67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</row>
    <row r="363" spans="1:78" x14ac:dyDescent="0.25">
      <c r="A363" t="s">
        <v>2882</v>
      </c>
      <c r="B363" t="s">
        <v>2095</v>
      </c>
      <c r="C363" s="1" t="str">
        <f t="shared" si="50"/>
        <v>RtL</v>
      </c>
      <c r="D363" s="1" t="str">
        <f t="shared" si="51"/>
        <v>CZ15</v>
      </c>
      <c r="E363" s="1" t="str">
        <f t="shared" si="52"/>
        <v>v11</v>
      </c>
      <c r="F363" s="1" t="str">
        <f t="shared" si="49"/>
        <v>PkgAC2SpP-240to760</v>
      </c>
      <c r="G363" s="1" t="str">
        <f t="shared" si="53"/>
        <v>Meas</v>
      </c>
      <c r="H363">
        <v>24998.5</v>
      </c>
      <c r="I363">
        <v>423.63200000000001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184.88200000000001</v>
      </c>
      <c r="P363">
        <v>1.7009300000000001</v>
      </c>
      <c r="Q363">
        <v>0</v>
      </c>
      <c r="R363">
        <v>557.12400000000002</v>
      </c>
      <c r="S363">
        <v>0</v>
      </c>
      <c r="T363">
        <v>550.93100000000004</v>
      </c>
      <c r="U363">
        <v>1718.27</v>
      </c>
      <c r="V363">
        <v>0</v>
      </c>
      <c r="W363">
        <v>0</v>
      </c>
      <c r="X363">
        <v>0</v>
      </c>
      <c r="Y363">
        <v>38.046599999999998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38.046599999999998</v>
      </c>
      <c r="AI363">
        <v>214.14099999999999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40.002899999999997</v>
      </c>
      <c r="AP363">
        <v>0</v>
      </c>
      <c r="AQ363">
        <v>0</v>
      </c>
      <c r="AR363">
        <v>116.57599999999999</v>
      </c>
      <c r="AS363">
        <v>0</v>
      </c>
      <c r="AT363">
        <v>146.583</v>
      </c>
      <c r="AU363">
        <v>517.30200000000002</v>
      </c>
      <c r="AV363">
        <v>0</v>
      </c>
      <c r="AW363">
        <v>0</v>
      </c>
      <c r="AX363">
        <v>0</v>
      </c>
      <c r="AY363">
        <v>501.28500000000003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501.28500000000003</v>
      </c>
      <c r="BI363">
        <v>2747.46</v>
      </c>
      <c r="BJ363" t="s">
        <v>67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</row>
    <row r="364" spans="1:78" x14ac:dyDescent="0.25">
      <c r="A364" t="s">
        <v>2882</v>
      </c>
      <c r="B364" t="s">
        <v>2096</v>
      </c>
      <c r="C364" s="1" t="str">
        <f t="shared" si="50"/>
        <v>RtL</v>
      </c>
      <c r="D364" s="1" t="str">
        <f t="shared" si="51"/>
        <v>CZ15</v>
      </c>
      <c r="E364" s="1" t="str">
        <f t="shared" si="52"/>
        <v>v15</v>
      </c>
      <c r="F364" s="1" t="str">
        <f t="shared" si="49"/>
        <v>PkgAC2SpP-240to760</v>
      </c>
      <c r="G364" s="1" t="str">
        <f t="shared" si="53"/>
        <v>Base</v>
      </c>
      <c r="H364">
        <v>24998.5</v>
      </c>
      <c r="I364">
        <v>535.88199999999995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181.86600000000001</v>
      </c>
      <c r="P364">
        <v>1.6544099999999999</v>
      </c>
      <c r="Q364">
        <v>0</v>
      </c>
      <c r="R364">
        <v>557.12400000000002</v>
      </c>
      <c r="S364">
        <v>0</v>
      </c>
      <c r="T364">
        <v>474.70699999999999</v>
      </c>
      <c r="U364">
        <v>1751.23</v>
      </c>
      <c r="V364">
        <v>0</v>
      </c>
      <c r="W364">
        <v>0</v>
      </c>
      <c r="X364">
        <v>0</v>
      </c>
      <c r="Y364">
        <v>35.653700000000001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35.653700000000001</v>
      </c>
      <c r="AI364">
        <v>370.04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51.814500000000002</v>
      </c>
      <c r="AP364">
        <v>0</v>
      </c>
      <c r="AQ364">
        <v>0</v>
      </c>
      <c r="AR364">
        <v>116.57599999999999</v>
      </c>
      <c r="AS364">
        <v>0</v>
      </c>
      <c r="AT364">
        <v>125.57299999999999</v>
      </c>
      <c r="AU364">
        <v>664.00400000000002</v>
      </c>
      <c r="AV364">
        <v>0</v>
      </c>
      <c r="AW364">
        <v>0</v>
      </c>
      <c r="AX364">
        <v>0</v>
      </c>
      <c r="AY364">
        <v>464.34399999999999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464.34399999999999</v>
      </c>
      <c r="BI364">
        <v>2743.51</v>
      </c>
      <c r="BJ364" t="s">
        <v>67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</row>
    <row r="365" spans="1:78" x14ac:dyDescent="0.25">
      <c r="A365" t="s">
        <v>2883</v>
      </c>
      <c r="B365" t="s">
        <v>2097</v>
      </c>
      <c r="C365" s="1" t="str">
        <f t="shared" si="50"/>
        <v>RtL</v>
      </c>
      <c r="D365" s="1" t="str">
        <f t="shared" si="51"/>
        <v>CZ15</v>
      </c>
      <c r="E365" s="1" t="str">
        <f t="shared" si="52"/>
        <v>v15</v>
      </c>
      <c r="F365" s="1" t="str">
        <f t="shared" si="49"/>
        <v>PkgAC2SpP-240to760</v>
      </c>
      <c r="G365" s="1" t="str">
        <f t="shared" si="53"/>
        <v>Meas</v>
      </c>
      <c r="H365">
        <v>24998.5</v>
      </c>
      <c r="I365">
        <v>407.27699999999999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178.77500000000001</v>
      </c>
      <c r="P365">
        <v>1.6544099999999999</v>
      </c>
      <c r="Q365">
        <v>0</v>
      </c>
      <c r="R365">
        <v>557.12400000000002</v>
      </c>
      <c r="S365">
        <v>0</v>
      </c>
      <c r="T365">
        <v>474.70699999999999</v>
      </c>
      <c r="U365">
        <v>1619.54</v>
      </c>
      <c r="V365">
        <v>0</v>
      </c>
      <c r="W365">
        <v>0</v>
      </c>
      <c r="X365">
        <v>0</v>
      </c>
      <c r="Y365">
        <v>35.659999999999997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35.659999999999997</v>
      </c>
      <c r="AI365">
        <v>207.71600000000001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38.630800000000001</v>
      </c>
      <c r="AP365">
        <v>0</v>
      </c>
      <c r="AQ365">
        <v>0</v>
      </c>
      <c r="AR365">
        <v>116.57599999999999</v>
      </c>
      <c r="AS365">
        <v>0</v>
      </c>
      <c r="AT365">
        <v>125.715</v>
      </c>
      <c r="AU365">
        <v>488.637</v>
      </c>
      <c r="AV365">
        <v>0</v>
      </c>
      <c r="AW365">
        <v>0</v>
      </c>
      <c r="AX365">
        <v>0</v>
      </c>
      <c r="AY365">
        <v>464.34399999999999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464.34399999999999</v>
      </c>
      <c r="BI365">
        <v>2667.47</v>
      </c>
      <c r="BJ365" t="s">
        <v>67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</row>
    <row r="366" spans="1:78" x14ac:dyDescent="0.25">
      <c r="A366" t="s">
        <v>2884</v>
      </c>
      <c r="B366" t="s">
        <v>2461</v>
      </c>
      <c r="C366" s="1" t="str">
        <f t="shared" ref="C366:C397" si="54">LEFT(B366,3)</f>
        <v>RtS</v>
      </c>
      <c r="D366" s="1" t="str">
        <f t="shared" ref="D366:D397" si="55">CONCATENATE("CZ", MID(B366,7,2))</f>
        <v>CZ12</v>
      </c>
      <c r="E366" s="1" t="str">
        <f t="shared" ref="E366:E397" si="56">_xlfn.CONCAT("v",MID(B366,11,2))</f>
        <v>v03</v>
      </c>
      <c r="F366" s="1" t="str">
        <f t="shared" si="49"/>
        <v>PkgAC2SpP-240to760</v>
      </c>
      <c r="G366" s="1" t="str">
        <f t="shared" ref="G366:G397" si="57">RIGHT(B366,4)</f>
        <v>Base</v>
      </c>
      <c r="H366">
        <v>24998.5</v>
      </c>
      <c r="I366">
        <v>18.1553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8.3060600000000004</v>
      </c>
      <c r="P366">
        <v>0.39745599999999998</v>
      </c>
      <c r="Q366">
        <v>0</v>
      </c>
      <c r="R366">
        <v>21.490500000000001</v>
      </c>
      <c r="S366">
        <v>0</v>
      </c>
      <c r="T366">
        <v>26.261399999999998</v>
      </c>
      <c r="U366">
        <v>74.610699999999994</v>
      </c>
      <c r="V366">
        <v>0</v>
      </c>
      <c r="W366">
        <v>0</v>
      </c>
      <c r="X366">
        <v>0</v>
      </c>
      <c r="Y366">
        <v>64.007099999999994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64.007099999999994</v>
      </c>
      <c r="AI366">
        <v>19.0182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3.1302300000000001</v>
      </c>
      <c r="AP366">
        <v>0</v>
      </c>
      <c r="AQ366">
        <v>0</v>
      </c>
      <c r="AR366">
        <v>5.3759800000000002</v>
      </c>
      <c r="AS366">
        <v>0</v>
      </c>
      <c r="AT366">
        <v>6.5716599999999996</v>
      </c>
      <c r="AU366">
        <v>34.0961</v>
      </c>
      <c r="AV366">
        <v>0</v>
      </c>
      <c r="AW366">
        <v>0</v>
      </c>
      <c r="AX366">
        <v>0</v>
      </c>
      <c r="AY366">
        <v>135.113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135.113</v>
      </c>
      <c r="BI366">
        <v>171.10599999999999</v>
      </c>
      <c r="BJ366" t="s">
        <v>67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</row>
    <row r="367" spans="1:78" x14ac:dyDescent="0.25">
      <c r="A367" t="s">
        <v>2884</v>
      </c>
      <c r="B367" t="s">
        <v>2462</v>
      </c>
      <c r="C367" s="1" t="str">
        <f t="shared" si="54"/>
        <v>RtS</v>
      </c>
      <c r="D367" s="1" t="str">
        <f t="shared" si="55"/>
        <v>CZ12</v>
      </c>
      <c r="E367" s="1" t="str">
        <f t="shared" si="56"/>
        <v>v03</v>
      </c>
      <c r="F367" s="1" t="str">
        <f t="shared" si="49"/>
        <v>PkgAC2SpP-240to760</v>
      </c>
      <c r="G367" s="1" t="str">
        <f t="shared" si="57"/>
        <v>Meas</v>
      </c>
      <c r="H367">
        <v>24998.5</v>
      </c>
      <c r="I367">
        <v>15.823700000000001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8.2117900000000006</v>
      </c>
      <c r="P367">
        <v>0.39745599999999998</v>
      </c>
      <c r="Q367">
        <v>0</v>
      </c>
      <c r="R367">
        <v>21.490500000000001</v>
      </c>
      <c r="S367">
        <v>0</v>
      </c>
      <c r="T367">
        <v>26.261399999999998</v>
      </c>
      <c r="U367">
        <v>72.184799999999996</v>
      </c>
      <c r="V367">
        <v>0</v>
      </c>
      <c r="W367">
        <v>0</v>
      </c>
      <c r="X367">
        <v>0</v>
      </c>
      <c r="Y367">
        <v>64.009200000000007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64.009200000000007</v>
      </c>
      <c r="AI367">
        <v>12.5418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2.6174499999999998</v>
      </c>
      <c r="AP367">
        <v>0</v>
      </c>
      <c r="AQ367">
        <v>0</v>
      </c>
      <c r="AR367">
        <v>5.3759800000000002</v>
      </c>
      <c r="AS367">
        <v>0</v>
      </c>
      <c r="AT367">
        <v>6.76126</v>
      </c>
      <c r="AU367">
        <v>27.296500000000002</v>
      </c>
      <c r="AV367">
        <v>0</v>
      </c>
      <c r="AW367">
        <v>0</v>
      </c>
      <c r="AX367">
        <v>0</v>
      </c>
      <c r="AY367">
        <v>135.113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135.113</v>
      </c>
      <c r="BI367">
        <v>165.39599999999999</v>
      </c>
      <c r="BJ367" t="s">
        <v>67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</row>
    <row r="368" spans="1:78" x14ac:dyDescent="0.25">
      <c r="A368" t="s">
        <v>2885</v>
      </c>
      <c r="B368" t="s">
        <v>2463</v>
      </c>
      <c r="C368" s="1" t="str">
        <f t="shared" si="54"/>
        <v>RtS</v>
      </c>
      <c r="D368" s="1" t="str">
        <f t="shared" si="55"/>
        <v>CZ12</v>
      </c>
      <c r="E368" s="1" t="str">
        <f t="shared" si="56"/>
        <v>v07</v>
      </c>
      <c r="F368" s="1" t="str">
        <f t="shared" si="49"/>
        <v>PkgAC2SpP-240to760</v>
      </c>
      <c r="G368" s="1" t="str">
        <f t="shared" si="57"/>
        <v>Base</v>
      </c>
      <c r="H368">
        <v>24998.5</v>
      </c>
      <c r="I368">
        <v>18.0444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8.1823200000000007</v>
      </c>
      <c r="P368">
        <v>0.39154299999999997</v>
      </c>
      <c r="Q368">
        <v>0</v>
      </c>
      <c r="R368">
        <v>21.490500000000001</v>
      </c>
      <c r="S368">
        <v>0</v>
      </c>
      <c r="T368">
        <v>26.261399999999998</v>
      </c>
      <c r="U368">
        <v>74.370199999999997</v>
      </c>
      <c r="V368">
        <v>0</v>
      </c>
      <c r="W368">
        <v>0</v>
      </c>
      <c r="X368">
        <v>0</v>
      </c>
      <c r="Y368">
        <v>60.3065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60.3065</v>
      </c>
      <c r="AI368">
        <v>18.700299999999999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3.07829</v>
      </c>
      <c r="AP368">
        <v>0</v>
      </c>
      <c r="AQ368">
        <v>0</v>
      </c>
      <c r="AR368">
        <v>5.3759800000000002</v>
      </c>
      <c r="AS368">
        <v>0</v>
      </c>
      <c r="AT368">
        <v>6.5716599999999996</v>
      </c>
      <c r="AU368">
        <v>33.726199999999999</v>
      </c>
      <c r="AV368">
        <v>0</v>
      </c>
      <c r="AW368">
        <v>0</v>
      </c>
      <c r="AX368">
        <v>0</v>
      </c>
      <c r="AY368">
        <v>131.148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131.148</v>
      </c>
      <c r="BI368">
        <v>167.98099999999999</v>
      </c>
      <c r="BJ368" t="s">
        <v>67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</row>
    <row r="369" spans="1:78" x14ac:dyDescent="0.25">
      <c r="A369" t="s">
        <v>2885</v>
      </c>
      <c r="B369" t="s">
        <v>2464</v>
      </c>
      <c r="C369" s="1" t="str">
        <f t="shared" si="54"/>
        <v>RtS</v>
      </c>
      <c r="D369" s="1" t="str">
        <f t="shared" si="55"/>
        <v>CZ12</v>
      </c>
      <c r="E369" s="1" t="str">
        <f t="shared" si="56"/>
        <v>v07</v>
      </c>
      <c r="F369" s="1" t="str">
        <f t="shared" si="49"/>
        <v>PkgAC2SpP-240to760</v>
      </c>
      <c r="G369" s="1" t="str">
        <f t="shared" si="57"/>
        <v>Meas</v>
      </c>
      <c r="H369">
        <v>24998.5</v>
      </c>
      <c r="I369">
        <v>15.7433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8.0893800000000002</v>
      </c>
      <c r="P369">
        <v>0.39154299999999997</v>
      </c>
      <c r="Q369">
        <v>0</v>
      </c>
      <c r="R369">
        <v>21.490500000000001</v>
      </c>
      <c r="S369">
        <v>0</v>
      </c>
      <c r="T369">
        <v>26.261399999999998</v>
      </c>
      <c r="U369">
        <v>71.976100000000002</v>
      </c>
      <c r="V369">
        <v>0</v>
      </c>
      <c r="W369">
        <v>0</v>
      </c>
      <c r="X369">
        <v>0</v>
      </c>
      <c r="Y369">
        <v>60.3093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60.3093</v>
      </c>
      <c r="AI369">
        <v>12.323399999999999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2.5691999999999999</v>
      </c>
      <c r="AP369">
        <v>0</v>
      </c>
      <c r="AQ369">
        <v>0</v>
      </c>
      <c r="AR369">
        <v>5.3759800000000002</v>
      </c>
      <c r="AS369">
        <v>0</v>
      </c>
      <c r="AT369">
        <v>6.76126</v>
      </c>
      <c r="AU369">
        <v>27.029800000000002</v>
      </c>
      <c r="AV369">
        <v>0</v>
      </c>
      <c r="AW369">
        <v>0</v>
      </c>
      <c r="AX369">
        <v>0</v>
      </c>
      <c r="AY369">
        <v>131.148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131.148</v>
      </c>
      <c r="BI369">
        <v>162.32900000000001</v>
      </c>
      <c r="BJ369" t="s">
        <v>67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</row>
    <row r="370" spans="1:78" x14ac:dyDescent="0.25">
      <c r="A370" t="s">
        <v>2885</v>
      </c>
      <c r="B370" t="s">
        <v>2465</v>
      </c>
      <c r="C370" s="1" t="str">
        <f t="shared" si="54"/>
        <v>RtS</v>
      </c>
      <c r="D370" s="1" t="str">
        <f t="shared" si="55"/>
        <v>CZ12</v>
      </c>
      <c r="E370" s="1" t="str">
        <f t="shared" si="56"/>
        <v>v11</v>
      </c>
      <c r="F370" s="1" t="str">
        <f t="shared" si="49"/>
        <v>PkgAC2SpP-240to760</v>
      </c>
      <c r="G370" s="1" t="str">
        <f t="shared" si="57"/>
        <v>Base</v>
      </c>
      <c r="H370">
        <v>24998.5</v>
      </c>
      <c r="I370">
        <v>17.7927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7.9094800000000003</v>
      </c>
      <c r="P370">
        <v>0.378473</v>
      </c>
      <c r="Q370">
        <v>0</v>
      </c>
      <c r="R370">
        <v>21.490500000000001</v>
      </c>
      <c r="S370">
        <v>0</v>
      </c>
      <c r="T370">
        <v>26.261399999999998</v>
      </c>
      <c r="U370">
        <v>73.832499999999996</v>
      </c>
      <c r="V370">
        <v>0</v>
      </c>
      <c r="W370">
        <v>0</v>
      </c>
      <c r="X370">
        <v>0</v>
      </c>
      <c r="Y370">
        <v>52.353499999999997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52.353499999999997</v>
      </c>
      <c r="AI370">
        <v>18.008400000000002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2.9617900000000001</v>
      </c>
      <c r="AP370">
        <v>0</v>
      </c>
      <c r="AQ370">
        <v>0</v>
      </c>
      <c r="AR370">
        <v>5.3759800000000002</v>
      </c>
      <c r="AS370">
        <v>0</v>
      </c>
      <c r="AT370">
        <v>6.5716599999999996</v>
      </c>
      <c r="AU370">
        <v>32.9178</v>
      </c>
      <c r="AV370">
        <v>0</v>
      </c>
      <c r="AW370">
        <v>0</v>
      </c>
      <c r="AX370">
        <v>0</v>
      </c>
      <c r="AY370">
        <v>122.45099999999999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122.45099999999999</v>
      </c>
      <c r="BI370">
        <v>161.43299999999999</v>
      </c>
      <c r="BJ370" t="s">
        <v>67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</row>
    <row r="371" spans="1:78" x14ac:dyDescent="0.25">
      <c r="A371" t="s">
        <v>2886</v>
      </c>
      <c r="B371" t="s">
        <v>2466</v>
      </c>
      <c r="C371" s="1" t="str">
        <f t="shared" si="54"/>
        <v>RtS</v>
      </c>
      <c r="D371" s="1" t="str">
        <f t="shared" si="55"/>
        <v>CZ12</v>
      </c>
      <c r="E371" s="1" t="str">
        <f t="shared" si="56"/>
        <v>v11</v>
      </c>
      <c r="F371" s="1" t="str">
        <f t="shared" si="49"/>
        <v>PkgAC2SpP-240to760</v>
      </c>
      <c r="G371" s="1" t="str">
        <f t="shared" si="57"/>
        <v>Meas</v>
      </c>
      <c r="H371">
        <v>24998.5</v>
      </c>
      <c r="I371">
        <v>15.5505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7.8185799999999999</v>
      </c>
      <c r="P371">
        <v>0.378473</v>
      </c>
      <c r="Q371">
        <v>0</v>
      </c>
      <c r="R371">
        <v>21.490500000000001</v>
      </c>
      <c r="S371">
        <v>0</v>
      </c>
      <c r="T371">
        <v>26.261399999999998</v>
      </c>
      <c r="U371">
        <v>71.499499999999998</v>
      </c>
      <c r="V371">
        <v>0</v>
      </c>
      <c r="W371">
        <v>0</v>
      </c>
      <c r="X371">
        <v>0</v>
      </c>
      <c r="Y371">
        <v>52.354999999999997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52.354999999999997</v>
      </c>
      <c r="AI371">
        <v>11.853400000000001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2.4660299999999999</v>
      </c>
      <c r="AP371">
        <v>0</v>
      </c>
      <c r="AQ371">
        <v>0</v>
      </c>
      <c r="AR371">
        <v>5.3759800000000002</v>
      </c>
      <c r="AS371">
        <v>0</v>
      </c>
      <c r="AT371">
        <v>6.76126</v>
      </c>
      <c r="AU371">
        <v>26.456700000000001</v>
      </c>
      <c r="AV371">
        <v>0</v>
      </c>
      <c r="AW371">
        <v>0</v>
      </c>
      <c r="AX371">
        <v>0</v>
      </c>
      <c r="AY371">
        <v>122.45099999999999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122.45099999999999</v>
      </c>
      <c r="BI371">
        <v>155.78299999999999</v>
      </c>
      <c r="BJ371" t="s">
        <v>67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</row>
    <row r="372" spans="1:78" x14ac:dyDescent="0.25">
      <c r="A372" t="s">
        <v>2886</v>
      </c>
      <c r="B372" t="s">
        <v>2467</v>
      </c>
      <c r="C372" s="1" t="str">
        <f t="shared" si="54"/>
        <v>RtS</v>
      </c>
      <c r="D372" s="1" t="str">
        <f t="shared" si="55"/>
        <v>CZ12</v>
      </c>
      <c r="E372" s="1" t="str">
        <f t="shared" si="56"/>
        <v>v15</v>
      </c>
      <c r="F372" s="1" t="str">
        <f t="shared" si="49"/>
        <v>PkgAC2SpP-240to760</v>
      </c>
      <c r="G372" s="1" t="str">
        <f t="shared" si="57"/>
        <v>Base</v>
      </c>
      <c r="H372">
        <v>24998.5</v>
      </c>
      <c r="I372">
        <v>13.651400000000001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8.4765999999999995</v>
      </c>
      <c r="P372">
        <v>0.37268200000000001</v>
      </c>
      <c r="Q372">
        <v>0</v>
      </c>
      <c r="R372">
        <v>21.490500000000001</v>
      </c>
      <c r="S372">
        <v>0</v>
      </c>
      <c r="T372">
        <v>22.467700000000001</v>
      </c>
      <c r="U372">
        <v>66.458799999999997</v>
      </c>
      <c r="V372">
        <v>0</v>
      </c>
      <c r="W372">
        <v>0</v>
      </c>
      <c r="X372">
        <v>0</v>
      </c>
      <c r="Y372">
        <v>60.2102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60.2102</v>
      </c>
      <c r="AI372">
        <v>17.403099999999998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2.8486500000000001</v>
      </c>
      <c r="AP372">
        <v>0</v>
      </c>
      <c r="AQ372">
        <v>0</v>
      </c>
      <c r="AR372">
        <v>5.3759800000000002</v>
      </c>
      <c r="AS372">
        <v>0</v>
      </c>
      <c r="AT372">
        <v>5.62967</v>
      </c>
      <c r="AU372">
        <v>31.257400000000001</v>
      </c>
      <c r="AV372">
        <v>0</v>
      </c>
      <c r="AW372">
        <v>0</v>
      </c>
      <c r="AX372">
        <v>0</v>
      </c>
      <c r="AY372">
        <v>125.017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125.017</v>
      </c>
      <c r="BI372">
        <v>156.19300000000001</v>
      </c>
      <c r="BJ372" t="s">
        <v>67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</row>
    <row r="373" spans="1:78" x14ac:dyDescent="0.25">
      <c r="A373" t="s">
        <v>2886</v>
      </c>
      <c r="B373" t="s">
        <v>2468</v>
      </c>
      <c r="C373" s="1" t="str">
        <f t="shared" si="54"/>
        <v>RtS</v>
      </c>
      <c r="D373" s="1" t="str">
        <f t="shared" si="55"/>
        <v>CZ12</v>
      </c>
      <c r="E373" s="1" t="str">
        <f t="shared" si="56"/>
        <v>v15</v>
      </c>
      <c r="F373" s="1" t="str">
        <f t="shared" si="49"/>
        <v>PkgAC2SpP-240to760</v>
      </c>
      <c r="G373" s="1" t="str">
        <f t="shared" si="57"/>
        <v>Meas</v>
      </c>
      <c r="H373">
        <v>24998.5</v>
      </c>
      <c r="I373">
        <v>11.5684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8.3918800000000005</v>
      </c>
      <c r="P373">
        <v>0.37268200000000001</v>
      </c>
      <c r="Q373">
        <v>0</v>
      </c>
      <c r="R373">
        <v>21.490500000000001</v>
      </c>
      <c r="S373">
        <v>0</v>
      </c>
      <c r="T373">
        <v>22.467700000000001</v>
      </c>
      <c r="U373">
        <v>64.290999999999997</v>
      </c>
      <c r="V373">
        <v>0</v>
      </c>
      <c r="W373">
        <v>0</v>
      </c>
      <c r="X373">
        <v>0</v>
      </c>
      <c r="Y373">
        <v>60.213799999999999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60.213799999999999</v>
      </c>
      <c r="AI373">
        <v>11.4998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2.3761299999999999</v>
      </c>
      <c r="AP373">
        <v>0</v>
      </c>
      <c r="AQ373">
        <v>0</v>
      </c>
      <c r="AR373">
        <v>5.3759800000000002</v>
      </c>
      <c r="AS373">
        <v>0</v>
      </c>
      <c r="AT373">
        <v>5.7984600000000004</v>
      </c>
      <c r="AU373">
        <v>25.0503</v>
      </c>
      <c r="AV373">
        <v>0</v>
      </c>
      <c r="AW373">
        <v>0</v>
      </c>
      <c r="AX373">
        <v>0</v>
      </c>
      <c r="AY373">
        <v>125.017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125.017</v>
      </c>
      <c r="BI373">
        <v>150.59299999999999</v>
      </c>
      <c r="BJ373" t="s">
        <v>67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</row>
    <row r="374" spans="1:78" x14ac:dyDescent="0.25">
      <c r="A374" t="s">
        <v>2887</v>
      </c>
      <c r="B374" t="s">
        <v>2469</v>
      </c>
      <c r="C374" s="1" t="str">
        <f t="shared" si="54"/>
        <v>RtS</v>
      </c>
      <c r="D374" s="1" t="str">
        <f t="shared" si="55"/>
        <v>CZ13</v>
      </c>
      <c r="E374" s="1" t="str">
        <f t="shared" si="56"/>
        <v>v03</v>
      </c>
      <c r="F374" s="1" t="str">
        <f t="shared" si="49"/>
        <v>PkgAC2SpP-240to760</v>
      </c>
      <c r="G374" s="1" t="str">
        <f t="shared" si="57"/>
        <v>Base</v>
      </c>
      <c r="H374">
        <v>24998.5</v>
      </c>
      <c r="I374">
        <v>25.578499999999998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9.6566500000000008</v>
      </c>
      <c r="P374">
        <v>0.42512499999999998</v>
      </c>
      <c r="Q374">
        <v>0</v>
      </c>
      <c r="R374">
        <v>21.490500000000001</v>
      </c>
      <c r="S374">
        <v>0</v>
      </c>
      <c r="T374">
        <v>26.261399999999998</v>
      </c>
      <c r="U374">
        <v>83.412099999999995</v>
      </c>
      <c r="V374">
        <v>0</v>
      </c>
      <c r="W374">
        <v>0</v>
      </c>
      <c r="X374">
        <v>0</v>
      </c>
      <c r="Y374">
        <v>58.162100000000002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58.162100000000002</v>
      </c>
      <c r="AI374">
        <v>21.655999999999999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3.5553699999999999</v>
      </c>
      <c r="AP374">
        <v>0</v>
      </c>
      <c r="AQ374">
        <v>0</v>
      </c>
      <c r="AR374">
        <v>5.3759800000000002</v>
      </c>
      <c r="AS374">
        <v>0</v>
      </c>
      <c r="AT374">
        <v>6.5716599999999996</v>
      </c>
      <c r="AU374">
        <v>37.158999999999999</v>
      </c>
      <c r="AV374">
        <v>0</v>
      </c>
      <c r="AW374">
        <v>0</v>
      </c>
      <c r="AX374">
        <v>0</v>
      </c>
      <c r="AY374">
        <v>142.77699999999999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142.77699999999999</v>
      </c>
      <c r="BI374">
        <v>194.64699999999999</v>
      </c>
      <c r="BJ374" t="s">
        <v>67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</row>
    <row r="375" spans="1:78" x14ac:dyDescent="0.25">
      <c r="A375" t="s">
        <v>2887</v>
      </c>
      <c r="B375" t="s">
        <v>2470</v>
      </c>
      <c r="C375" s="1" t="str">
        <f t="shared" si="54"/>
        <v>RtS</v>
      </c>
      <c r="D375" s="1" t="str">
        <f t="shared" si="55"/>
        <v>CZ13</v>
      </c>
      <c r="E375" s="1" t="str">
        <f t="shared" si="56"/>
        <v>v03</v>
      </c>
      <c r="F375" s="1" t="str">
        <f t="shared" si="49"/>
        <v>PkgAC2SpP-240to760</v>
      </c>
      <c r="G375" s="1" t="str">
        <f t="shared" si="57"/>
        <v>Meas</v>
      </c>
      <c r="H375">
        <v>24998.5</v>
      </c>
      <c r="I375">
        <v>21.046900000000001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9.4637200000000004</v>
      </c>
      <c r="P375">
        <v>0.425126</v>
      </c>
      <c r="Q375">
        <v>0</v>
      </c>
      <c r="R375">
        <v>21.490500000000001</v>
      </c>
      <c r="S375">
        <v>0</v>
      </c>
      <c r="T375">
        <v>26.261399999999998</v>
      </c>
      <c r="U375">
        <v>78.6875</v>
      </c>
      <c r="V375">
        <v>0</v>
      </c>
      <c r="W375">
        <v>0</v>
      </c>
      <c r="X375">
        <v>0</v>
      </c>
      <c r="Y375">
        <v>58.163499999999999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58.163499999999999</v>
      </c>
      <c r="AI375">
        <v>14.6144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2.9585599999999999</v>
      </c>
      <c r="AP375">
        <v>0</v>
      </c>
      <c r="AQ375">
        <v>0</v>
      </c>
      <c r="AR375">
        <v>5.3759800000000002</v>
      </c>
      <c r="AS375">
        <v>0</v>
      </c>
      <c r="AT375">
        <v>6.5716599999999996</v>
      </c>
      <c r="AU375">
        <v>29.520600000000002</v>
      </c>
      <c r="AV375">
        <v>0</v>
      </c>
      <c r="AW375">
        <v>0</v>
      </c>
      <c r="AX375">
        <v>0</v>
      </c>
      <c r="AY375">
        <v>142.77699999999999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142.77699999999999</v>
      </c>
      <c r="BI375">
        <v>187.47800000000001</v>
      </c>
      <c r="BJ375" t="s">
        <v>67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</row>
    <row r="376" spans="1:78" x14ac:dyDescent="0.25">
      <c r="A376" t="s">
        <v>2887</v>
      </c>
      <c r="B376" t="s">
        <v>2471</v>
      </c>
      <c r="C376" s="1" t="str">
        <f t="shared" si="54"/>
        <v>RtS</v>
      </c>
      <c r="D376" s="1" t="str">
        <f t="shared" si="55"/>
        <v>CZ13</v>
      </c>
      <c r="E376" s="1" t="str">
        <f t="shared" si="56"/>
        <v>v07</v>
      </c>
      <c r="F376" s="1" t="str">
        <f t="shared" si="49"/>
        <v>PkgAC2SpP-240to760</v>
      </c>
      <c r="G376" s="1" t="str">
        <f t="shared" si="57"/>
        <v>Base</v>
      </c>
      <c r="H376">
        <v>24998.5</v>
      </c>
      <c r="I376">
        <v>25.321400000000001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9.5124099999999991</v>
      </c>
      <c r="P376">
        <v>0.41889999999999999</v>
      </c>
      <c r="Q376">
        <v>0</v>
      </c>
      <c r="R376">
        <v>21.490500000000001</v>
      </c>
      <c r="S376">
        <v>0</v>
      </c>
      <c r="T376">
        <v>26.261399999999998</v>
      </c>
      <c r="U376">
        <v>83.004499999999993</v>
      </c>
      <c r="V376">
        <v>0</v>
      </c>
      <c r="W376">
        <v>0</v>
      </c>
      <c r="X376">
        <v>0</v>
      </c>
      <c r="Y376">
        <v>54.647300000000001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54.647300000000001</v>
      </c>
      <c r="AI376">
        <v>21.226299999999998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3.4836499999999999</v>
      </c>
      <c r="AP376">
        <v>0</v>
      </c>
      <c r="AQ376">
        <v>0</v>
      </c>
      <c r="AR376">
        <v>5.3759800000000002</v>
      </c>
      <c r="AS376">
        <v>0</v>
      </c>
      <c r="AT376">
        <v>6.5716599999999996</v>
      </c>
      <c r="AU376">
        <v>36.657600000000002</v>
      </c>
      <c r="AV376">
        <v>0</v>
      </c>
      <c r="AW376">
        <v>0</v>
      </c>
      <c r="AX376">
        <v>0</v>
      </c>
      <c r="AY376">
        <v>138.62700000000001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138.62700000000001</v>
      </c>
      <c r="BI376">
        <v>190.78299999999999</v>
      </c>
      <c r="BJ376" t="s">
        <v>67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</row>
    <row r="377" spans="1:78" x14ac:dyDescent="0.25">
      <c r="A377" t="s">
        <v>2888</v>
      </c>
      <c r="B377" t="s">
        <v>2472</v>
      </c>
      <c r="C377" s="1" t="str">
        <f t="shared" si="54"/>
        <v>RtS</v>
      </c>
      <c r="D377" s="1" t="str">
        <f t="shared" si="55"/>
        <v>CZ13</v>
      </c>
      <c r="E377" s="1" t="str">
        <f t="shared" si="56"/>
        <v>v07</v>
      </c>
      <c r="F377" s="1" t="str">
        <f t="shared" si="49"/>
        <v>PkgAC2SpP-240to760</v>
      </c>
      <c r="G377" s="1" t="str">
        <f t="shared" si="57"/>
        <v>Meas</v>
      </c>
      <c r="H377">
        <v>24998.5</v>
      </c>
      <c r="I377">
        <v>20.8568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9.3241700000000005</v>
      </c>
      <c r="P377">
        <v>0.41889999999999999</v>
      </c>
      <c r="Q377">
        <v>0</v>
      </c>
      <c r="R377">
        <v>21.490500000000001</v>
      </c>
      <c r="S377">
        <v>0</v>
      </c>
      <c r="T377">
        <v>26.261399999999998</v>
      </c>
      <c r="U377">
        <v>78.351699999999994</v>
      </c>
      <c r="V377">
        <v>0</v>
      </c>
      <c r="W377">
        <v>0</v>
      </c>
      <c r="X377">
        <v>0</v>
      </c>
      <c r="Y377">
        <v>54.649799999999999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54.649799999999999</v>
      </c>
      <c r="AI377">
        <v>14.35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2.9000499999999998</v>
      </c>
      <c r="AP377">
        <v>0</v>
      </c>
      <c r="AQ377">
        <v>0</v>
      </c>
      <c r="AR377">
        <v>5.3759800000000002</v>
      </c>
      <c r="AS377">
        <v>0</v>
      </c>
      <c r="AT377">
        <v>6.5716599999999996</v>
      </c>
      <c r="AU377">
        <v>29.197700000000001</v>
      </c>
      <c r="AV377">
        <v>0</v>
      </c>
      <c r="AW377">
        <v>0</v>
      </c>
      <c r="AX377">
        <v>0</v>
      </c>
      <c r="AY377">
        <v>138.62700000000001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138.62700000000001</v>
      </c>
      <c r="BI377">
        <v>183.76499999999999</v>
      </c>
      <c r="BJ377" t="s">
        <v>67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</row>
    <row r="378" spans="1:78" x14ac:dyDescent="0.25">
      <c r="A378" t="s">
        <v>2888</v>
      </c>
      <c r="B378" t="s">
        <v>2473</v>
      </c>
      <c r="C378" s="1" t="str">
        <f t="shared" si="54"/>
        <v>RtS</v>
      </c>
      <c r="D378" s="1" t="str">
        <f t="shared" si="55"/>
        <v>CZ13</v>
      </c>
      <c r="E378" s="1" t="str">
        <f t="shared" si="56"/>
        <v>v11</v>
      </c>
      <c r="F378" s="1" t="str">
        <f t="shared" si="49"/>
        <v>PkgAC2SpP-240to760</v>
      </c>
      <c r="G378" s="1" t="str">
        <f t="shared" si="57"/>
        <v>Base</v>
      </c>
      <c r="H378">
        <v>24998.5</v>
      </c>
      <c r="I378">
        <v>24.327999999999999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9.0279100000000003</v>
      </c>
      <c r="P378">
        <v>0.39838400000000002</v>
      </c>
      <c r="Q378">
        <v>0</v>
      </c>
      <c r="R378">
        <v>21.490500000000001</v>
      </c>
      <c r="S378">
        <v>0</v>
      </c>
      <c r="T378">
        <v>26.261399999999998</v>
      </c>
      <c r="U378">
        <v>81.506100000000004</v>
      </c>
      <c r="V378">
        <v>0</v>
      </c>
      <c r="W378">
        <v>0</v>
      </c>
      <c r="X378">
        <v>0</v>
      </c>
      <c r="Y378">
        <v>43.291699999999999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43.291699999999999</v>
      </c>
      <c r="AI378">
        <v>19.935700000000001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3.26159</v>
      </c>
      <c r="AP378">
        <v>0</v>
      </c>
      <c r="AQ378">
        <v>0</v>
      </c>
      <c r="AR378">
        <v>5.3759800000000002</v>
      </c>
      <c r="AS378">
        <v>0</v>
      </c>
      <c r="AT378">
        <v>6.5716599999999996</v>
      </c>
      <c r="AU378">
        <v>35.145000000000003</v>
      </c>
      <c r="AV378">
        <v>0</v>
      </c>
      <c r="AW378">
        <v>0</v>
      </c>
      <c r="AX378">
        <v>0</v>
      </c>
      <c r="AY378">
        <v>124.295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124.295</v>
      </c>
      <c r="BI378">
        <v>178.928</v>
      </c>
      <c r="BJ378" t="s">
        <v>67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</row>
    <row r="379" spans="1:78" x14ac:dyDescent="0.25">
      <c r="A379" t="s">
        <v>2888</v>
      </c>
      <c r="B379" t="s">
        <v>2474</v>
      </c>
      <c r="C379" s="1" t="str">
        <f t="shared" si="54"/>
        <v>RtS</v>
      </c>
      <c r="D379" s="1" t="str">
        <f t="shared" si="55"/>
        <v>CZ13</v>
      </c>
      <c r="E379" s="1" t="str">
        <f t="shared" si="56"/>
        <v>v11</v>
      </c>
      <c r="F379" s="1" t="str">
        <f t="shared" si="49"/>
        <v>PkgAC2SpP-240to760</v>
      </c>
      <c r="G379" s="1" t="str">
        <f t="shared" si="57"/>
        <v>Meas</v>
      </c>
      <c r="H379">
        <v>24998.5</v>
      </c>
      <c r="I379">
        <v>20.0928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8.8538300000000003</v>
      </c>
      <c r="P379">
        <v>0.39838499999999999</v>
      </c>
      <c r="Q379">
        <v>0</v>
      </c>
      <c r="R379">
        <v>21.490500000000001</v>
      </c>
      <c r="S379">
        <v>0</v>
      </c>
      <c r="T379">
        <v>26.261399999999998</v>
      </c>
      <c r="U379">
        <v>77.096900000000005</v>
      </c>
      <c r="V379">
        <v>0</v>
      </c>
      <c r="W379">
        <v>0</v>
      </c>
      <c r="X379">
        <v>0</v>
      </c>
      <c r="Y379">
        <v>43.292700000000004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43.292700000000004</v>
      </c>
      <c r="AI379">
        <v>13.5076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2.71435</v>
      </c>
      <c r="AP379">
        <v>0</v>
      </c>
      <c r="AQ379">
        <v>0</v>
      </c>
      <c r="AR379">
        <v>5.3759800000000002</v>
      </c>
      <c r="AS379">
        <v>0</v>
      </c>
      <c r="AT379">
        <v>6.5716599999999996</v>
      </c>
      <c r="AU379">
        <v>28.169599999999999</v>
      </c>
      <c r="AV379">
        <v>0</v>
      </c>
      <c r="AW379">
        <v>0</v>
      </c>
      <c r="AX379">
        <v>0</v>
      </c>
      <c r="AY379">
        <v>124.295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124.295</v>
      </c>
      <c r="BI379">
        <v>172.19200000000001</v>
      </c>
      <c r="BJ379" t="s">
        <v>67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</row>
    <row r="380" spans="1:78" x14ac:dyDescent="0.25">
      <c r="A380" t="s">
        <v>2888</v>
      </c>
      <c r="B380" t="s">
        <v>2475</v>
      </c>
      <c r="C380" s="1" t="str">
        <f t="shared" si="54"/>
        <v>RtS</v>
      </c>
      <c r="D380" s="1" t="str">
        <f t="shared" si="55"/>
        <v>CZ13</v>
      </c>
      <c r="E380" s="1" t="str">
        <f t="shared" si="56"/>
        <v>v15</v>
      </c>
      <c r="F380" s="1" t="str">
        <f t="shared" si="49"/>
        <v>PkgAC2SpP-240to760</v>
      </c>
      <c r="G380" s="1" t="str">
        <f t="shared" si="57"/>
        <v>Base</v>
      </c>
      <c r="H380">
        <v>24998.5</v>
      </c>
      <c r="I380">
        <v>20.349499999999999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9.5683699999999998</v>
      </c>
      <c r="P380">
        <v>0.39354</v>
      </c>
      <c r="Q380">
        <v>0</v>
      </c>
      <c r="R380">
        <v>21.490500000000001</v>
      </c>
      <c r="S380">
        <v>0</v>
      </c>
      <c r="T380">
        <v>22.467700000000001</v>
      </c>
      <c r="U380">
        <v>74.269599999999997</v>
      </c>
      <c r="V380">
        <v>0</v>
      </c>
      <c r="W380">
        <v>0</v>
      </c>
      <c r="X380">
        <v>0</v>
      </c>
      <c r="Y380">
        <v>49.504800000000003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49.504800000000003</v>
      </c>
      <c r="AI380">
        <v>19.384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3.1588099999999999</v>
      </c>
      <c r="AP380">
        <v>0</v>
      </c>
      <c r="AQ380">
        <v>0</v>
      </c>
      <c r="AR380">
        <v>5.3759800000000002</v>
      </c>
      <c r="AS380">
        <v>0</v>
      </c>
      <c r="AT380">
        <v>5.62967</v>
      </c>
      <c r="AU380">
        <v>33.548499999999997</v>
      </c>
      <c r="AV380">
        <v>0</v>
      </c>
      <c r="AW380">
        <v>0</v>
      </c>
      <c r="AX380">
        <v>0</v>
      </c>
      <c r="AY380">
        <v>124.928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124.928</v>
      </c>
      <c r="BI380">
        <v>174.02500000000001</v>
      </c>
      <c r="BJ380" t="s">
        <v>67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</row>
    <row r="381" spans="1:78" x14ac:dyDescent="0.25">
      <c r="A381" t="s">
        <v>2889</v>
      </c>
      <c r="B381" t="s">
        <v>2476</v>
      </c>
      <c r="C381" s="1" t="str">
        <f t="shared" si="54"/>
        <v>RtS</v>
      </c>
      <c r="D381" s="1" t="str">
        <f t="shared" si="55"/>
        <v>CZ13</v>
      </c>
      <c r="E381" s="1" t="str">
        <f t="shared" si="56"/>
        <v>v15</v>
      </c>
      <c r="F381" s="1" t="str">
        <f t="shared" si="49"/>
        <v>PkgAC2SpP-240to760</v>
      </c>
      <c r="G381" s="1" t="str">
        <f t="shared" si="57"/>
        <v>Meas</v>
      </c>
      <c r="H381">
        <v>24998.5</v>
      </c>
      <c r="I381">
        <v>16.316299999999998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9.4091500000000003</v>
      </c>
      <c r="P381">
        <v>0.39354</v>
      </c>
      <c r="Q381">
        <v>0</v>
      </c>
      <c r="R381">
        <v>21.490500000000001</v>
      </c>
      <c r="S381">
        <v>0</v>
      </c>
      <c r="T381">
        <v>22.467700000000001</v>
      </c>
      <c r="U381">
        <v>70.077200000000005</v>
      </c>
      <c r="V381">
        <v>0</v>
      </c>
      <c r="W381">
        <v>0</v>
      </c>
      <c r="X381">
        <v>0</v>
      </c>
      <c r="Y381">
        <v>49.506300000000003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49.506300000000003</v>
      </c>
      <c r="AI381">
        <v>13.164099999999999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2.6272799999999998</v>
      </c>
      <c r="AP381">
        <v>0</v>
      </c>
      <c r="AQ381">
        <v>0</v>
      </c>
      <c r="AR381">
        <v>5.3759800000000002</v>
      </c>
      <c r="AS381">
        <v>0</v>
      </c>
      <c r="AT381">
        <v>5.62967</v>
      </c>
      <c r="AU381">
        <v>26.797000000000001</v>
      </c>
      <c r="AV381">
        <v>0</v>
      </c>
      <c r="AW381">
        <v>0</v>
      </c>
      <c r="AX381">
        <v>0</v>
      </c>
      <c r="AY381">
        <v>124.928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124.928</v>
      </c>
      <c r="BI381">
        <v>167.30600000000001</v>
      </c>
      <c r="BJ381" t="s">
        <v>67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</row>
    <row r="382" spans="1:78" x14ac:dyDescent="0.25">
      <c r="A382" t="s">
        <v>2890</v>
      </c>
      <c r="B382" t="s">
        <v>2098</v>
      </c>
      <c r="C382" s="1" t="str">
        <f t="shared" si="54"/>
        <v>RtS</v>
      </c>
      <c r="D382" s="1" t="str">
        <f t="shared" si="55"/>
        <v>CZ15</v>
      </c>
      <c r="E382" s="1" t="str">
        <f t="shared" si="56"/>
        <v>v03</v>
      </c>
      <c r="F382" s="1" t="str">
        <f t="shared" si="49"/>
        <v>PkgAC2SpP-240to760</v>
      </c>
      <c r="G382" s="1" t="str">
        <f t="shared" si="57"/>
        <v>Base</v>
      </c>
      <c r="H382">
        <v>24998.5</v>
      </c>
      <c r="I382">
        <v>43.802999999999997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12.511900000000001</v>
      </c>
      <c r="P382">
        <v>0.13846800000000001</v>
      </c>
      <c r="Q382">
        <v>0</v>
      </c>
      <c r="R382">
        <v>21.490500000000001</v>
      </c>
      <c r="S382">
        <v>0</v>
      </c>
      <c r="T382">
        <v>26.261399999999998</v>
      </c>
      <c r="U382">
        <v>104.205</v>
      </c>
      <c r="V382">
        <v>0</v>
      </c>
      <c r="W382">
        <v>0</v>
      </c>
      <c r="X382">
        <v>0</v>
      </c>
      <c r="Y382">
        <v>7.2538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7.2538</v>
      </c>
      <c r="AI382">
        <v>31.528300000000002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4.4746199999999998</v>
      </c>
      <c r="AP382">
        <v>0</v>
      </c>
      <c r="AQ382">
        <v>0</v>
      </c>
      <c r="AR382">
        <v>5.3759800000000002</v>
      </c>
      <c r="AS382">
        <v>0</v>
      </c>
      <c r="AT382">
        <v>6.76126</v>
      </c>
      <c r="AU382">
        <v>48.1402</v>
      </c>
      <c r="AV382">
        <v>0</v>
      </c>
      <c r="AW382">
        <v>0</v>
      </c>
      <c r="AX382">
        <v>0</v>
      </c>
      <c r="AY382">
        <v>82.454700000000003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82.454700000000003</v>
      </c>
      <c r="BI382">
        <v>221.86699999999999</v>
      </c>
      <c r="BJ382" t="s">
        <v>67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</row>
    <row r="383" spans="1:78" x14ac:dyDescent="0.25">
      <c r="A383" t="s">
        <v>2890</v>
      </c>
      <c r="B383" t="s">
        <v>2099</v>
      </c>
      <c r="C383" s="1" t="str">
        <f t="shared" si="54"/>
        <v>RtS</v>
      </c>
      <c r="D383" s="1" t="str">
        <f t="shared" si="55"/>
        <v>CZ15</v>
      </c>
      <c r="E383" s="1" t="str">
        <f t="shared" si="56"/>
        <v>v03</v>
      </c>
      <c r="F383" s="1" t="str">
        <f t="shared" si="49"/>
        <v>PkgAC2SpP-240to760</v>
      </c>
      <c r="G383" s="1" t="str">
        <f t="shared" si="57"/>
        <v>Meas</v>
      </c>
      <c r="H383">
        <v>24998.5</v>
      </c>
      <c r="I383">
        <v>33.476399999999998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12.202</v>
      </c>
      <c r="P383">
        <v>0.13846800000000001</v>
      </c>
      <c r="Q383">
        <v>0</v>
      </c>
      <c r="R383">
        <v>21.490500000000001</v>
      </c>
      <c r="S383">
        <v>0</v>
      </c>
      <c r="T383">
        <v>26.261399999999998</v>
      </c>
      <c r="U383">
        <v>93.568799999999996</v>
      </c>
      <c r="V383">
        <v>0</v>
      </c>
      <c r="W383">
        <v>0</v>
      </c>
      <c r="X383">
        <v>0</v>
      </c>
      <c r="Y383">
        <v>7.2545000000000002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7.2545000000000002</v>
      </c>
      <c r="AI383">
        <v>17.5672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3.1706599999999998</v>
      </c>
      <c r="AP383">
        <v>0</v>
      </c>
      <c r="AQ383">
        <v>0</v>
      </c>
      <c r="AR383">
        <v>5.3759800000000002</v>
      </c>
      <c r="AS383">
        <v>0</v>
      </c>
      <c r="AT383">
        <v>6.8236800000000004</v>
      </c>
      <c r="AU383">
        <v>32.9375</v>
      </c>
      <c r="AV383">
        <v>0</v>
      </c>
      <c r="AW383">
        <v>0</v>
      </c>
      <c r="AX383">
        <v>0</v>
      </c>
      <c r="AY383">
        <v>82.454700000000003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82.454700000000003</v>
      </c>
      <c r="BI383">
        <v>214.011</v>
      </c>
      <c r="BJ383" t="s">
        <v>67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</row>
    <row r="384" spans="1:78" x14ac:dyDescent="0.25">
      <c r="A384" t="s">
        <v>2890</v>
      </c>
      <c r="B384" t="s">
        <v>2100</v>
      </c>
      <c r="C384" s="1" t="str">
        <f t="shared" si="54"/>
        <v>RtS</v>
      </c>
      <c r="D384" s="1" t="str">
        <f t="shared" si="55"/>
        <v>CZ15</v>
      </c>
      <c r="E384" s="1" t="str">
        <f t="shared" si="56"/>
        <v>v07</v>
      </c>
      <c r="F384" s="1" t="str">
        <f t="shared" si="49"/>
        <v>PkgAC2SpP-240to760</v>
      </c>
      <c r="G384" s="1" t="str">
        <f t="shared" si="57"/>
        <v>Base</v>
      </c>
      <c r="H384">
        <v>24998.5</v>
      </c>
      <c r="I384">
        <v>43.3108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12.337199999999999</v>
      </c>
      <c r="P384">
        <v>0.136603</v>
      </c>
      <c r="Q384">
        <v>0</v>
      </c>
      <c r="R384">
        <v>21.490500000000001</v>
      </c>
      <c r="S384">
        <v>0</v>
      </c>
      <c r="T384">
        <v>26.261399999999998</v>
      </c>
      <c r="U384">
        <v>103.536</v>
      </c>
      <c r="V384">
        <v>0</v>
      </c>
      <c r="W384">
        <v>0</v>
      </c>
      <c r="X384">
        <v>0</v>
      </c>
      <c r="Y384">
        <v>6.2887899999999997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6.2887899999999997</v>
      </c>
      <c r="AI384">
        <v>30.939299999999999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4.38239</v>
      </c>
      <c r="AP384">
        <v>0</v>
      </c>
      <c r="AQ384">
        <v>0</v>
      </c>
      <c r="AR384">
        <v>5.3759800000000002</v>
      </c>
      <c r="AS384">
        <v>0</v>
      </c>
      <c r="AT384">
        <v>6.76126</v>
      </c>
      <c r="AU384">
        <v>47.4589</v>
      </c>
      <c r="AV384">
        <v>0</v>
      </c>
      <c r="AW384">
        <v>0</v>
      </c>
      <c r="AX384">
        <v>0</v>
      </c>
      <c r="AY384">
        <v>78.829700000000003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78.829700000000003</v>
      </c>
      <c r="BI384">
        <v>217.37</v>
      </c>
      <c r="BJ384" t="s">
        <v>67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</row>
    <row r="385" spans="1:78" x14ac:dyDescent="0.25">
      <c r="A385" t="s">
        <v>2891</v>
      </c>
      <c r="B385" t="s">
        <v>2101</v>
      </c>
      <c r="C385" s="1" t="str">
        <f t="shared" si="54"/>
        <v>RtS</v>
      </c>
      <c r="D385" s="1" t="str">
        <f t="shared" si="55"/>
        <v>CZ15</v>
      </c>
      <c r="E385" s="1" t="str">
        <f t="shared" si="56"/>
        <v>v07</v>
      </c>
      <c r="F385" s="1" t="str">
        <f t="shared" si="49"/>
        <v>PkgAC2SpP-240to760</v>
      </c>
      <c r="G385" s="1" t="str">
        <f t="shared" si="57"/>
        <v>Meas</v>
      </c>
      <c r="H385">
        <v>24998.5</v>
      </c>
      <c r="I385">
        <v>33.143599999999999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12.038600000000001</v>
      </c>
      <c r="P385">
        <v>0.136603</v>
      </c>
      <c r="Q385">
        <v>0</v>
      </c>
      <c r="R385">
        <v>21.490500000000001</v>
      </c>
      <c r="S385">
        <v>0</v>
      </c>
      <c r="T385">
        <v>26.261399999999998</v>
      </c>
      <c r="U385">
        <v>93.070700000000002</v>
      </c>
      <c r="V385">
        <v>0</v>
      </c>
      <c r="W385">
        <v>0</v>
      </c>
      <c r="X385">
        <v>0</v>
      </c>
      <c r="Y385">
        <v>6.2893800000000004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6.2893800000000004</v>
      </c>
      <c r="AI385">
        <v>17.322399999999998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3.1259299999999999</v>
      </c>
      <c r="AP385">
        <v>0</v>
      </c>
      <c r="AQ385">
        <v>0</v>
      </c>
      <c r="AR385">
        <v>5.3759800000000002</v>
      </c>
      <c r="AS385">
        <v>0</v>
      </c>
      <c r="AT385">
        <v>6.8236800000000004</v>
      </c>
      <c r="AU385">
        <v>32.648000000000003</v>
      </c>
      <c r="AV385">
        <v>0</v>
      </c>
      <c r="AW385">
        <v>0</v>
      </c>
      <c r="AX385">
        <v>0</v>
      </c>
      <c r="AY385">
        <v>78.829700000000003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78.829700000000003</v>
      </c>
      <c r="BI385">
        <v>211.02799999999999</v>
      </c>
      <c r="BJ385" t="s">
        <v>67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</row>
    <row r="386" spans="1:78" x14ac:dyDescent="0.25">
      <c r="A386" t="s">
        <v>2891</v>
      </c>
      <c r="B386" t="s">
        <v>2102</v>
      </c>
      <c r="C386" s="1" t="str">
        <f t="shared" si="54"/>
        <v>RtS</v>
      </c>
      <c r="D386" s="1" t="str">
        <f t="shared" si="55"/>
        <v>CZ15</v>
      </c>
      <c r="E386" s="1" t="str">
        <f t="shared" si="56"/>
        <v>v11</v>
      </c>
      <c r="F386" s="1" t="str">
        <f t="shared" si="49"/>
        <v>PkgAC2SpP-240to760</v>
      </c>
      <c r="G386" s="1" t="str">
        <f t="shared" si="57"/>
        <v>Base</v>
      </c>
      <c r="H386">
        <v>24998.5</v>
      </c>
      <c r="I386">
        <v>40.433799999999998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11.5474</v>
      </c>
      <c r="P386">
        <v>0.128779</v>
      </c>
      <c r="Q386">
        <v>0</v>
      </c>
      <c r="R386">
        <v>21.490500000000001</v>
      </c>
      <c r="S386">
        <v>0</v>
      </c>
      <c r="T386">
        <v>26.261399999999998</v>
      </c>
      <c r="U386">
        <v>99.861800000000002</v>
      </c>
      <c r="V386">
        <v>0</v>
      </c>
      <c r="W386">
        <v>0</v>
      </c>
      <c r="X386">
        <v>0</v>
      </c>
      <c r="Y386">
        <v>3.9401000000000002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3.9401000000000002</v>
      </c>
      <c r="AI386">
        <v>28.5657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4.0112399999999999</v>
      </c>
      <c r="AP386">
        <v>0</v>
      </c>
      <c r="AQ386">
        <v>0</v>
      </c>
      <c r="AR386">
        <v>5.3759800000000002</v>
      </c>
      <c r="AS386">
        <v>0</v>
      </c>
      <c r="AT386">
        <v>6.76126</v>
      </c>
      <c r="AU386">
        <v>44.714199999999998</v>
      </c>
      <c r="AV386">
        <v>0</v>
      </c>
      <c r="AW386">
        <v>0</v>
      </c>
      <c r="AX386">
        <v>0</v>
      </c>
      <c r="AY386">
        <v>61.921500000000002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61.921500000000002</v>
      </c>
      <c r="BI386">
        <v>203.12200000000001</v>
      </c>
      <c r="BJ386" t="s">
        <v>67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</row>
    <row r="387" spans="1:78" x14ac:dyDescent="0.25">
      <c r="A387" t="s">
        <v>2891</v>
      </c>
      <c r="B387" t="s">
        <v>2103</v>
      </c>
      <c r="C387" s="1" t="str">
        <f t="shared" si="54"/>
        <v>RtS</v>
      </c>
      <c r="D387" s="1" t="str">
        <f t="shared" si="55"/>
        <v>CZ15</v>
      </c>
      <c r="E387" s="1" t="str">
        <f t="shared" si="56"/>
        <v>v11</v>
      </c>
      <c r="F387" s="1" t="str">
        <f t="shared" si="49"/>
        <v>PkgAC2SpP-240to760</v>
      </c>
      <c r="G387" s="1" t="str">
        <f t="shared" si="57"/>
        <v>Meas</v>
      </c>
      <c r="H387">
        <v>24998.5</v>
      </c>
      <c r="I387">
        <v>31.042400000000001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11.303100000000001</v>
      </c>
      <c r="P387">
        <v>0.12878000000000001</v>
      </c>
      <c r="Q387">
        <v>0</v>
      </c>
      <c r="R387">
        <v>21.490500000000001</v>
      </c>
      <c r="S387">
        <v>0</v>
      </c>
      <c r="T387">
        <v>26.261399999999998</v>
      </c>
      <c r="U387">
        <v>90.226200000000006</v>
      </c>
      <c r="V387">
        <v>0</v>
      </c>
      <c r="W387">
        <v>0</v>
      </c>
      <c r="X387">
        <v>0</v>
      </c>
      <c r="Y387">
        <v>3.94055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3.94055</v>
      </c>
      <c r="AI387">
        <v>16.311800000000002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2.9314900000000002</v>
      </c>
      <c r="AP387">
        <v>0</v>
      </c>
      <c r="AQ387">
        <v>0</v>
      </c>
      <c r="AR387">
        <v>5.3759800000000002</v>
      </c>
      <c r="AS387">
        <v>0</v>
      </c>
      <c r="AT387">
        <v>6.8236800000000004</v>
      </c>
      <c r="AU387">
        <v>31.442900000000002</v>
      </c>
      <c r="AV387">
        <v>0</v>
      </c>
      <c r="AW387">
        <v>0</v>
      </c>
      <c r="AX387">
        <v>0</v>
      </c>
      <c r="AY387">
        <v>61.921500000000002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61.921500000000002</v>
      </c>
      <c r="BI387">
        <v>198.28800000000001</v>
      </c>
      <c r="BJ387" t="s">
        <v>67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</row>
    <row r="388" spans="1:78" x14ac:dyDescent="0.25">
      <c r="A388" t="s">
        <v>2892</v>
      </c>
      <c r="B388" t="s">
        <v>2104</v>
      </c>
      <c r="C388" s="1" t="str">
        <f t="shared" si="54"/>
        <v>RtS</v>
      </c>
      <c r="D388" s="1" t="str">
        <f t="shared" si="55"/>
        <v>CZ15</v>
      </c>
      <c r="E388" s="1" t="str">
        <f t="shared" si="56"/>
        <v>v15</v>
      </c>
      <c r="F388" s="1" t="str">
        <f t="shared" si="49"/>
        <v>PkgAC2SpP-240to760</v>
      </c>
      <c r="G388" s="1" t="str">
        <f t="shared" si="57"/>
        <v>Base</v>
      </c>
      <c r="H388">
        <v>24998.5</v>
      </c>
      <c r="I388">
        <v>36.280500000000004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12.061400000000001</v>
      </c>
      <c r="P388">
        <v>0.12812599999999999</v>
      </c>
      <c r="Q388">
        <v>0</v>
      </c>
      <c r="R388">
        <v>21.490500000000001</v>
      </c>
      <c r="S388">
        <v>0</v>
      </c>
      <c r="T388">
        <v>22.467700000000001</v>
      </c>
      <c r="U388">
        <v>92.428100000000001</v>
      </c>
      <c r="V388">
        <v>0</v>
      </c>
      <c r="W388">
        <v>0</v>
      </c>
      <c r="X388">
        <v>0</v>
      </c>
      <c r="Y388">
        <v>4.8660699999999997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4.8660699999999997</v>
      </c>
      <c r="AI388">
        <v>28.0382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3.9176000000000002</v>
      </c>
      <c r="AP388">
        <v>0</v>
      </c>
      <c r="AQ388">
        <v>0</v>
      </c>
      <c r="AR388">
        <v>5.3759800000000002</v>
      </c>
      <c r="AS388">
        <v>0</v>
      </c>
      <c r="AT388">
        <v>5.7984600000000004</v>
      </c>
      <c r="AU388">
        <v>43.130200000000002</v>
      </c>
      <c r="AV388">
        <v>0</v>
      </c>
      <c r="AW388">
        <v>0</v>
      </c>
      <c r="AX388">
        <v>0</v>
      </c>
      <c r="AY388">
        <v>64.328800000000001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64.328800000000001</v>
      </c>
      <c r="BI388">
        <v>198.60599999999999</v>
      </c>
      <c r="BJ388" t="s">
        <v>67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</row>
    <row r="389" spans="1:78" x14ac:dyDescent="0.25">
      <c r="A389" t="s">
        <v>2892</v>
      </c>
      <c r="B389" t="s">
        <v>2105</v>
      </c>
      <c r="C389" s="1" t="str">
        <f t="shared" si="54"/>
        <v>RtS</v>
      </c>
      <c r="D389" s="1" t="str">
        <f t="shared" si="55"/>
        <v>CZ15</v>
      </c>
      <c r="E389" s="1" t="str">
        <f t="shared" si="56"/>
        <v>v15</v>
      </c>
      <c r="F389" s="1" t="str">
        <f t="shared" si="49"/>
        <v>PkgAC2SpP-240to760</v>
      </c>
      <c r="G389" s="1" t="str">
        <f t="shared" si="57"/>
        <v>Meas</v>
      </c>
      <c r="H389">
        <v>24998.5</v>
      </c>
      <c r="I389">
        <v>27.293700000000001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11.8414</v>
      </c>
      <c r="P389">
        <v>0.12812599999999999</v>
      </c>
      <c r="Q389">
        <v>0</v>
      </c>
      <c r="R389">
        <v>21.490500000000001</v>
      </c>
      <c r="S389">
        <v>0</v>
      </c>
      <c r="T389">
        <v>22.467700000000001</v>
      </c>
      <c r="U389">
        <v>83.221400000000003</v>
      </c>
      <c r="V389">
        <v>0</v>
      </c>
      <c r="W389">
        <v>0</v>
      </c>
      <c r="X389">
        <v>0</v>
      </c>
      <c r="Y389">
        <v>4.8667100000000003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4.8667100000000003</v>
      </c>
      <c r="AI389">
        <v>15.8233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2.6724600000000001</v>
      </c>
      <c r="AP389">
        <v>0</v>
      </c>
      <c r="AQ389">
        <v>0</v>
      </c>
      <c r="AR389">
        <v>5.3759800000000002</v>
      </c>
      <c r="AS389">
        <v>0</v>
      </c>
      <c r="AT389">
        <v>5.7984600000000004</v>
      </c>
      <c r="AU389">
        <v>29.670200000000001</v>
      </c>
      <c r="AV389">
        <v>0</v>
      </c>
      <c r="AW389">
        <v>0</v>
      </c>
      <c r="AX389">
        <v>0</v>
      </c>
      <c r="AY389">
        <v>64.328800000000001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64.328800000000001</v>
      </c>
      <c r="BI389">
        <v>193.73400000000001</v>
      </c>
      <c r="BJ389" t="s">
        <v>67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</row>
    <row r="390" spans="1:78" x14ac:dyDescent="0.25">
      <c r="A390" t="s">
        <v>2893</v>
      </c>
      <c r="B390" t="s">
        <v>2477</v>
      </c>
      <c r="C390" s="1" t="str">
        <f t="shared" si="54"/>
        <v>SCn</v>
      </c>
      <c r="D390" s="1" t="str">
        <f t="shared" si="55"/>
        <v>CZ12</v>
      </c>
      <c r="E390" s="1" t="str">
        <f t="shared" si="56"/>
        <v>v03</v>
      </c>
      <c r="F390" s="1" t="str">
        <f t="shared" si="49"/>
        <v>PkgAC2SpP-240to760</v>
      </c>
      <c r="G390" s="1" t="str">
        <f t="shared" si="57"/>
        <v>Base</v>
      </c>
      <c r="H390">
        <v>24998.5</v>
      </c>
      <c r="I390">
        <v>131.49199999999999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138.018</v>
      </c>
      <c r="P390">
        <v>6.7301099999999998</v>
      </c>
      <c r="Q390">
        <v>0</v>
      </c>
      <c r="R390">
        <v>311.49900000000002</v>
      </c>
      <c r="S390">
        <v>0</v>
      </c>
      <c r="T390">
        <v>353.20600000000002</v>
      </c>
      <c r="U390">
        <v>940.94799999999998</v>
      </c>
      <c r="V390">
        <v>0</v>
      </c>
      <c r="W390">
        <v>0</v>
      </c>
      <c r="X390">
        <v>0</v>
      </c>
      <c r="Y390">
        <v>2247.3000000000002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2247.3000000000002</v>
      </c>
      <c r="AI390">
        <v>298.94900000000001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48.731499999999997</v>
      </c>
      <c r="AP390">
        <v>0</v>
      </c>
      <c r="AQ390">
        <v>0</v>
      </c>
      <c r="AR390">
        <v>74.862200000000001</v>
      </c>
      <c r="AS390">
        <v>0</v>
      </c>
      <c r="AT390">
        <v>102.629</v>
      </c>
      <c r="AU390">
        <v>525.17200000000003</v>
      </c>
      <c r="AV390">
        <v>0</v>
      </c>
      <c r="AW390">
        <v>0</v>
      </c>
      <c r="AX390">
        <v>0</v>
      </c>
      <c r="AY390">
        <v>3344.61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3344.61</v>
      </c>
      <c r="BI390">
        <v>2781.07</v>
      </c>
      <c r="BJ390" t="s">
        <v>67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</row>
    <row r="391" spans="1:78" x14ac:dyDescent="0.25">
      <c r="A391" t="s">
        <v>2893</v>
      </c>
      <c r="B391" t="s">
        <v>2478</v>
      </c>
      <c r="C391" s="1" t="str">
        <f t="shared" si="54"/>
        <v>SCn</v>
      </c>
      <c r="D391" s="1" t="str">
        <f t="shared" si="55"/>
        <v>CZ12</v>
      </c>
      <c r="E391" s="1" t="str">
        <f t="shared" si="56"/>
        <v>v03</v>
      </c>
      <c r="F391" s="1" t="str">
        <f t="shared" ref="F391:F454" si="58">F390</f>
        <v>PkgAC2SpP-240to760</v>
      </c>
      <c r="G391" s="1" t="str">
        <f t="shared" si="57"/>
        <v>Meas</v>
      </c>
      <c r="H391">
        <v>24998.5</v>
      </c>
      <c r="I391">
        <v>109.24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137.43700000000001</v>
      </c>
      <c r="P391">
        <v>6.7301200000000003</v>
      </c>
      <c r="Q391">
        <v>0</v>
      </c>
      <c r="R391">
        <v>311.49900000000002</v>
      </c>
      <c r="S391">
        <v>0</v>
      </c>
      <c r="T391">
        <v>353.20600000000002</v>
      </c>
      <c r="U391">
        <v>918.11500000000001</v>
      </c>
      <c r="V391">
        <v>0</v>
      </c>
      <c r="W391">
        <v>0</v>
      </c>
      <c r="X391">
        <v>0</v>
      </c>
      <c r="Y391">
        <v>2247.3200000000002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2247.3200000000002</v>
      </c>
      <c r="AI391">
        <v>200.64599999999999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40.099600000000002</v>
      </c>
      <c r="AP391">
        <v>0</v>
      </c>
      <c r="AQ391">
        <v>0</v>
      </c>
      <c r="AR391">
        <v>74.862200000000001</v>
      </c>
      <c r="AS391">
        <v>0</v>
      </c>
      <c r="AT391">
        <v>102.629</v>
      </c>
      <c r="AU391">
        <v>418.23700000000002</v>
      </c>
      <c r="AV391">
        <v>0</v>
      </c>
      <c r="AW391">
        <v>0</v>
      </c>
      <c r="AX391">
        <v>0</v>
      </c>
      <c r="AY391">
        <v>3344.61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3344.61</v>
      </c>
      <c r="BI391">
        <v>2704.7</v>
      </c>
      <c r="BJ391" t="s">
        <v>67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</row>
    <row r="392" spans="1:78" x14ac:dyDescent="0.25">
      <c r="A392" t="s">
        <v>2893</v>
      </c>
      <c r="B392" t="s">
        <v>2479</v>
      </c>
      <c r="C392" s="1" t="str">
        <f t="shared" si="54"/>
        <v>SCn</v>
      </c>
      <c r="D392" s="1" t="str">
        <f t="shared" si="55"/>
        <v>CZ12</v>
      </c>
      <c r="E392" s="1" t="str">
        <f t="shared" si="56"/>
        <v>v07</v>
      </c>
      <c r="F392" s="1" t="str">
        <f t="shared" si="58"/>
        <v>PkgAC2SpP-240to760</v>
      </c>
      <c r="G392" s="1" t="str">
        <f t="shared" si="57"/>
        <v>Base</v>
      </c>
      <c r="H392">
        <v>24998.5</v>
      </c>
      <c r="I392">
        <v>126.762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131.624</v>
      </c>
      <c r="P392">
        <v>6.4310900000000002</v>
      </c>
      <c r="Q392">
        <v>0</v>
      </c>
      <c r="R392">
        <v>311.49900000000002</v>
      </c>
      <c r="S392">
        <v>0</v>
      </c>
      <c r="T392">
        <v>353.20600000000002</v>
      </c>
      <c r="U392">
        <v>929.52499999999998</v>
      </c>
      <c r="V392">
        <v>0</v>
      </c>
      <c r="W392">
        <v>0</v>
      </c>
      <c r="X392">
        <v>0</v>
      </c>
      <c r="Y392">
        <v>2104.4299999999998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2104.4299999999998</v>
      </c>
      <c r="AI392">
        <v>285.86900000000003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46.387999999999998</v>
      </c>
      <c r="AP392">
        <v>0</v>
      </c>
      <c r="AQ392">
        <v>0</v>
      </c>
      <c r="AR392">
        <v>74.862200000000001</v>
      </c>
      <c r="AS392">
        <v>0</v>
      </c>
      <c r="AT392">
        <v>102.629</v>
      </c>
      <c r="AU392">
        <v>509.74799999999999</v>
      </c>
      <c r="AV392">
        <v>0</v>
      </c>
      <c r="AW392">
        <v>0</v>
      </c>
      <c r="AX392">
        <v>0</v>
      </c>
      <c r="AY392">
        <v>3213.91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3213.91</v>
      </c>
      <c r="BI392">
        <v>2658.4</v>
      </c>
      <c r="BJ392" t="s">
        <v>67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</row>
    <row r="393" spans="1:78" x14ac:dyDescent="0.25">
      <c r="A393" t="s">
        <v>2894</v>
      </c>
      <c r="B393" t="s">
        <v>2480</v>
      </c>
      <c r="C393" s="1" t="str">
        <f t="shared" si="54"/>
        <v>SCn</v>
      </c>
      <c r="D393" s="1" t="str">
        <f t="shared" si="55"/>
        <v>CZ12</v>
      </c>
      <c r="E393" s="1" t="str">
        <f t="shared" si="56"/>
        <v>v07</v>
      </c>
      <c r="F393" s="1" t="str">
        <f t="shared" si="58"/>
        <v>PkgAC2SpP-240to760</v>
      </c>
      <c r="G393" s="1" t="str">
        <f t="shared" si="57"/>
        <v>Meas</v>
      </c>
      <c r="H393">
        <v>24998.5</v>
      </c>
      <c r="I393">
        <v>105.496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131.07499999999999</v>
      </c>
      <c r="P393">
        <v>6.4310900000000002</v>
      </c>
      <c r="Q393">
        <v>0</v>
      </c>
      <c r="R393">
        <v>311.49900000000002</v>
      </c>
      <c r="S393">
        <v>0</v>
      </c>
      <c r="T393">
        <v>353.20600000000002</v>
      </c>
      <c r="U393">
        <v>907.71</v>
      </c>
      <c r="V393">
        <v>0</v>
      </c>
      <c r="W393">
        <v>0</v>
      </c>
      <c r="X393">
        <v>0</v>
      </c>
      <c r="Y393">
        <v>2104.44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2104.44</v>
      </c>
      <c r="AI393">
        <v>191.55199999999999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38.242600000000003</v>
      </c>
      <c r="AP393">
        <v>0</v>
      </c>
      <c r="AQ393">
        <v>0</v>
      </c>
      <c r="AR393">
        <v>74.862200000000001</v>
      </c>
      <c r="AS393">
        <v>0</v>
      </c>
      <c r="AT393">
        <v>102.629</v>
      </c>
      <c r="AU393">
        <v>407.28500000000003</v>
      </c>
      <c r="AV393">
        <v>0</v>
      </c>
      <c r="AW393">
        <v>0</v>
      </c>
      <c r="AX393">
        <v>0</v>
      </c>
      <c r="AY393">
        <v>3213.91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3213.91</v>
      </c>
      <c r="BI393">
        <v>2585.56</v>
      </c>
      <c r="BJ393" t="s">
        <v>67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</row>
    <row r="394" spans="1:78" x14ac:dyDescent="0.25">
      <c r="A394" t="s">
        <v>2894</v>
      </c>
      <c r="B394" t="s">
        <v>2481</v>
      </c>
      <c r="C394" s="1" t="str">
        <f t="shared" si="54"/>
        <v>SCn</v>
      </c>
      <c r="D394" s="1" t="str">
        <f t="shared" si="55"/>
        <v>CZ12</v>
      </c>
      <c r="E394" s="1" t="str">
        <f t="shared" si="56"/>
        <v>v11</v>
      </c>
      <c r="F394" s="1" t="str">
        <f t="shared" si="58"/>
        <v>PkgAC2SpP-240to760</v>
      </c>
      <c r="G394" s="1" t="str">
        <f t="shared" si="57"/>
        <v>Base</v>
      </c>
      <c r="H394">
        <v>24998.5</v>
      </c>
      <c r="I394">
        <v>120.426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119.60299999999999</v>
      </c>
      <c r="P394">
        <v>5.9151199999999999</v>
      </c>
      <c r="Q394">
        <v>0</v>
      </c>
      <c r="R394">
        <v>311.49900000000002</v>
      </c>
      <c r="S394">
        <v>0</v>
      </c>
      <c r="T394">
        <v>353.20600000000002</v>
      </c>
      <c r="U394">
        <v>910.65200000000004</v>
      </c>
      <c r="V394">
        <v>0</v>
      </c>
      <c r="W394">
        <v>0</v>
      </c>
      <c r="X394">
        <v>0</v>
      </c>
      <c r="Y394">
        <v>1822.14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1822.14</v>
      </c>
      <c r="AI394">
        <v>264.596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42.945900000000002</v>
      </c>
      <c r="AP394">
        <v>0</v>
      </c>
      <c r="AQ394">
        <v>0</v>
      </c>
      <c r="AR394">
        <v>74.862200000000001</v>
      </c>
      <c r="AS394">
        <v>0</v>
      </c>
      <c r="AT394">
        <v>102.629</v>
      </c>
      <c r="AU394">
        <v>485.03300000000002</v>
      </c>
      <c r="AV394">
        <v>0</v>
      </c>
      <c r="AW394">
        <v>0</v>
      </c>
      <c r="AX394">
        <v>0</v>
      </c>
      <c r="AY394">
        <v>2943.51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2943.51</v>
      </c>
      <c r="BI394">
        <v>2472.89</v>
      </c>
      <c r="BJ394" t="s">
        <v>67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</row>
    <row r="395" spans="1:78" x14ac:dyDescent="0.25">
      <c r="A395" t="s">
        <v>2894</v>
      </c>
      <c r="B395" t="s">
        <v>2482</v>
      </c>
      <c r="C395" s="1" t="str">
        <f t="shared" si="54"/>
        <v>SCn</v>
      </c>
      <c r="D395" s="1" t="str">
        <f t="shared" si="55"/>
        <v>CZ12</v>
      </c>
      <c r="E395" s="1" t="str">
        <f t="shared" si="56"/>
        <v>v11</v>
      </c>
      <c r="F395" s="1" t="str">
        <f t="shared" si="58"/>
        <v>PkgAC2SpP-240to760</v>
      </c>
      <c r="G395" s="1" t="str">
        <f t="shared" si="57"/>
        <v>Meas</v>
      </c>
      <c r="H395">
        <v>24998.5</v>
      </c>
      <c r="I395">
        <v>100.70699999999999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119.099</v>
      </c>
      <c r="P395">
        <v>5.9151199999999999</v>
      </c>
      <c r="Q395">
        <v>0</v>
      </c>
      <c r="R395">
        <v>311.49900000000002</v>
      </c>
      <c r="S395">
        <v>0</v>
      </c>
      <c r="T395">
        <v>353.20600000000002</v>
      </c>
      <c r="U395">
        <v>890.42899999999997</v>
      </c>
      <c r="V395">
        <v>0</v>
      </c>
      <c r="W395">
        <v>0</v>
      </c>
      <c r="X395">
        <v>0</v>
      </c>
      <c r="Y395">
        <v>1822.16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1822.16</v>
      </c>
      <c r="AI395">
        <v>176.71199999999999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35.1999</v>
      </c>
      <c r="AP395">
        <v>0</v>
      </c>
      <c r="AQ395">
        <v>0</v>
      </c>
      <c r="AR395">
        <v>74.862200000000001</v>
      </c>
      <c r="AS395">
        <v>0</v>
      </c>
      <c r="AT395">
        <v>102.629</v>
      </c>
      <c r="AU395">
        <v>389.404</v>
      </c>
      <c r="AV395">
        <v>0</v>
      </c>
      <c r="AW395">
        <v>0</v>
      </c>
      <c r="AX395">
        <v>0</v>
      </c>
      <c r="AY395">
        <v>2943.51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2943.51</v>
      </c>
      <c r="BI395">
        <v>2399.0100000000002</v>
      </c>
      <c r="BJ395" t="s">
        <v>67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</row>
    <row r="396" spans="1:78" x14ac:dyDescent="0.25">
      <c r="A396" t="s">
        <v>2895</v>
      </c>
      <c r="B396" t="s">
        <v>2483</v>
      </c>
      <c r="C396" s="1" t="str">
        <f t="shared" si="54"/>
        <v>SCn</v>
      </c>
      <c r="D396" s="1" t="str">
        <f t="shared" si="55"/>
        <v>CZ12</v>
      </c>
      <c r="E396" s="1" t="str">
        <f t="shared" si="56"/>
        <v>v15</v>
      </c>
      <c r="F396" s="1" t="str">
        <f t="shared" si="58"/>
        <v>PkgAC2SpP-240to760</v>
      </c>
      <c r="G396" s="1" t="str">
        <f t="shared" si="57"/>
        <v>Base</v>
      </c>
      <c r="H396">
        <v>24998.5</v>
      </c>
      <c r="I396">
        <v>107.613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121.239</v>
      </c>
      <c r="P396">
        <v>5.8905500000000002</v>
      </c>
      <c r="Q396">
        <v>0</v>
      </c>
      <c r="R396">
        <v>311.49900000000002</v>
      </c>
      <c r="S396">
        <v>0</v>
      </c>
      <c r="T396">
        <v>353.20600000000002</v>
      </c>
      <c r="U396">
        <v>899.45</v>
      </c>
      <c r="V396">
        <v>0</v>
      </c>
      <c r="W396">
        <v>0</v>
      </c>
      <c r="X396">
        <v>0</v>
      </c>
      <c r="Y396">
        <v>1821.74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1821.74</v>
      </c>
      <c r="AI396">
        <v>263.05700000000002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42.732799999999997</v>
      </c>
      <c r="AP396">
        <v>0</v>
      </c>
      <c r="AQ396">
        <v>0</v>
      </c>
      <c r="AR396">
        <v>74.862200000000001</v>
      </c>
      <c r="AS396">
        <v>0</v>
      </c>
      <c r="AT396">
        <v>102.629</v>
      </c>
      <c r="AU396">
        <v>483.28100000000001</v>
      </c>
      <c r="AV396">
        <v>0</v>
      </c>
      <c r="AW396">
        <v>0</v>
      </c>
      <c r="AX396">
        <v>0</v>
      </c>
      <c r="AY396">
        <v>2921.7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2921.7</v>
      </c>
      <c r="BI396">
        <v>2461.12</v>
      </c>
      <c r="BJ396" t="s">
        <v>67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</row>
    <row r="397" spans="1:78" x14ac:dyDescent="0.25">
      <c r="A397" t="s">
        <v>2895</v>
      </c>
      <c r="B397" t="s">
        <v>2484</v>
      </c>
      <c r="C397" s="1" t="str">
        <f t="shared" si="54"/>
        <v>SCn</v>
      </c>
      <c r="D397" s="1" t="str">
        <f t="shared" si="55"/>
        <v>CZ12</v>
      </c>
      <c r="E397" s="1" t="str">
        <f t="shared" si="56"/>
        <v>v15</v>
      </c>
      <c r="F397" s="1" t="str">
        <f t="shared" si="58"/>
        <v>PkgAC2SpP-240to760</v>
      </c>
      <c r="G397" s="1" t="str">
        <f t="shared" si="57"/>
        <v>Meas</v>
      </c>
      <c r="H397">
        <v>24998.5</v>
      </c>
      <c r="I397">
        <v>88.247600000000006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120.711</v>
      </c>
      <c r="P397">
        <v>5.8905500000000002</v>
      </c>
      <c r="Q397">
        <v>0</v>
      </c>
      <c r="R397">
        <v>311.49900000000002</v>
      </c>
      <c r="S397">
        <v>0</v>
      </c>
      <c r="T397">
        <v>353.20600000000002</v>
      </c>
      <c r="U397">
        <v>879.55700000000002</v>
      </c>
      <c r="V397">
        <v>0</v>
      </c>
      <c r="W397">
        <v>0</v>
      </c>
      <c r="X397">
        <v>0</v>
      </c>
      <c r="Y397">
        <v>1821.75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1821.75</v>
      </c>
      <c r="AI397">
        <v>175.755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34.998600000000003</v>
      </c>
      <c r="AP397">
        <v>0</v>
      </c>
      <c r="AQ397">
        <v>0</v>
      </c>
      <c r="AR397">
        <v>74.862200000000001</v>
      </c>
      <c r="AS397">
        <v>0</v>
      </c>
      <c r="AT397">
        <v>102.629</v>
      </c>
      <c r="AU397">
        <v>388.245</v>
      </c>
      <c r="AV397">
        <v>0</v>
      </c>
      <c r="AW397">
        <v>0</v>
      </c>
      <c r="AX397">
        <v>0</v>
      </c>
      <c r="AY397">
        <v>2921.7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2921.7</v>
      </c>
      <c r="BI397">
        <v>2386.79</v>
      </c>
      <c r="BJ397" t="s">
        <v>67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</row>
    <row r="398" spans="1:78" x14ac:dyDescent="0.25">
      <c r="A398" t="s">
        <v>2895</v>
      </c>
      <c r="B398" t="s">
        <v>2485</v>
      </c>
      <c r="C398" s="1" t="str">
        <f t="shared" ref="C398:C429" si="59">LEFT(B398,3)</f>
        <v>SCn</v>
      </c>
      <c r="D398" s="1" t="str">
        <f t="shared" ref="D398:D429" si="60">CONCATENATE("CZ", MID(B398,7,2))</f>
        <v>CZ13</v>
      </c>
      <c r="E398" s="1" t="str">
        <f t="shared" ref="E398:E429" si="61">_xlfn.CONCAT("v",MID(B398,11,2))</f>
        <v>v03</v>
      </c>
      <c r="F398" s="1" t="str">
        <f t="shared" si="58"/>
        <v>PkgAC2SpP-240to760</v>
      </c>
      <c r="G398" s="1" t="str">
        <f t="shared" ref="G398:G429" si="62">RIGHT(B398,4)</f>
        <v>Base</v>
      </c>
      <c r="H398">
        <v>24998.5</v>
      </c>
      <c r="I398">
        <v>248.511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164.95</v>
      </c>
      <c r="P398">
        <v>7.5061799999999996</v>
      </c>
      <c r="Q398">
        <v>0</v>
      </c>
      <c r="R398">
        <v>311.49900000000002</v>
      </c>
      <c r="S398">
        <v>0</v>
      </c>
      <c r="T398">
        <v>353.20600000000002</v>
      </c>
      <c r="U398">
        <v>1085.68</v>
      </c>
      <c r="V398">
        <v>0</v>
      </c>
      <c r="W398">
        <v>0</v>
      </c>
      <c r="X398">
        <v>0</v>
      </c>
      <c r="Y398">
        <v>1996.47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1996.47</v>
      </c>
      <c r="AI398">
        <v>346.56200000000001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56.815300000000001</v>
      </c>
      <c r="AP398">
        <v>0</v>
      </c>
      <c r="AQ398">
        <v>0</v>
      </c>
      <c r="AR398">
        <v>74.862200000000001</v>
      </c>
      <c r="AS398">
        <v>0</v>
      </c>
      <c r="AT398">
        <v>102.629</v>
      </c>
      <c r="AU398">
        <v>580.86800000000005</v>
      </c>
      <c r="AV398">
        <v>0</v>
      </c>
      <c r="AW398">
        <v>0</v>
      </c>
      <c r="AX398">
        <v>0</v>
      </c>
      <c r="AY398">
        <v>3196.47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3196.47</v>
      </c>
      <c r="BI398">
        <v>3219.84</v>
      </c>
      <c r="BJ398" t="s">
        <v>67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</row>
    <row r="399" spans="1:78" x14ac:dyDescent="0.25">
      <c r="A399" t="s">
        <v>2895</v>
      </c>
      <c r="B399" t="s">
        <v>2486</v>
      </c>
      <c r="C399" s="1" t="str">
        <f t="shared" si="59"/>
        <v>SCn</v>
      </c>
      <c r="D399" s="1" t="str">
        <f t="shared" si="60"/>
        <v>CZ13</v>
      </c>
      <c r="E399" s="1" t="str">
        <f t="shared" si="61"/>
        <v>v03</v>
      </c>
      <c r="F399" s="1" t="str">
        <f t="shared" si="58"/>
        <v>PkgAC2SpP-240to760</v>
      </c>
      <c r="G399" s="1" t="str">
        <f t="shared" si="62"/>
        <v>Meas</v>
      </c>
      <c r="H399">
        <v>24998.5</v>
      </c>
      <c r="I399">
        <v>200.21700000000001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163.93299999999999</v>
      </c>
      <c r="P399">
        <v>7.5061799999999996</v>
      </c>
      <c r="Q399">
        <v>0</v>
      </c>
      <c r="R399">
        <v>311.49900000000002</v>
      </c>
      <c r="S399">
        <v>0</v>
      </c>
      <c r="T399">
        <v>353.20600000000002</v>
      </c>
      <c r="U399">
        <v>1036.3599999999999</v>
      </c>
      <c r="V399">
        <v>0</v>
      </c>
      <c r="W399">
        <v>0</v>
      </c>
      <c r="X399">
        <v>0</v>
      </c>
      <c r="Y399">
        <v>1996.49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1996.49</v>
      </c>
      <c r="AI399">
        <v>238.221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48.026899999999998</v>
      </c>
      <c r="AP399">
        <v>0</v>
      </c>
      <c r="AQ399">
        <v>0</v>
      </c>
      <c r="AR399">
        <v>74.862200000000001</v>
      </c>
      <c r="AS399">
        <v>0</v>
      </c>
      <c r="AT399">
        <v>102.629</v>
      </c>
      <c r="AU399">
        <v>463.73899999999998</v>
      </c>
      <c r="AV399">
        <v>0</v>
      </c>
      <c r="AW399">
        <v>0</v>
      </c>
      <c r="AX399">
        <v>0</v>
      </c>
      <c r="AY399">
        <v>3196.47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3196.47</v>
      </c>
      <c r="BI399">
        <v>3101.12</v>
      </c>
      <c r="BJ399" t="s">
        <v>67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</row>
    <row r="400" spans="1:78" x14ac:dyDescent="0.25">
      <c r="A400" t="s">
        <v>2896</v>
      </c>
      <c r="B400" t="s">
        <v>2487</v>
      </c>
      <c r="C400" s="1" t="str">
        <f t="shared" si="59"/>
        <v>SCn</v>
      </c>
      <c r="D400" s="1" t="str">
        <f t="shared" si="60"/>
        <v>CZ13</v>
      </c>
      <c r="E400" s="1" t="str">
        <f t="shared" si="61"/>
        <v>v07</v>
      </c>
      <c r="F400" s="1" t="str">
        <f t="shared" si="58"/>
        <v>PkgAC2SpP-240to760</v>
      </c>
      <c r="G400" s="1" t="str">
        <f t="shared" si="62"/>
        <v>Base</v>
      </c>
      <c r="H400">
        <v>24998.5</v>
      </c>
      <c r="I400">
        <v>238.82499999999999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155.05500000000001</v>
      </c>
      <c r="P400">
        <v>7.0754599999999996</v>
      </c>
      <c r="Q400">
        <v>0</v>
      </c>
      <c r="R400">
        <v>311.49900000000002</v>
      </c>
      <c r="S400">
        <v>0</v>
      </c>
      <c r="T400">
        <v>353.20600000000002</v>
      </c>
      <c r="U400">
        <v>1065.6600000000001</v>
      </c>
      <c r="V400">
        <v>0</v>
      </c>
      <c r="W400">
        <v>0</v>
      </c>
      <c r="X400">
        <v>0</v>
      </c>
      <c r="Y400">
        <v>1860.27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1860.27</v>
      </c>
      <c r="AI400">
        <v>332.79899999999998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52.592700000000001</v>
      </c>
      <c r="AP400">
        <v>0</v>
      </c>
      <c r="AQ400">
        <v>0</v>
      </c>
      <c r="AR400">
        <v>74.862200000000001</v>
      </c>
      <c r="AS400">
        <v>0</v>
      </c>
      <c r="AT400">
        <v>102.629</v>
      </c>
      <c r="AU400">
        <v>562.88300000000004</v>
      </c>
      <c r="AV400">
        <v>0</v>
      </c>
      <c r="AW400">
        <v>0</v>
      </c>
      <c r="AX400">
        <v>0</v>
      </c>
      <c r="AY400">
        <v>3055.79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3055.79</v>
      </c>
      <c r="BI400">
        <v>3047.08</v>
      </c>
      <c r="BJ400" t="s">
        <v>67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</row>
    <row r="401" spans="1:78" x14ac:dyDescent="0.25">
      <c r="A401" t="s">
        <v>2896</v>
      </c>
      <c r="B401" t="s">
        <v>2488</v>
      </c>
      <c r="C401" s="1" t="str">
        <f t="shared" si="59"/>
        <v>SCn</v>
      </c>
      <c r="D401" s="1" t="str">
        <f t="shared" si="60"/>
        <v>CZ13</v>
      </c>
      <c r="E401" s="1" t="str">
        <f t="shared" si="61"/>
        <v>v07</v>
      </c>
      <c r="F401" s="1" t="str">
        <f t="shared" si="58"/>
        <v>PkgAC2SpP-240to760</v>
      </c>
      <c r="G401" s="1" t="str">
        <f t="shared" si="62"/>
        <v>Meas</v>
      </c>
      <c r="H401">
        <v>24998.5</v>
      </c>
      <c r="I401">
        <v>192.447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154.01900000000001</v>
      </c>
      <c r="P401">
        <v>7.0754700000000001</v>
      </c>
      <c r="Q401">
        <v>0</v>
      </c>
      <c r="R401">
        <v>311.49900000000002</v>
      </c>
      <c r="S401">
        <v>0</v>
      </c>
      <c r="T401">
        <v>353.20600000000002</v>
      </c>
      <c r="U401">
        <v>1018.25</v>
      </c>
      <c r="V401">
        <v>0</v>
      </c>
      <c r="W401">
        <v>0</v>
      </c>
      <c r="X401">
        <v>0</v>
      </c>
      <c r="Y401">
        <v>1860.28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1860.28</v>
      </c>
      <c r="AI401">
        <v>220.20400000000001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45.276200000000003</v>
      </c>
      <c r="AP401">
        <v>0</v>
      </c>
      <c r="AQ401">
        <v>0</v>
      </c>
      <c r="AR401">
        <v>74.862200000000001</v>
      </c>
      <c r="AS401">
        <v>0</v>
      </c>
      <c r="AT401">
        <v>102.629</v>
      </c>
      <c r="AU401">
        <v>442.97199999999998</v>
      </c>
      <c r="AV401">
        <v>0</v>
      </c>
      <c r="AW401">
        <v>0</v>
      </c>
      <c r="AX401">
        <v>0</v>
      </c>
      <c r="AY401">
        <v>3055.79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3055.79</v>
      </c>
      <c r="BI401">
        <v>2932.99</v>
      </c>
      <c r="BJ401" t="s">
        <v>67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</row>
    <row r="402" spans="1:78" x14ac:dyDescent="0.25">
      <c r="A402" t="s">
        <v>2896</v>
      </c>
      <c r="B402" t="s">
        <v>2489</v>
      </c>
      <c r="C402" s="1" t="str">
        <f t="shared" si="59"/>
        <v>SCn</v>
      </c>
      <c r="D402" s="1" t="str">
        <f t="shared" si="60"/>
        <v>CZ13</v>
      </c>
      <c r="E402" s="1" t="str">
        <f t="shared" si="61"/>
        <v>v11</v>
      </c>
      <c r="F402" s="1" t="str">
        <f t="shared" si="58"/>
        <v>PkgAC2SpP-240to760</v>
      </c>
      <c r="G402" s="1" t="str">
        <f t="shared" si="62"/>
        <v>Base</v>
      </c>
      <c r="H402">
        <v>24998.5</v>
      </c>
      <c r="I402">
        <v>218.63300000000001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136.12799999999999</v>
      </c>
      <c r="P402">
        <v>6.2064300000000001</v>
      </c>
      <c r="Q402">
        <v>0</v>
      </c>
      <c r="R402">
        <v>311.49900000000002</v>
      </c>
      <c r="S402">
        <v>0</v>
      </c>
      <c r="T402">
        <v>353.20600000000002</v>
      </c>
      <c r="U402">
        <v>1025.68</v>
      </c>
      <c r="V402">
        <v>0</v>
      </c>
      <c r="W402">
        <v>0</v>
      </c>
      <c r="X402">
        <v>0</v>
      </c>
      <c r="Y402">
        <v>1511.27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1511.27</v>
      </c>
      <c r="AI402">
        <v>299.75799999999998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47.706600000000002</v>
      </c>
      <c r="AP402">
        <v>0</v>
      </c>
      <c r="AQ402">
        <v>0</v>
      </c>
      <c r="AR402">
        <v>74.862200000000001</v>
      </c>
      <c r="AS402">
        <v>0</v>
      </c>
      <c r="AT402">
        <v>102.629</v>
      </c>
      <c r="AU402">
        <v>524.95600000000002</v>
      </c>
      <c r="AV402">
        <v>0</v>
      </c>
      <c r="AW402">
        <v>0</v>
      </c>
      <c r="AX402">
        <v>0</v>
      </c>
      <c r="AY402">
        <v>2655.12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2655.12</v>
      </c>
      <c r="BI402">
        <v>2726.9</v>
      </c>
      <c r="BJ402" t="s">
        <v>67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</row>
    <row r="403" spans="1:78" x14ac:dyDescent="0.25">
      <c r="A403" t="s">
        <v>2897</v>
      </c>
      <c r="B403" t="s">
        <v>2490</v>
      </c>
      <c r="C403" s="1" t="str">
        <f t="shared" si="59"/>
        <v>SCn</v>
      </c>
      <c r="D403" s="1" t="str">
        <f t="shared" si="60"/>
        <v>CZ13</v>
      </c>
      <c r="E403" s="1" t="str">
        <f t="shared" si="61"/>
        <v>v11</v>
      </c>
      <c r="F403" s="1" t="str">
        <f t="shared" si="58"/>
        <v>PkgAC2SpP-240to760</v>
      </c>
      <c r="G403" s="1" t="str">
        <f t="shared" si="62"/>
        <v>Meas</v>
      </c>
      <c r="H403">
        <v>24998.5</v>
      </c>
      <c r="I403">
        <v>176.791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135.14500000000001</v>
      </c>
      <c r="P403">
        <v>6.2064300000000001</v>
      </c>
      <c r="Q403">
        <v>0</v>
      </c>
      <c r="R403">
        <v>311.49900000000002</v>
      </c>
      <c r="S403">
        <v>0</v>
      </c>
      <c r="T403">
        <v>353.20600000000002</v>
      </c>
      <c r="U403">
        <v>982.851</v>
      </c>
      <c r="V403">
        <v>0</v>
      </c>
      <c r="W403">
        <v>0</v>
      </c>
      <c r="X403">
        <v>0</v>
      </c>
      <c r="Y403">
        <v>1511.29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1511.29</v>
      </c>
      <c r="AI403">
        <v>201.95599999999999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38.546799999999998</v>
      </c>
      <c r="AP403">
        <v>0</v>
      </c>
      <c r="AQ403">
        <v>0</v>
      </c>
      <c r="AR403">
        <v>74.862200000000001</v>
      </c>
      <c r="AS403">
        <v>0</v>
      </c>
      <c r="AT403">
        <v>102.629</v>
      </c>
      <c r="AU403">
        <v>417.99400000000003</v>
      </c>
      <c r="AV403">
        <v>0</v>
      </c>
      <c r="AW403">
        <v>0</v>
      </c>
      <c r="AX403">
        <v>0</v>
      </c>
      <c r="AY403">
        <v>2655.12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2655.12</v>
      </c>
      <c r="BI403">
        <v>2622.5</v>
      </c>
      <c r="BJ403" t="s">
        <v>67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</row>
    <row r="404" spans="1:78" x14ac:dyDescent="0.25">
      <c r="A404" t="s">
        <v>2897</v>
      </c>
      <c r="B404" t="s">
        <v>2491</v>
      </c>
      <c r="C404" s="1" t="str">
        <f t="shared" si="59"/>
        <v>SCn</v>
      </c>
      <c r="D404" s="1" t="str">
        <f t="shared" si="60"/>
        <v>CZ13</v>
      </c>
      <c r="E404" s="1" t="str">
        <f t="shared" si="61"/>
        <v>v15</v>
      </c>
      <c r="F404" s="1" t="str">
        <f t="shared" si="58"/>
        <v>PkgAC2SpP-240to760</v>
      </c>
      <c r="G404" s="1" t="str">
        <f t="shared" si="62"/>
        <v>Base</v>
      </c>
      <c r="H404">
        <v>24998.5</v>
      </c>
      <c r="I404">
        <v>201.12700000000001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141.29300000000001</v>
      </c>
      <c r="P404">
        <v>6.2978100000000001</v>
      </c>
      <c r="Q404">
        <v>0</v>
      </c>
      <c r="R404">
        <v>311.49900000000002</v>
      </c>
      <c r="S404">
        <v>0</v>
      </c>
      <c r="T404">
        <v>353.20600000000002</v>
      </c>
      <c r="U404">
        <v>1013.43</v>
      </c>
      <c r="V404">
        <v>0</v>
      </c>
      <c r="W404">
        <v>0</v>
      </c>
      <c r="X404">
        <v>0</v>
      </c>
      <c r="Y404">
        <v>1504.34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1504.34</v>
      </c>
      <c r="AI404">
        <v>297.24900000000002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47.072200000000002</v>
      </c>
      <c r="AP404">
        <v>0</v>
      </c>
      <c r="AQ404">
        <v>0</v>
      </c>
      <c r="AR404">
        <v>74.862200000000001</v>
      </c>
      <c r="AS404">
        <v>0</v>
      </c>
      <c r="AT404">
        <v>102.629</v>
      </c>
      <c r="AU404">
        <v>521.81200000000001</v>
      </c>
      <c r="AV404">
        <v>0</v>
      </c>
      <c r="AW404">
        <v>0</v>
      </c>
      <c r="AX404">
        <v>0</v>
      </c>
      <c r="AY404">
        <v>2625.14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2625.14</v>
      </c>
      <c r="BI404">
        <v>2707.77</v>
      </c>
      <c r="BJ404" t="s">
        <v>67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</row>
    <row r="405" spans="1:78" x14ac:dyDescent="0.25">
      <c r="A405" t="s">
        <v>2897</v>
      </c>
      <c r="B405" t="s">
        <v>2492</v>
      </c>
      <c r="C405" s="1" t="str">
        <f t="shared" si="59"/>
        <v>SCn</v>
      </c>
      <c r="D405" s="1" t="str">
        <f t="shared" si="60"/>
        <v>CZ13</v>
      </c>
      <c r="E405" s="1" t="str">
        <f t="shared" si="61"/>
        <v>v15</v>
      </c>
      <c r="F405" s="1" t="str">
        <f t="shared" si="58"/>
        <v>PkgAC2SpP-240to760</v>
      </c>
      <c r="G405" s="1" t="str">
        <f t="shared" si="62"/>
        <v>Meas</v>
      </c>
      <c r="H405">
        <v>24998.5</v>
      </c>
      <c r="I405">
        <v>160.143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140.37799999999999</v>
      </c>
      <c r="P405">
        <v>6.2978100000000001</v>
      </c>
      <c r="Q405">
        <v>0</v>
      </c>
      <c r="R405">
        <v>311.49900000000002</v>
      </c>
      <c r="S405">
        <v>0</v>
      </c>
      <c r="T405">
        <v>353.20600000000002</v>
      </c>
      <c r="U405">
        <v>971.52700000000004</v>
      </c>
      <c r="V405">
        <v>0</v>
      </c>
      <c r="W405">
        <v>0</v>
      </c>
      <c r="X405">
        <v>0</v>
      </c>
      <c r="Y405">
        <v>1504.35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1504.35</v>
      </c>
      <c r="AI405">
        <v>201.78700000000001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38.140599999999999</v>
      </c>
      <c r="AP405">
        <v>0</v>
      </c>
      <c r="AQ405">
        <v>0</v>
      </c>
      <c r="AR405">
        <v>74.862200000000001</v>
      </c>
      <c r="AS405">
        <v>0</v>
      </c>
      <c r="AT405">
        <v>102.629</v>
      </c>
      <c r="AU405">
        <v>417.41899999999998</v>
      </c>
      <c r="AV405">
        <v>0</v>
      </c>
      <c r="AW405">
        <v>0</v>
      </c>
      <c r="AX405">
        <v>0</v>
      </c>
      <c r="AY405">
        <v>2625.14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2625.14</v>
      </c>
      <c r="BI405">
        <v>2600.2600000000002</v>
      </c>
      <c r="BJ405" t="s">
        <v>67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</row>
    <row r="406" spans="1:78" x14ac:dyDescent="0.25">
      <c r="A406" t="s">
        <v>2898</v>
      </c>
      <c r="B406" t="s">
        <v>2106</v>
      </c>
      <c r="C406" s="1" t="str">
        <f t="shared" si="59"/>
        <v>SCn</v>
      </c>
      <c r="D406" s="1" t="str">
        <f t="shared" si="60"/>
        <v>CZ15</v>
      </c>
      <c r="E406" s="1" t="str">
        <f t="shared" si="61"/>
        <v>v03</v>
      </c>
      <c r="F406" s="1" t="str">
        <f t="shared" si="58"/>
        <v>PkgAC2SpP-240to760</v>
      </c>
      <c r="G406" s="1" t="str">
        <f t="shared" si="62"/>
        <v>Base</v>
      </c>
      <c r="H406">
        <v>24998.5</v>
      </c>
      <c r="I406">
        <v>512.35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221.94499999999999</v>
      </c>
      <c r="P406">
        <v>2.5737700000000001</v>
      </c>
      <c r="Q406">
        <v>0</v>
      </c>
      <c r="R406">
        <v>311.49900000000002</v>
      </c>
      <c r="S406">
        <v>0</v>
      </c>
      <c r="T406">
        <v>353.20600000000002</v>
      </c>
      <c r="U406">
        <v>1401.58</v>
      </c>
      <c r="V406">
        <v>0</v>
      </c>
      <c r="W406">
        <v>0</v>
      </c>
      <c r="X406">
        <v>0</v>
      </c>
      <c r="Y406">
        <v>443.803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443.803</v>
      </c>
      <c r="AI406">
        <v>532.08399999999995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72.848500000000001</v>
      </c>
      <c r="AP406">
        <v>0</v>
      </c>
      <c r="AQ406">
        <v>0</v>
      </c>
      <c r="AR406">
        <v>74.862200000000001</v>
      </c>
      <c r="AS406">
        <v>0</v>
      </c>
      <c r="AT406">
        <v>102.629</v>
      </c>
      <c r="AU406">
        <v>782.42399999999998</v>
      </c>
      <c r="AV406">
        <v>0</v>
      </c>
      <c r="AW406">
        <v>0</v>
      </c>
      <c r="AX406">
        <v>0</v>
      </c>
      <c r="AY406">
        <v>2364.6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2364.6</v>
      </c>
      <c r="BI406">
        <v>3817</v>
      </c>
      <c r="BJ406" t="s">
        <v>67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</row>
    <row r="407" spans="1:78" x14ac:dyDescent="0.25">
      <c r="A407" t="s">
        <v>2898</v>
      </c>
      <c r="B407" t="s">
        <v>2107</v>
      </c>
      <c r="C407" s="1" t="str">
        <f t="shared" si="59"/>
        <v>SCn</v>
      </c>
      <c r="D407" s="1" t="str">
        <f t="shared" si="60"/>
        <v>CZ15</v>
      </c>
      <c r="E407" s="1" t="str">
        <f t="shared" si="61"/>
        <v>v03</v>
      </c>
      <c r="F407" s="1" t="str">
        <f t="shared" si="58"/>
        <v>PkgAC2SpP-240to760</v>
      </c>
      <c r="G407" s="1" t="str">
        <f t="shared" si="62"/>
        <v>Meas</v>
      </c>
      <c r="H407">
        <v>24998.5</v>
      </c>
      <c r="I407">
        <v>389.86799999999999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220.494</v>
      </c>
      <c r="P407">
        <v>2.5737700000000001</v>
      </c>
      <c r="Q407">
        <v>0</v>
      </c>
      <c r="R407">
        <v>311.49900000000002</v>
      </c>
      <c r="S407">
        <v>0</v>
      </c>
      <c r="T407">
        <v>353.20600000000002</v>
      </c>
      <c r="U407">
        <v>1277.6400000000001</v>
      </c>
      <c r="V407">
        <v>0</v>
      </c>
      <c r="W407">
        <v>0</v>
      </c>
      <c r="X407">
        <v>0</v>
      </c>
      <c r="Y407">
        <v>443.81299999999999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443.81299999999999</v>
      </c>
      <c r="AI407">
        <v>312.07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50.4422</v>
      </c>
      <c r="AP407">
        <v>0</v>
      </c>
      <c r="AQ407">
        <v>0</v>
      </c>
      <c r="AR407">
        <v>74.862200000000001</v>
      </c>
      <c r="AS407">
        <v>0</v>
      </c>
      <c r="AT407">
        <v>102.629</v>
      </c>
      <c r="AU407">
        <v>540.00400000000002</v>
      </c>
      <c r="AV407">
        <v>0</v>
      </c>
      <c r="AW407">
        <v>0</v>
      </c>
      <c r="AX407">
        <v>0</v>
      </c>
      <c r="AY407">
        <v>2364.6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2364.6</v>
      </c>
      <c r="BI407">
        <v>3609.65</v>
      </c>
      <c r="BJ407" t="s">
        <v>67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</row>
    <row r="408" spans="1:78" x14ac:dyDescent="0.25">
      <c r="A408" t="s">
        <v>2898</v>
      </c>
      <c r="B408" t="s">
        <v>2108</v>
      </c>
      <c r="C408" s="1" t="str">
        <f t="shared" si="59"/>
        <v>SCn</v>
      </c>
      <c r="D408" s="1" t="str">
        <f t="shared" si="60"/>
        <v>CZ15</v>
      </c>
      <c r="E408" s="1" t="str">
        <f t="shared" si="61"/>
        <v>v07</v>
      </c>
      <c r="F408" s="1" t="str">
        <f t="shared" si="58"/>
        <v>PkgAC2SpP-240to760</v>
      </c>
      <c r="G408" s="1" t="str">
        <f t="shared" si="62"/>
        <v>Base</v>
      </c>
      <c r="H408">
        <v>24998.5</v>
      </c>
      <c r="I408">
        <v>494.93599999999998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211.34200000000001</v>
      </c>
      <c r="P408">
        <v>2.4575300000000002</v>
      </c>
      <c r="Q408">
        <v>0</v>
      </c>
      <c r="R408">
        <v>311.49900000000002</v>
      </c>
      <c r="S408">
        <v>0</v>
      </c>
      <c r="T408">
        <v>353.20600000000002</v>
      </c>
      <c r="U408">
        <v>1373.44</v>
      </c>
      <c r="V408">
        <v>0</v>
      </c>
      <c r="W408">
        <v>0</v>
      </c>
      <c r="X408">
        <v>0</v>
      </c>
      <c r="Y408">
        <v>396.12799999999999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396.12799999999999</v>
      </c>
      <c r="AI408">
        <v>510.08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69.844499999999996</v>
      </c>
      <c r="AP408">
        <v>0</v>
      </c>
      <c r="AQ408">
        <v>0</v>
      </c>
      <c r="AR408">
        <v>74.862200000000001</v>
      </c>
      <c r="AS408">
        <v>0</v>
      </c>
      <c r="AT408">
        <v>102.629</v>
      </c>
      <c r="AU408">
        <v>757.41499999999996</v>
      </c>
      <c r="AV408">
        <v>0</v>
      </c>
      <c r="AW408">
        <v>0</v>
      </c>
      <c r="AX408">
        <v>0</v>
      </c>
      <c r="AY408">
        <v>2211.59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2211.59</v>
      </c>
      <c r="BI408">
        <v>3668.21</v>
      </c>
      <c r="BJ408" t="s">
        <v>67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</row>
    <row r="409" spans="1:78" x14ac:dyDescent="0.25">
      <c r="A409" t="s">
        <v>2899</v>
      </c>
      <c r="B409" t="s">
        <v>2109</v>
      </c>
      <c r="C409" s="1" t="str">
        <f t="shared" si="59"/>
        <v>SCn</v>
      </c>
      <c r="D409" s="1" t="str">
        <f t="shared" si="60"/>
        <v>CZ15</v>
      </c>
      <c r="E409" s="1" t="str">
        <f t="shared" si="61"/>
        <v>v07</v>
      </c>
      <c r="F409" s="1" t="str">
        <f t="shared" si="58"/>
        <v>PkgAC2SpP-240to760</v>
      </c>
      <c r="G409" s="1" t="str">
        <f t="shared" si="62"/>
        <v>Meas</v>
      </c>
      <c r="H409">
        <v>24998.5</v>
      </c>
      <c r="I409">
        <v>377.18299999999999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209.93799999999999</v>
      </c>
      <c r="P409">
        <v>2.4575300000000002</v>
      </c>
      <c r="Q409">
        <v>0</v>
      </c>
      <c r="R409">
        <v>311.49900000000002</v>
      </c>
      <c r="S409">
        <v>0</v>
      </c>
      <c r="T409">
        <v>353.20600000000002</v>
      </c>
      <c r="U409">
        <v>1254.29</v>
      </c>
      <c r="V409">
        <v>0</v>
      </c>
      <c r="W409">
        <v>0</v>
      </c>
      <c r="X409">
        <v>0</v>
      </c>
      <c r="Y409">
        <v>396.137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396.137</v>
      </c>
      <c r="AI409">
        <v>298.27600000000001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48.243400000000001</v>
      </c>
      <c r="AP409">
        <v>0</v>
      </c>
      <c r="AQ409">
        <v>0</v>
      </c>
      <c r="AR409">
        <v>74.862200000000001</v>
      </c>
      <c r="AS409">
        <v>0</v>
      </c>
      <c r="AT409">
        <v>102.629</v>
      </c>
      <c r="AU409">
        <v>524.01099999999997</v>
      </c>
      <c r="AV409">
        <v>0</v>
      </c>
      <c r="AW409">
        <v>0</v>
      </c>
      <c r="AX409">
        <v>0</v>
      </c>
      <c r="AY409">
        <v>2211.59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2211.59</v>
      </c>
      <c r="BI409">
        <v>3460.23</v>
      </c>
      <c r="BJ409" t="s">
        <v>67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</row>
    <row r="410" spans="1:78" x14ac:dyDescent="0.25">
      <c r="A410" t="s">
        <v>2899</v>
      </c>
      <c r="B410" t="s">
        <v>2110</v>
      </c>
      <c r="C410" s="1" t="str">
        <f t="shared" si="59"/>
        <v>SCn</v>
      </c>
      <c r="D410" s="1" t="str">
        <f t="shared" si="60"/>
        <v>CZ15</v>
      </c>
      <c r="E410" s="1" t="str">
        <f t="shared" si="61"/>
        <v>v11</v>
      </c>
      <c r="F410" s="1" t="str">
        <f t="shared" si="58"/>
        <v>PkgAC2SpP-240to760</v>
      </c>
      <c r="G410" s="1" t="str">
        <f t="shared" si="62"/>
        <v>Base</v>
      </c>
      <c r="H410">
        <v>24998.5</v>
      </c>
      <c r="I410">
        <v>440.88600000000002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183.66200000000001</v>
      </c>
      <c r="P410">
        <v>2.1532</v>
      </c>
      <c r="Q410">
        <v>0</v>
      </c>
      <c r="R410">
        <v>311.49900000000002</v>
      </c>
      <c r="S410">
        <v>0</v>
      </c>
      <c r="T410">
        <v>353.20600000000002</v>
      </c>
      <c r="U410">
        <v>1291.4100000000001</v>
      </c>
      <c r="V410">
        <v>0</v>
      </c>
      <c r="W410">
        <v>0</v>
      </c>
      <c r="X410">
        <v>0</v>
      </c>
      <c r="Y410">
        <v>250.27799999999999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250.27799999999999</v>
      </c>
      <c r="AI410">
        <v>449.875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61.470599999999997</v>
      </c>
      <c r="AP410">
        <v>0</v>
      </c>
      <c r="AQ410">
        <v>0</v>
      </c>
      <c r="AR410">
        <v>74.862200000000001</v>
      </c>
      <c r="AS410">
        <v>0</v>
      </c>
      <c r="AT410">
        <v>102.629</v>
      </c>
      <c r="AU410">
        <v>688.83699999999999</v>
      </c>
      <c r="AV410">
        <v>0</v>
      </c>
      <c r="AW410">
        <v>0</v>
      </c>
      <c r="AX410">
        <v>0</v>
      </c>
      <c r="AY410">
        <v>1828.75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1828.75</v>
      </c>
      <c r="BI410">
        <v>3256.27</v>
      </c>
      <c r="BJ410" t="s">
        <v>67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</row>
    <row r="411" spans="1:78" x14ac:dyDescent="0.25">
      <c r="A411" t="s">
        <v>2899</v>
      </c>
      <c r="B411" t="s">
        <v>2111</v>
      </c>
      <c r="C411" s="1" t="str">
        <f t="shared" si="59"/>
        <v>SCn</v>
      </c>
      <c r="D411" s="1" t="str">
        <f t="shared" si="60"/>
        <v>CZ15</v>
      </c>
      <c r="E411" s="1" t="str">
        <f t="shared" si="61"/>
        <v>v11</v>
      </c>
      <c r="F411" s="1" t="str">
        <f t="shared" si="58"/>
        <v>PkgAC2SpP-240to760</v>
      </c>
      <c r="G411" s="1" t="str">
        <f t="shared" si="62"/>
        <v>Meas</v>
      </c>
      <c r="H411">
        <v>24998.5</v>
      </c>
      <c r="I411">
        <v>337.67899999999997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182.57400000000001</v>
      </c>
      <c r="P411">
        <v>2.1532</v>
      </c>
      <c r="Q411">
        <v>0</v>
      </c>
      <c r="R411">
        <v>311.49900000000002</v>
      </c>
      <c r="S411">
        <v>0</v>
      </c>
      <c r="T411">
        <v>353.20600000000002</v>
      </c>
      <c r="U411">
        <v>1187.1099999999999</v>
      </c>
      <c r="V411">
        <v>0</v>
      </c>
      <c r="W411">
        <v>0</v>
      </c>
      <c r="X411">
        <v>0</v>
      </c>
      <c r="Y411">
        <v>250.28399999999999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250.28399999999999</v>
      </c>
      <c r="AI411">
        <v>261.09800000000001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42.133200000000002</v>
      </c>
      <c r="AP411">
        <v>0</v>
      </c>
      <c r="AQ411">
        <v>0</v>
      </c>
      <c r="AR411">
        <v>74.862200000000001</v>
      </c>
      <c r="AS411">
        <v>0</v>
      </c>
      <c r="AT411">
        <v>102.629</v>
      </c>
      <c r="AU411">
        <v>480.72300000000001</v>
      </c>
      <c r="AV411">
        <v>0</v>
      </c>
      <c r="AW411">
        <v>0</v>
      </c>
      <c r="AX411">
        <v>0</v>
      </c>
      <c r="AY411">
        <v>1828.75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1828.75</v>
      </c>
      <c r="BI411">
        <v>3053.29</v>
      </c>
      <c r="BJ411" t="s">
        <v>67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</row>
    <row r="412" spans="1:78" x14ac:dyDescent="0.25">
      <c r="A412" t="s">
        <v>2900</v>
      </c>
      <c r="B412" t="s">
        <v>2112</v>
      </c>
      <c r="C412" s="1" t="str">
        <f t="shared" si="59"/>
        <v>SCn</v>
      </c>
      <c r="D412" s="1" t="str">
        <f t="shared" si="60"/>
        <v>CZ15</v>
      </c>
      <c r="E412" s="1" t="str">
        <f t="shared" si="61"/>
        <v>v15</v>
      </c>
      <c r="F412" s="1" t="str">
        <f t="shared" si="58"/>
        <v>PkgAC2SpP-240to760</v>
      </c>
      <c r="G412" s="1" t="str">
        <f t="shared" si="62"/>
        <v>Base</v>
      </c>
      <c r="H412">
        <v>24998.5</v>
      </c>
      <c r="I412">
        <v>423.63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187.87200000000001</v>
      </c>
      <c r="P412">
        <v>2.1658900000000001</v>
      </c>
      <c r="Q412">
        <v>0</v>
      </c>
      <c r="R412">
        <v>311.49900000000002</v>
      </c>
      <c r="S412">
        <v>0</v>
      </c>
      <c r="T412">
        <v>353.20600000000002</v>
      </c>
      <c r="U412">
        <v>1278.3800000000001</v>
      </c>
      <c r="V412">
        <v>0</v>
      </c>
      <c r="W412">
        <v>0</v>
      </c>
      <c r="X412">
        <v>0</v>
      </c>
      <c r="Y412">
        <v>240.83199999999999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240.83199999999999</v>
      </c>
      <c r="AI412">
        <v>447.45600000000002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60.889099999999999</v>
      </c>
      <c r="AP412">
        <v>0</v>
      </c>
      <c r="AQ412">
        <v>0</v>
      </c>
      <c r="AR412">
        <v>74.862200000000001</v>
      </c>
      <c r="AS412">
        <v>0</v>
      </c>
      <c r="AT412">
        <v>102.629</v>
      </c>
      <c r="AU412">
        <v>685.83600000000001</v>
      </c>
      <c r="AV412">
        <v>0</v>
      </c>
      <c r="AW412">
        <v>0</v>
      </c>
      <c r="AX412">
        <v>0</v>
      </c>
      <c r="AY412">
        <v>1758.99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1758.99</v>
      </c>
      <c r="BI412">
        <v>3234.03</v>
      </c>
      <c r="BJ412" t="s">
        <v>67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</row>
    <row r="413" spans="1:78" x14ac:dyDescent="0.25">
      <c r="A413" t="s">
        <v>2900</v>
      </c>
      <c r="B413" t="s">
        <v>2113</v>
      </c>
      <c r="C413" s="1" t="str">
        <f t="shared" si="59"/>
        <v>SCn</v>
      </c>
      <c r="D413" s="1" t="str">
        <f t="shared" si="60"/>
        <v>CZ15</v>
      </c>
      <c r="E413" s="1" t="str">
        <f t="shared" si="61"/>
        <v>v15</v>
      </c>
      <c r="F413" s="1" t="str">
        <f t="shared" si="58"/>
        <v>PkgAC2SpP-240to760</v>
      </c>
      <c r="G413" s="1" t="str">
        <f t="shared" si="62"/>
        <v>Meas</v>
      </c>
      <c r="H413">
        <v>24998.5</v>
      </c>
      <c r="I413">
        <v>321.8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186.78899999999999</v>
      </c>
      <c r="P413">
        <v>2.1658900000000001</v>
      </c>
      <c r="Q413">
        <v>0</v>
      </c>
      <c r="R413">
        <v>311.49900000000002</v>
      </c>
      <c r="S413">
        <v>0</v>
      </c>
      <c r="T413">
        <v>353.20600000000002</v>
      </c>
      <c r="U413">
        <v>1175.46</v>
      </c>
      <c r="V413">
        <v>0</v>
      </c>
      <c r="W413">
        <v>0</v>
      </c>
      <c r="X413">
        <v>0</v>
      </c>
      <c r="Y413">
        <v>240.83699999999999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240.83699999999999</v>
      </c>
      <c r="AI413">
        <v>261.78100000000001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41.640300000000003</v>
      </c>
      <c r="AP413">
        <v>0</v>
      </c>
      <c r="AQ413">
        <v>0</v>
      </c>
      <c r="AR413">
        <v>74.862200000000001</v>
      </c>
      <c r="AS413">
        <v>0</v>
      </c>
      <c r="AT413">
        <v>102.629</v>
      </c>
      <c r="AU413">
        <v>480.91199999999998</v>
      </c>
      <c r="AV413">
        <v>0</v>
      </c>
      <c r="AW413">
        <v>0</v>
      </c>
      <c r="AX413">
        <v>0</v>
      </c>
      <c r="AY413">
        <v>1758.99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1758.99</v>
      </c>
      <c r="BI413">
        <v>3031.72</v>
      </c>
      <c r="BJ413" t="s">
        <v>67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</row>
    <row r="414" spans="1:78" x14ac:dyDescent="0.25">
      <c r="A414" t="s">
        <v>2901</v>
      </c>
      <c r="B414" t="s">
        <v>2253</v>
      </c>
      <c r="C414" s="1" t="str">
        <f t="shared" si="59"/>
        <v>Gro</v>
      </c>
      <c r="D414" s="1" t="str">
        <f t="shared" si="60"/>
        <v>CZ12</v>
      </c>
      <c r="E414" s="1" t="str">
        <f t="shared" si="61"/>
        <v>v03</v>
      </c>
      <c r="F414" s="1" t="str">
        <f t="shared" si="58"/>
        <v>PkgAC2SpP-240to760</v>
      </c>
      <c r="G414" s="1" t="str">
        <f t="shared" si="62"/>
        <v>Base</v>
      </c>
      <c r="H414">
        <v>24998.5</v>
      </c>
      <c r="I414">
        <v>38.805399999999999</v>
      </c>
      <c r="J414">
        <v>68.759299999999996</v>
      </c>
      <c r="K414">
        <v>971.173</v>
      </c>
      <c r="L414">
        <v>0</v>
      </c>
      <c r="M414">
        <v>0</v>
      </c>
      <c r="N414">
        <v>0</v>
      </c>
      <c r="O414">
        <v>100.29300000000001</v>
      </c>
      <c r="P414">
        <v>0.21938299999999999</v>
      </c>
      <c r="Q414">
        <v>0</v>
      </c>
      <c r="R414">
        <v>248.01400000000001</v>
      </c>
      <c r="S414">
        <v>0</v>
      </c>
      <c r="T414">
        <v>331.38099999999997</v>
      </c>
      <c r="U414">
        <v>1758.65</v>
      </c>
      <c r="V414">
        <v>0</v>
      </c>
      <c r="W414">
        <v>0</v>
      </c>
      <c r="X414">
        <v>0</v>
      </c>
      <c r="Y414">
        <v>1956.53</v>
      </c>
      <c r="Z414">
        <v>0</v>
      </c>
      <c r="AA414">
        <v>412.51299999999998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2369.0500000000002</v>
      </c>
      <c r="AI414">
        <v>73.069800000000001</v>
      </c>
      <c r="AJ414">
        <v>18.5914</v>
      </c>
      <c r="AK414">
        <v>175.72800000000001</v>
      </c>
      <c r="AL414">
        <v>0</v>
      </c>
      <c r="AM414">
        <v>0</v>
      </c>
      <c r="AN414">
        <v>0</v>
      </c>
      <c r="AO414">
        <v>13.368</v>
      </c>
      <c r="AP414">
        <v>2.4852099999999998E-2</v>
      </c>
      <c r="AQ414">
        <v>0</v>
      </c>
      <c r="AR414">
        <v>30.8858</v>
      </c>
      <c r="AS414">
        <v>0</v>
      </c>
      <c r="AT414">
        <v>51.698399999999999</v>
      </c>
      <c r="AU414">
        <v>363.36599999999999</v>
      </c>
      <c r="AV414">
        <v>0</v>
      </c>
      <c r="AW414">
        <v>0</v>
      </c>
      <c r="AX414">
        <v>0</v>
      </c>
      <c r="AY414">
        <v>1001.65</v>
      </c>
      <c r="AZ414">
        <v>0</v>
      </c>
      <c r="BA414">
        <v>12.993399999999999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1014.65</v>
      </c>
      <c r="BI414">
        <v>675.42100000000005</v>
      </c>
      <c r="BJ414" t="s">
        <v>67</v>
      </c>
      <c r="BK414" t="s">
        <v>67</v>
      </c>
      <c r="BL414" t="s">
        <v>67</v>
      </c>
      <c r="BM414" t="s">
        <v>67</v>
      </c>
      <c r="BN414" t="s">
        <v>67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</row>
    <row r="415" spans="1:78" x14ac:dyDescent="0.25">
      <c r="A415" t="s">
        <v>2901</v>
      </c>
      <c r="B415" t="s">
        <v>2254</v>
      </c>
      <c r="C415" s="1" t="str">
        <f t="shared" si="59"/>
        <v>Gro</v>
      </c>
      <c r="D415" s="1" t="str">
        <f t="shared" si="60"/>
        <v>CZ12</v>
      </c>
      <c r="E415" s="1" t="str">
        <f t="shared" si="61"/>
        <v>v03</v>
      </c>
      <c r="F415" s="1" t="str">
        <f t="shared" si="58"/>
        <v>PkgAC2SpP-240to760</v>
      </c>
      <c r="G415" s="1" t="str">
        <f t="shared" si="62"/>
        <v>Meas</v>
      </c>
      <c r="H415">
        <v>24998.5</v>
      </c>
      <c r="I415">
        <v>32.153700000000001</v>
      </c>
      <c r="J415">
        <v>69.978399999999993</v>
      </c>
      <c r="K415">
        <v>971.38300000000004</v>
      </c>
      <c r="L415">
        <v>0</v>
      </c>
      <c r="M415">
        <v>0</v>
      </c>
      <c r="N415">
        <v>0</v>
      </c>
      <c r="O415">
        <v>100.29300000000001</v>
      </c>
      <c r="P415">
        <v>0.219384</v>
      </c>
      <c r="Q415">
        <v>0</v>
      </c>
      <c r="R415">
        <v>248.01400000000001</v>
      </c>
      <c r="S415">
        <v>0</v>
      </c>
      <c r="T415">
        <v>331.38099999999997</v>
      </c>
      <c r="U415">
        <v>1753.42</v>
      </c>
      <c r="V415">
        <v>0</v>
      </c>
      <c r="W415">
        <v>0</v>
      </c>
      <c r="X415">
        <v>0</v>
      </c>
      <c r="Y415">
        <v>1956.52</v>
      </c>
      <c r="Z415">
        <v>0</v>
      </c>
      <c r="AA415">
        <v>412.51299999999998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2369.04</v>
      </c>
      <c r="AI415">
        <v>50.088900000000002</v>
      </c>
      <c r="AJ415">
        <v>20.302600000000002</v>
      </c>
      <c r="AK415">
        <v>177.79400000000001</v>
      </c>
      <c r="AL415">
        <v>0</v>
      </c>
      <c r="AM415">
        <v>0</v>
      </c>
      <c r="AN415">
        <v>0</v>
      </c>
      <c r="AO415">
        <v>13.367800000000001</v>
      </c>
      <c r="AP415">
        <v>2.4852099999999998E-2</v>
      </c>
      <c r="AQ415">
        <v>0</v>
      </c>
      <c r="AR415">
        <v>30.8858</v>
      </c>
      <c r="AS415">
        <v>0</v>
      </c>
      <c r="AT415">
        <v>51.698399999999999</v>
      </c>
      <c r="AU415">
        <v>344.16300000000001</v>
      </c>
      <c r="AV415">
        <v>0</v>
      </c>
      <c r="AW415">
        <v>0</v>
      </c>
      <c r="AX415">
        <v>0</v>
      </c>
      <c r="AY415">
        <v>1001.65</v>
      </c>
      <c r="AZ415">
        <v>0</v>
      </c>
      <c r="BA415">
        <v>12.993399999999999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1014.65</v>
      </c>
      <c r="BI415">
        <v>658.15099999999995</v>
      </c>
      <c r="BJ415" t="s">
        <v>67</v>
      </c>
      <c r="BK415" t="s">
        <v>67</v>
      </c>
      <c r="BL415" t="s">
        <v>67</v>
      </c>
      <c r="BM415" t="s">
        <v>67</v>
      </c>
      <c r="BN415" t="s">
        <v>67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</row>
    <row r="416" spans="1:78" x14ac:dyDescent="0.25">
      <c r="A416" t="s">
        <v>2902</v>
      </c>
      <c r="B416" t="s">
        <v>2255</v>
      </c>
      <c r="C416" s="1" t="str">
        <f t="shared" si="59"/>
        <v>Gro</v>
      </c>
      <c r="D416" s="1" t="str">
        <f t="shared" si="60"/>
        <v>CZ12</v>
      </c>
      <c r="E416" s="1" t="str">
        <f t="shared" si="61"/>
        <v>v07</v>
      </c>
      <c r="F416" s="1" t="str">
        <f t="shared" si="58"/>
        <v>PkgAC2SpP-240to760</v>
      </c>
      <c r="G416" s="1" t="str">
        <f t="shared" si="62"/>
        <v>Base</v>
      </c>
      <c r="H416">
        <v>24998.5</v>
      </c>
      <c r="I416">
        <v>59.204000000000001</v>
      </c>
      <c r="J416">
        <v>71.141300000000001</v>
      </c>
      <c r="K416">
        <v>805.56600000000003</v>
      </c>
      <c r="L416">
        <v>0</v>
      </c>
      <c r="M416">
        <v>0</v>
      </c>
      <c r="N416">
        <v>0</v>
      </c>
      <c r="O416">
        <v>83.491100000000003</v>
      </c>
      <c r="P416">
        <v>0.21937899999999999</v>
      </c>
      <c r="Q416">
        <v>0</v>
      </c>
      <c r="R416">
        <v>248.01400000000001</v>
      </c>
      <c r="S416">
        <v>0</v>
      </c>
      <c r="T416">
        <v>331.38099999999997</v>
      </c>
      <c r="U416">
        <v>1599.02</v>
      </c>
      <c r="V416">
        <v>0</v>
      </c>
      <c r="W416">
        <v>0</v>
      </c>
      <c r="X416">
        <v>0</v>
      </c>
      <c r="Y416">
        <v>1103.07</v>
      </c>
      <c r="Z416">
        <v>0</v>
      </c>
      <c r="AA416">
        <v>412.47500000000002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1515.55</v>
      </c>
      <c r="AI416">
        <v>99.941999999999993</v>
      </c>
      <c r="AJ416">
        <v>18.5914</v>
      </c>
      <c r="AK416">
        <v>136.74799999999999</v>
      </c>
      <c r="AL416">
        <v>0</v>
      </c>
      <c r="AM416">
        <v>0</v>
      </c>
      <c r="AN416">
        <v>0</v>
      </c>
      <c r="AO416">
        <v>11.8096</v>
      </c>
      <c r="AP416">
        <v>2.4853699999999999E-2</v>
      </c>
      <c r="AQ416">
        <v>0</v>
      </c>
      <c r="AR416">
        <v>30.8858</v>
      </c>
      <c r="AS416">
        <v>0</v>
      </c>
      <c r="AT416">
        <v>51.698399999999999</v>
      </c>
      <c r="AU416">
        <v>349.7</v>
      </c>
      <c r="AV416">
        <v>0</v>
      </c>
      <c r="AW416">
        <v>0</v>
      </c>
      <c r="AX416">
        <v>0</v>
      </c>
      <c r="AY416">
        <v>845.41</v>
      </c>
      <c r="AZ416">
        <v>0</v>
      </c>
      <c r="BA416">
        <v>12.9922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858.40200000000004</v>
      </c>
      <c r="BI416">
        <v>822.70299999999997</v>
      </c>
      <c r="BJ416" t="s">
        <v>67</v>
      </c>
      <c r="BK416" t="s">
        <v>67</v>
      </c>
      <c r="BL416" t="s">
        <v>67</v>
      </c>
      <c r="BM416" t="s">
        <v>67</v>
      </c>
      <c r="BN416" t="s">
        <v>67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</row>
    <row r="417" spans="1:78" x14ac:dyDescent="0.25">
      <c r="A417" t="s">
        <v>2902</v>
      </c>
      <c r="B417" t="s">
        <v>2256</v>
      </c>
      <c r="C417" s="1" t="str">
        <f t="shared" si="59"/>
        <v>Gro</v>
      </c>
      <c r="D417" s="1" t="str">
        <f t="shared" si="60"/>
        <v>CZ12</v>
      </c>
      <c r="E417" s="1" t="str">
        <f t="shared" si="61"/>
        <v>v07</v>
      </c>
      <c r="F417" s="1" t="str">
        <f t="shared" si="58"/>
        <v>PkgAC2SpP-240to760</v>
      </c>
      <c r="G417" s="1" t="str">
        <f t="shared" si="62"/>
        <v>Meas</v>
      </c>
      <c r="H417">
        <v>24998.5</v>
      </c>
      <c r="I417">
        <v>50.018500000000003</v>
      </c>
      <c r="J417">
        <v>73.042599999999993</v>
      </c>
      <c r="K417">
        <v>806.3</v>
      </c>
      <c r="L417">
        <v>0</v>
      </c>
      <c r="M417">
        <v>0</v>
      </c>
      <c r="N417">
        <v>0</v>
      </c>
      <c r="O417">
        <v>83.491</v>
      </c>
      <c r="P417">
        <v>0.21937899999999999</v>
      </c>
      <c r="Q417">
        <v>0</v>
      </c>
      <c r="R417">
        <v>248.01400000000001</v>
      </c>
      <c r="S417">
        <v>0</v>
      </c>
      <c r="T417">
        <v>331.38099999999997</v>
      </c>
      <c r="U417">
        <v>1592.47</v>
      </c>
      <c r="V417">
        <v>0</v>
      </c>
      <c r="W417">
        <v>0</v>
      </c>
      <c r="X417">
        <v>0</v>
      </c>
      <c r="Y417">
        <v>1103.02</v>
      </c>
      <c r="Z417">
        <v>0</v>
      </c>
      <c r="AA417">
        <v>412.47500000000002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1515.5</v>
      </c>
      <c r="AI417">
        <v>58.892200000000003</v>
      </c>
      <c r="AJ417">
        <v>20.609100000000002</v>
      </c>
      <c r="AK417">
        <v>139.38300000000001</v>
      </c>
      <c r="AL417">
        <v>0</v>
      </c>
      <c r="AM417">
        <v>0</v>
      </c>
      <c r="AN417">
        <v>0</v>
      </c>
      <c r="AO417">
        <v>11.8095</v>
      </c>
      <c r="AP417">
        <v>2.4853699999999999E-2</v>
      </c>
      <c r="AQ417">
        <v>0</v>
      </c>
      <c r="AR417">
        <v>30.8858</v>
      </c>
      <c r="AS417">
        <v>0</v>
      </c>
      <c r="AT417">
        <v>51.698399999999999</v>
      </c>
      <c r="AU417">
        <v>313.303</v>
      </c>
      <c r="AV417">
        <v>0</v>
      </c>
      <c r="AW417">
        <v>0</v>
      </c>
      <c r="AX417">
        <v>0</v>
      </c>
      <c r="AY417">
        <v>845.41</v>
      </c>
      <c r="AZ417">
        <v>0</v>
      </c>
      <c r="BA417">
        <v>12.9922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858.40200000000004</v>
      </c>
      <c r="BI417">
        <v>806.72900000000004</v>
      </c>
      <c r="BJ417" t="s">
        <v>67</v>
      </c>
      <c r="BK417" t="s">
        <v>67</v>
      </c>
      <c r="BL417" t="s">
        <v>67</v>
      </c>
      <c r="BM417" t="s">
        <v>67</v>
      </c>
      <c r="BN417" t="s">
        <v>67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</row>
    <row r="418" spans="1:78" x14ac:dyDescent="0.25">
      <c r="A418" t="s">
        <v>2902</v>
      </c>
      <c r="B418" t="s">
        <v>2257</v>
      </c>
      <c r="C418" s="1" t="str">
        <f t="shared" si="59"/>
        <v>Gro</v>
      </c>
      <c r="D418" s="1" t="str">
        <f t="shared" si="60"/>
        <v>CZ12</v>
      </c>
      <c r="E418" s="1" t="str">
        <f t="shared" si="61"/>
        <v>v11</v>
      </c>
      <c r="F418" s="1" t="str">
        <f t="shared" si="58"/>
        <v>PkgAC2SpP-240to760</v>
      </c>
      <c r="G418" s="1" t="str">
        <f t="shared" si="62"/>
        <v>Base</v>
      </c>
      <c r="H418">
        <v>24998.5</v>
      </c>
      <c r="I418">
        <v>56.270899999999997</v>
      </c>
      <c r="J418">
        <v>71.160300000000007</v>
      </c>
      <c r="K418">
        <v>805.83500000000004</v>
      </c>
      <c r="L418">
        <v>0</v>
      </c>
      <c r="M418">
        <v>0</v>
      </c>
      <c r="N418">
        <v>0</v>
      </c>
      <c r="O418">
        <v>80.291700000000006</v>
      </c>
      <c r="P418">
        <v>0.21939</v>
      </c>
      <c r="Q418">
        <v>0</v>
      </c>
      <c r="R418">
        <v>248.01400000000001</v>
      </c>
      <c r="S418">
        <v>0</v>
      </c>
      <c r="T418">
        <v>331.38099999999997</v>
      </c>
      <c r="U418">
        <v>1593.17</v>
      </c>
      <c r="V418">
        <v>0</v>
      </c>
      <c r="W418">
        <v>0</v>
      </c>
      <c r="X418">
        <v>0</v>
      </c>
      <c r="Y418">
        <v>1011.44</v>
      </c>
      <c r="Z418">
        <v>0</v>
      </c>
      <c r="AA418">
        <v>412.483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1423.93</v>
      </c>
      <c r="AI418">
        <v>95.433199999999999</v>
      </c>
      <c r="AJ418">
        <v>18.5914</v>
      </c>
      <c r="AK418">
        <v>136.916</v>
      </c>
      <c r="AL418">
        <v>0</v>
      </c>
      <c r="AM418">
        <v>0</v>
      </c>
      <c r="AN418">
        <v>0</v>
      </c>
      <c r="AO418">
        <v>11.3637</v>
      </c>
      <c r="AP418">
        <v>2.4853699999999999E-2</v>
      </c>
      <c r="AQ418">
        <v>0</v>
      </c>
      <c r="AR418">
        <v>30.8858</v>
      </c>
      <c r="AS418">
        <v>0</v>
      </c>
      <c r="AT418">
        <v>51.698399999999999</v>
      </c>
      <c r="AU418">
        <v>344.91300000000001</v>
      </c>
      <c r="AV418">
        <v>0</v>
      </c>
      <c r="AW418">
        <v>0</v>
      </c>
      <c r="AX418">
        <v>0</v>
      </c>
      <c r="AY418">
        <v>796.67399999999998</v>
      </c>
      <c r="AZ418">
        <v>0</v>
      </c>
      <c r="BA418">
        <v>12.991099999999999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809.66499999999996</v>
      </c>
      <c r="BI418">
        <v>780.47299999999996</v>
      </c>
      <c r="BJ418" t="s">
        <v>67</v>
      </c>
      <c r="BK418" t="s">
        <v>67</v>
      </c>
      <c r="BL418" t="s">
        <v>67</v>
      </c>
      <c r="BM418" t="s">
        <v>67</v>
      </c>
      <c r="BN418" t="s">
        <v>67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</row>
    <row r="419" spans="1:78" x14ac:dyDescent="0.25">
      <c r="A419" t="s">
        <v>2903</v>
      </c>
      <c r="B419" t="s">
        <v>2258</v>
      </c>
      <c r="C419" s="1" t="str">
        <f t="shared" si="59"/>
        <v>Gro</v>
      </c>
      <c r="D419" s="1" t="str">
        <f t="shared" si="60"/>
        <v>CZ12</v>
      </c>
      <c r="E419" s="1" t="str">
        <f t="shared" si="61"/>
        <v>v11</v>
      </c>
      <c r="F419" s="1" t="str">
        <f t="shared" si="58"/>
        <v>PkgAC2SpP-240to760</v>
      </c>
      <c r="G419" s="1" t="str">
        <f t="shared" si="62"/>
        <v>Meas</v>
      </c>
      <c r="H419">
        <v>24998.5</v>
      </c>
      <c r="I419">
        <v>47.569800000000001</v>
      </c>
      <c r="J419">
        <v>72.968699999999998</v>
      </c>
      <c r="K419">
        <v>806.55100000000004</v>
      </c>
      <c r="L419">
        <v>0</v>
      </c>
      <c r="M419">
        <v>0</v>
      </c>
      <c r="N419">
        <v>0</v>
      </c>
      <c r="O419">
        <v>80.291700000000006</v>
      </c>
      <c r="P419">
        <v>0.21939</v>
      </c>
      <c r="Q419">
        <v>0</v>
      </c>
      <c r="R419">
        <v>248.01400000000001</v>
      </c>
      <c r="S419">
        <v>0</v>
      </c>
      <c r="T419">
        <v>331.38099999999997</v>
      </c>
      <c r="U419">
        <v>1586.99</v>
      </c>
      <c r="V419">
        <v>0</v>
      </c>
      <c r="W419">
        <v>0</v>
      </c>
      <c r="X419">
        <v>0</v>
      </c>
      <c r="Y419">
        <v>1011.36</v>
      </c>
      <c r="Z419">
        <v>0</v>
      </c>
      <c r="AA419">
        <v>412.483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1423.85</v>
      </c>
      <c r="AI419">
        <v>55.665900000000001</v>
      </c>
      <c r="AJ419">
        <v>20.4983</v>
      </c>
      <c r="AK419">
        <v>139.54</v>
      </c>
      <c r="AL419">
        <v>0</v>
      </c>
      <c r="AM419">
        <v>0</v>
      </c>
      <c r="AN419">
        <v>0</v>
      </c>
      <c r="AO419">
        <v>11.3636</v>
      </c>
      <c r="AP419">
        <v>2.4853699999999999E-2</v>
      </c>
      <c r="AQ419">
        <v>0</v>
      </c>
      <c r="AR419">
        <v>30.8858</v>
      </c>
      <c r="AS419">
        <v>0</v>
      </c>
      <c r="AT419">
        <v>51.698399999999999</v>
      </c>
      <c r="AU419">
        <v>309.67700000000002</v>
      </c>
      <c r="AV419">
        <v>0</v>
      </c>
      <c r="AW419">
        <v>0</v>
      </c>
      <c r="AX419">
        <v>0</v>
      </c>
      <c r="AY419">
        <v>796.67399999999998</v>
      </c>
      <c r="AZ419">
        <v>0</v>
      </c>
      <c r="BA419">
        <v>12.991099999999999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809.66499999999996</v>
      </c>
      <c r="BI419">
        <v>765.10900000000004</v>
      </c>
      <c r="BJ419" t="s">
        <v>67</v>
      </c>
      <c r="BK419" t="s">
        <v>67</v>
      </c>
      <c r="BL419" t="s">
        <v>67</v>
      </c>
      <c r="BM419" t="s">
        <v>67</v>
      </c>
      <c r="BN419" t="s">
        <v>67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</row>
    <row r="420" spans="1:78" x14ac:dyDescent="0.25">
      <c r="A420" t="s">
        <v>2903</v>
      </c>
      <c r="B420" t="s">
        <v>2259</v>
      </c>
      <c r="C420" s="1" t="str">
        <f t="shared" si="59"/>
        <v>Gro</v>
      </c>
      <c r="D420" s="1" t="str">
        <f t="shared" si="60"/>
        <v>CZ12</v>
      </c>
      <c r="E420" s="1" t="str">
        <f t="shared" si="61"/>
        <v>v15</v>
      </c>
      <c r="F420" s="1" t="str">
        <f t="shared" si="58"/>
        <v>PkgAC2SpP-240to760</v>
      </c>
      <c r="G420" s="1" t="str">
        <f t="shared" si="62"/>
        <v>Base</v>
      </c>
      <c r="H420">
        <v>24998.5</v>
      </c>
      <c r="I420">
        <v>49.141599999999997</v>
      </c>
      <c r="J420">
        <v>71.001400000000004</v>
      </c>
      <c r="K420">
        <v>804.64099999999996</v>
      </c>
      <c r="L420">
        <v>0</v>
      </c>
      <c r="M420">
        <v>0</v>
      </c>
      <c r="N420">
        <v>0</v>
      </c>
      <c r="O420">
        <v>78.200500000000005</v>
      </c>
      <c r="P420">
        <v>0.219387</v>
      </c>
      <c r="Q420">
        <v>0</v>
      </c>
      <c r="R420">
        <v>248.01400000000001</v>
      </c>
      <c r="S420">
        <v>0</v>
      </c>
      <c r="T420">
        <v>273.31900000000002</v>
      </c>
      <c r="U420">
        <v>1524.54</v>
      </c>
      <c r="V420">
        <v>0</v>
      </c>
      <c r="W420">
        <v>0</v>
      </c>
      <c r="X420">
        <v>0</v>
      </c>
      <c r="Y420">
        <v>1163.5999999999999</v>
      </c>
      <c r="Z420">
        <v>0</v>
      </c>
      <c r="AA420">
        <v>412.49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1576.09</v>
      </c>
      <c r="AI420">
        <v>76.643600000000006</v>
      </c>
      <c r="AJ420">
        <v>18.5914</v>
      </c>
      <c r="AK420">
        <v>137.18</v>
      </c>
      <c r="AL420">
        <v>0</v>
      </c>
      <c r="AM420">
        <v>0</v>
      </c>
      <c r="AN420">
        <v>0</v>
      </c>
      <c r="AO420">
        <v>10.9826</v>
      </c>
      <c r="AP420">
        <v>2.4853699999999999E-2</v>
      </c>
      <c r="AQ420">
        <v>0</v>
      </c>
      <c r="AR420">
        <v>30.8858</v>
      </c>
      <c r="AS420">
        <v>0</v>
      </c>
      <c r="AT420">
        <v>42.610100000000003</v>
      </c>
      <c r="AU420">
        <v>316.91800000000001</v>
      </c>
      <c r="AV420">
        <v>0</v>
      </c>
      <c r="AW420">
        <v>0</v>
      </c>
      <c r="AX420">
        <v>0</v>
      </c>
      <c r="AY420">
        <v>769.90300000000002</v>
      </c>
      <c r="AZ420">
        <v>0</v>
      </c>
      <c r="BA420">
        <v>61.828400000000002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831.73099999999999</v>
      </c>
      <c r="BI420">
        <v>737.26</v>
      </c>
      <c r="BJ420" t="s">
        <v>67</v>
      </c>
      <c r="BK420" t="s">
        <v>67</v>
      </c>
      <c r="BL420" t="s">
        <v>67</v>
      </c>
      <c r="BM420" t="s">
        <v>67</v>
      </c>
      <c r="BN420" t="s">
        <v>67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</row>
    <row r="421" spans="1:78" x14ac:dyDescent="0.25">
      <c r="A421" t="s">
        <v>2903</v>
      </c>
      <c r="B421" t="s">
        <v>2260</v>
      </c>
      <c r="C421" s="1" t="str">
        <f t="shared" si="59"/>
        <v>Gro</v>
      </c>
      <c r="D421" s="1" t="str">
        <f t="shared" si="60"/>
        <v>CZ12</v>
      </c>
      <c r="E421" s="1" t="str">
        <f t="shared" si="61"/>
        <v>v15</v>
      </c>
      <c r="F421" s="1" t="str">
        <f t="shared" si="58"/>
        <v>PkgAC2SpP-240to760</v>
      </c>
      <c r="G421" s="1" t="str">
        <f t="shared" si="62"/>
        <v>Meas</v>
      </c>
      <c r="H421">
        <v>24998.5</v>
      </c>
      <c r="I421">
        <v>41.279600000000002</v>
      </c>
      <c r="J421">
        <v>72.568799999999996</v>
      </c>
      <c r="K421">
        <v>805.29200000000003</v>
      </c>
      <c r="L421">
        <v>0</v>
      </c>
      <c r="M421">
        <v>0</v>
      </c>
      <c r="N421">
        <v>0</v>
      </c>
      <c r="O421">
        <v>78.200500000000005</v>
      </c>
      <c r="P421">
        <v>0.219387</v>
      </c>
      <c r="Q421">
        <v>0</v>
      </c>
      <c r="R421">
        <v>248.01400000000001</v>
      </c>
      <c r="S421">
        <v>0</v>
      </c>
      <c r="T421">
        <v>273.31900000000002</v>
      </c>
      <c r="U421">
        <v>1518.89</v>
      </c>
      <c r="V421">
        <v>0</v>
      </c>
      <c r="W421">
        <v>0</v>
      </c>
      <c r="X421">
        <v>0</v>
      </c>
      <c r="Y421">
        <v>1163.6099999999999</v>
      </c>
      <c r="Z421">
        <v>0</v>
      </c>
      <c r="AA421">
        <v>412.49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1576.11</v>
      </c>
      <c r="AI421">
        <v>52.747</v>
      </c>
      <c r="AJ421">
        <v>20.3979</v>
      </c>
      <c r="AK421">
        <v>139.762</v>
      </c>
      <c r="AL421">
        <v>0</v>
      </c>
      <c r="AM421">
        <v>0</v>
      </c>
      <c r="AN421">
        <v>0</v>
      </c>
      <c r="AO421">
        <v>10.9825</v>
      </c>
      <c r="AP421">
        <v>2.4853699999999999E-2</v>
      </c>
      <c r="AQ421">
        <v>0</v>
      </c>
      <c r="AR421">
        <v>30.8858</v>
      </c>
      <c r="AS421">
        <v>0</v>
      </c>
      <c r="AT421">
        <v>42.610100000000003</v>
      </c>
      <c r="AU421">
        <v>297.41000000000003</v>
      </c>
      <c r="AV421">
        <v>0</v>
      </c>
      <c r="AW421">
        <v>0</v>
      </c>
      <c r="AX421">
        <v>0</v>
      </c>
      <c r="AY421">
        <v>769.90300000000002</v>
      </c>
      <c r="AZ421">
        <v>0</v>
      </c>
      <c r="BA421">
        <v>61.828400000000002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831.73099999999999</v>
      </c>
      <c r="BI421">
        <v>722.54499999999996</v>
      </c>
      <c r="BJ421" t="s">
        <v>67</v>
      </c>
      <c r="BK421" t="s">
        <v>67</v>
      </c>
      <c r="BL421" t="s">
        <v>67</v>
      </c>
      <c r="BM421" t="s">
        <v>67</v>
      </c>
      <c r="BN421" t="s">
        <v>67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</row>
    <row r="422" spans="1:78" x14ac:dyDescent="0.25">
      <c r="A422" t="s">
        <v>2903</v>
      </c>
      <c r="B422" t="s">
        <v>2261</v>
      </c>
      <c r="C422" s="1" t="str">
        <f t="shared" si="59"/>
        <v>Gro</v>
      </c>
      <c r="D422" s="1" t="str">
        <f t="shared" si="60"/>
        <v>CZ13</v>
      </c>
      <c r="E422" s="1" t="str">
        <f t="shared" si="61"/>
        <v>v03</v>
      </c>
      <c r="F422" s="1" t="str">
        <f t="shared" si="58"/>
        <v>PkgAC2SpP-240to760</v>
      </c>
      <c r="G422" s="1" t="str">
        <f t="shared" si="62"/>
        <v>Base</v>
      </c>
      <c r="H422">
        <v>24998.5</v>
      </c>
      <c r="I422">
        <v>68.151499999999999</v>
      </c>
      <c r="J422">
        <v>84.040599999999998</v>
      </c>
      <c r="K422">
        <v>987.18600000000004</v>
      </c>
      <c r="L422">
        <v>0</v>
      </c>
      <c r="M422">
        <v>0</v>
      </c>
      <c r="N422">
        <v>0</v>
      </c>
      <c r="O422">
        <v>99.914000000000001</v>
      </c>
      <c r="P422">
        <v>0.219389</v>
      </c>
      <c r="Q422">
        <v>0</v>
      </c>
      <c r="R422">
        <v>248.01400000000001</v>
      </c>
      <c r="S422">
        <v>0</v>
      </c>
      <c r="T422">
        <v>331.38099999999997</v>
      </c>
      <c r="U422">
        <v>1818.91</v>
      </c>
      <c r="V422">
        <v>0</v>
      </c>
      <c r="W422">
        <v>0</v>
      </c>
      <c r="X422">
        <v>0</v>
      </c>
      <c r="Y422">
        <v>1655.6</v>
      </c>
      <c r="Z422">
        <v>0</v>
      </c>
      <c r="AA422">
        <v>388.43099999999998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2044.03</v>
      </c>
      <c r="AI422">
        <v>79.534499999999994</v>
      </c>
      <c r="AJ422">
        <v>18.5914</v>
      </c>
      <c r="AK422">
        <v>176.297</v>
      </c>
      <c r="AL422">
        <v>0</v>
      </c>
      <c r="AM422">
        <v>0</v>
      </c>
      <c r="AN422">
        <v>0</v>
      </c>
      <c r="AO422">
        <v>13.5006</v>
      </c>
      <c r="AP422">
        <v>2.48553E-2</v>
      </c>
      <c r="AQ422">
        <v>0</v>
      </c>
      <c r="AR422">
        <v>30.8858</v>
      </c>
      <c r="AS422">
        <v>0</v>
      </c>
      <c r="AT422">
        <v>51.698399999999999</v>
      </c>
      <c r="AU422">
        <v>370.53199999999998</v>
      </c>
      <c r="AV422">
        <v>0</v>
      </c>
      <c r="AW422">
        <v>0</v>
      </c>
      <c r="AX422">
        <v>0</v>
      </c>
      <c r="AY422">
        <v>952.55600000000004</v>
      </c>
      <c r="AZ422">
        <v>0</v>
      </c>
      <c r="BA422">
        <v>56.093000000000004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1008.65</v>
      </c>
      <c r="BI422">
        <v>747.37599999999998</v>
      </c>
      <c r="BJ422" t="s">
        <v>67</v>
      </c>
      <c r="BK422" t="s">
        <v>67</v>
      </c>
      <c r="BL422" t="s">
        <v>67</v>
      </c>
      <c r="BM422" t="s">
        <v>67</v>
      </c>
      <c r="BN422" t="s">
        <v>67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</row>
    <row r="423" spans="1:78" x14ac:dyDescent="0.25">
      <c r="A423" t="s">
        <v>2904</v>
      </c>
      <c r="B423" t="s">
        <v>2262</v>
      </c>
      <c r="C423" s="1" t="str">
        <f t="shared" si="59"/>
        <v>Gro</v>
      </c>
      <c r="D423" s="1" t="str">
        <f t="shared" si="60"/>
        <v>CZ13</v>
      </c>
      <c r="E423" s="1" t="str">
        <f t="shared" si="61"/>
        <v>v03</v>
      </c>
      <c r="F423" s="1" t="str">
        <f t="shared" si="58"/>
        <v>PkgAC2SpP-240to760</v>
      </c>
      <c r="G423" s="1" t="str">
        <f t="shared" si="62"/>
        <v>Meas</v>
      </c>
      <c r="H423">
        <v>24998.5</v>
      </c>
      <c r="I423">
        <v>54.3125</v>
      </c>
      <c r="J423">
        <v>86.089299999999994</v>
      </c>
      <c r="K423">
        <v>987.53499999999997</v>
      </c>
      <c r="L423">
        <v>0</v>
      </c>
      <c r="M423">
        <v>0</v>
      </c>
      <c r="N423">
        <v>0</v>
      </c>
      <c r="O423">
        <v>99.913899999999998</v>
      </c>
      <c r="P423">
        <v>0.219389</v>
      </c>
      <c r="Q423">
        <v>0</v>
      </c>
      <c r="R423">
        <v>248.01400000000001</v>
      </c>
      <c r="S423">
        <v>0</v>
      </c>
      <c r="T423">
        <v>331.38099999999997</v>
      </c>
      <c r="U423">
        <v>1807.46</v>
      </c>
      <c r="V423">
        <v>0</v>
      </c>
      <c r="W423">
        <v>0</v>
      </c>
      <c r="X423">
        <v>0</v>
      </c>
      <c r="Y423">
        <v>1655.57</v>
      </c>
      <c r="Z423">
        <v>0</v>
      </c>
      <c r="AA423">
        <v>388.43099999999998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2044</v>
      </c>
      <c r="AI423">
        <v>55.005899999999997</v>
      </c>
      <c r="AJ423">
        <v>20.415199999999999</v>
      </c>
      <c r="AK423">
        <v>178.565</v>
      </c>
      <c r="AL423">
        <v>0</v>
      </c>
      <c r="AM423">
        <v>0</v>
      </c>
      <c r="AN423">
        <v>0</v>
      </c>
      <c r="AO423">
        <v>13.500299999999999</v>
      </c>
      <c r="AP423">
        <v>2.48553E-2</v>
      </c>
      <c r="AQ423">
        <v>0</v>
      </c>
      <c r="AR423">
        <v>30.8858</v>
      </c>
      <c r="AS423">
        <v>0</v>
      </c>
      <c r="AT423">
        <v>51.698399999999999</v>
      </c>
      <c r="AU423">
        <v>350.09500000000003</v>
      </c>
      <c r="AV423">
        <v>0</v>
      </c>
      <c r="AW423">
        <v>0</v>
      </c>
      <c r="AX423">
        <v>0</v>
      </c>
      <c r="AY423">
        <v>952.55499999999995</v>
      </c>
      <c r="AZ423">
        <v>0</v>
      </c>
      <c r="BA423">
        <v>56.093000000000004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1008.65</v>
      </c>
      <c r="BI423">
        <v>732.697</v>
      </c>
      <c r="BJ423" t="s">
        <v>67</v>
      </c>
      <c r="BK423" t="s">
        <v>67</v>
      </c>
      <c r="BL423" t="s">
        <v>67</v>
      </c>
      <c r="BM423" t="s">
        <v>67</v>
      </c>
      <c r="BN423" t="s">
        <v>67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</row>
    <row r="424" spans="1:78" x14ac:dyDescent="0.25">
      <c r="A424" t="s">
        <v>2904</v>
      </c>
      <c r="B424" t="s">
        <v>2263</v>
      </c>
      <c r="C424" s="1" t="str">
        <f t="shared" si="59"/>
        <v>Gro</v>
      </c>
      <c r="D424" s="1" t="str">
        <f t="shared" si="60"/>
        <v>CZ13</v>
      </c>
      <c r="E424" s="1" t="str">
        <f t="shared" si="61"/>
        <v>v07</v>
      </c>
      <c r="F424" s="1" t="str">
        <f t="shared" si="58"/>
        <v>PkgAC2SpP-240to760</v>
      </c>
      <c r="G424" s="1" t="str">
        <f t="shared" si="62"/>
        <v>Base</v>
      </c>
      <c r="H424">
        <v>24998.5</v>
      </c>
      <c r="I424">
        <v>96.332599999999999</v>
      </c>
      <c r="J424">
        <v>87.808700000000002</v>
      </c>
      <c r="K424">
        <v>815.03800000000001</v>
      </c>
      <c r="L424">
        <v>0</v>
      </c>
      <c r="M424">
        <v>0</v>
      </c>
      <c r="N424">
        <v>0</v>
      </c>
      <c r="O424">
        <v>83.284899999999993</v>
      </c>
      <c r="P424">
        <v>0.21940699999999999</v>
      </c>
      <c r="Q424">
        <v>0</v>
      </c>
      <c r="R424">
        <v>248.01400000000001</v>
      </c>
      <c r="S424">
        <v>0</v>
      </c>
      <c r="T424">
        <v>331.38099999999997</v>
      </c>
      <c r="U424">
        <v>1662.08</v>
      </c>
      <c r="V424">
        <v>0</v>
      </c>
      <c r="W424">
        <v>0</v>
      </c>
      <c r="X424">
        <v>0</v>
      </c>
      <c r="Y424">
        <v>943.98699999999997</v>
      </c>
      <c r="Z424">
        <v>0</v>
      </c>
      <c r="AA424">
        <v>388.42399999999998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1332.41</v>
      </c>
      <c r="AI424">
        <v>104.26300000000001</v>
      </c>
      <c r="AJ424">
        <v>18.5914</v>
      </c>
      <c r="AK424">
        <v>136.76900000000001</v>
      </c>
      <c r="AL424">
        <v>0</v>
      </c>
      <c r="AM424">
        <v>0</v>
      </c>
      <c r="AN424">
        <v>0</v>
      </c>
      <c r="AO424">
        <v>11.923500000000001</v>
      </c>
      <c r="AP424">
        <v>2.48553E-2</v>
      </c>
      <c r="AQ424">
        <v>0</v>
      </c>
      <c r="AR424">
        <v>30.8858</v>
      </c>
      <c r="AS424">
        <v>0</v>
      </c>
      <c r="AT424">
        <v>51.698399999999999</v>
      </c>
      <c r="AU424">
        <v>354.15600000000001</v>
      </c>
      <c r="AV424">
        <v>0</v>
      </c>
      <c r="AW424">
        <v>0</v>
      </c>
      <c r="AX424">
        <v>0</v>
      </c>
      <c r="AY424">
        <v>800.346</v>
      </c>
      <c r="AZ424">
        <v>0</v>
      </c>
      <c r="BA424">
        <v>56.092500000000001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856.43899999999996</v>
      </c>
      <c r="BI424">
        <v>898.61699999999996</v>
      </c>
      <c r="BJ424" t="s">
        <v>67</v>
      </c>
      <c r="BK424" t="s">
        <v>67</v>
      </c>
      <c r="BL424" t="s">
        <v>67</v>
      </c>
      <c r="BM424" t="s">
        <v>67</v>
      </c>
      <c r="BN424" t="s">
        <v>67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</row>
    <row r="425" spans="1:78" x14ac:dyDescent="0.25">
      <c r="A425" t="s">
        <v>2904</v>
      </c>
      <c r="B425" t="s">
        <v>2264</v>
      </c>
      <c r="C425" s="1" t="str">
        <f t="shared" si="59"/>
        <v>Gro</v>
      </c>
      <c r="D425" s="1" t="str">
        <f t="shared" si="60"/>
        <v>CZ13</v>
      </c>
      <c r="E425" s="1" t="str">
        <f t="shared" si="61"/>
        <v>v07</v>
      </c>
      <c r="F425" s="1" t="str">
        <f t="shared" si="58"/>
        <v>PkgAC2SpP-240to760</v>
      </c>
      <c r="G425" s="1" t="str">
        <f t="shared" si="62"/>
        <v>Meas</v>
      </c>
      <c r="H425">
        <v>24998.5</v>
      </c>
      <c r="I425">
        <v>78.171800000000005</v>
      </c>
      <c r="J425">
        <v>90.762500000000003</v>
      </c>
      <c r="K425">
        <v>816.14099999999996</v>
      </c>
      <c r="L425">
        <v>0</v>
      </c>
      <c r="M425">
        <v>0</v>
      </c>
      <c r="N425">
        <v>0</v>
      </c>
      <c r="O425">
        <v>83.284800000000004</v>
      </c>
      <c r="P425">
        <v>0.21940799999999999</v>
      </c>
      <c r="Q425">
        <v>0</v>
      </c>
      <c r="R425">
        <v>248.01400000000001</v>
      </c>
      <c r="S425">
        <v>0</v>
      </c>
      <c r="T425">
        <v>331.38099999999997</v>
      </c>
      <c r="U425">
        <v>1647.97</v>
      </c>
      <c r="V425">
        <v>0</v>
      </c>
      <c r="W425">
        <v>0</v>
      </c>
      <c r="X425">
        <v>0</v>
      </c>
      <c r="Y425">
        <v>943.97799999999995</v>
      </c>
      <c r="Z425">
        <v>0</v>
      </c>
      <c r="AA425">
        <v>388.42399999999998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1332.4</v>
      </c>
      <c r="AI425">
        <v>63.814300000000003</v>
      </c>
      <c r="AJ425">
        <v>20.721800000000002</v>
      </c>
      <c r="AK425">
        <v>139.892</v>
      </c>
      <c r="AL425">
        <v>0</v>
      </c>
      <c r="AM425">
        <v>0</v>
      </c>
      <c r="AN425">
        <v>0</v>
      </c>
      <c r="AO425">
        <v>11.9232</v>
      </c>
      <c r="AP425">
        <v>2.48553E-2</v>
      </c>
      <c r="AQ425">
        <v>0</v>
      </c>
      <c r="AR425">
        <v>30.8858</v>
      </c>
      <c r="AS425">
        <v>0</v>
      </c>
      <c r="AT425">
        <v>51.698399999999999</v>
      </c>
      <c r="AU425">
        <v>318.95999999999998</v>
      </c>
      <c r="AV425">
        <v>0</v>
      </c>
      <c r="AW425">
        <v>0</v>
      </c>
      <c r="AX425">
        <v>0</v>
      </c>
      <c r="AY425">
        <v>800.34500000000003</v>
      </c>
      <c r="AZ425">
        <v>0</v>
      </c>
      <c r="BA425">
        <v>56.092599999999997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856.43799999999999</v>
      </c>
      <c r="BI425">
        <v>886.18799999999999</v>
      </c>
      <c r="BJ425" t="s">
        <v>67</v>
      </c>
      <c r="BK425" t="s">
        <v>67</v>
      </c>
      <c r="BL425" t="s">
        <v>67</v>
      </c>
      <c r="BM425" t="s">
        <v>67</v>
      </c>
      <c r="BN425" t="s">
        <v>67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</row>
    <row r="426" spans="1:78" x14ac:dyDescent="0.25">
      <c r="A426" t="s">
        <v>2905</v>
      </c>
      <c r="B426" t="s">
        <v>2265</v>
      </c>
      <c r="C426" s="1" t="str">
        <f t="shared" si="59"/>
        <v>Gro</v>
      </c>
      <c r="D426" s="1" t="str">
        <f t="shared" si="60"/>
        <v>CZ13</v>
      </c>
      <c r="E426" s="1" t="str">
        <f t="shared" si="61"/>
        <v>v11</v>
      </c>
      <c r="F426" s="1" t="str">
        <f t="shared" si="58"/>
        <v>PkgAC2SpP-240to760</v>
      </c>
      <c r="G426" s="1" t="str">
        <f t="shared" si="62"/>
        <v>Base</v>
      </c>
      <c r="H426">
        <v>24998.5</v>
      </c>
      <c r="I426">
        <v>88.936400000000006</v>
      </c>
      <c r="J426">
        <v>87.820099999999996</v>
      </c>
      <c r="K426">
        <v>815.24199999999996</v>
      </c>
      <c r="L426">
        <v>0</v>
      </c>
      <c r="M426">
        <v>0</v>
      </c>
      <c r="N426">
        <v>0</v>
      </c>
      <c r="O426">
        <v>78.653999999999996</v>
      </c>
      <c r="P426">
        <v>0.21941099999999999</v>
      </c>
      <c r="Q426">
        <v>0</v>
      </c>
      <c r="R426">
        <v>248.01400000000001</v>
      </c>
      <c r="S426">
        <v>0</v>
      </c>
      <c r="T426">
        <v>331.38099999999997</v>
      </c>
      <c r="U426">
        <v>1650.27</v>
      </c>
      <c r="V426">
        <v>0</v>
      </c>
      <c r="W426">
        <v>0</v>
      </c>
      <c r="X426">
        <v>0</v>
      </c>
      <c r="Y426">
        <v>823.327</v>
      </c>
      <c r="Z426">
        <v>0</v>
      </c>
      <c r="AA426">
        <v>388.40600000000001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1211.73</v>
      </c>
      <c r="AI426">
        <v>96.462199999999996</v>
      </c>
      <c r="AJ426">
        <v>18.5914</v>
      </c>
      <c r="AK426">
        <v>137.03700000000001</v>
      </c>
      <c r="AL426">
        <v>0</v>
      </c>
      <c r="AM426">
        <v>0</v>
      </c>
      <c r="AN426">
        <v>0</v>
      </c>
      <c r="AO426">
        <v>11.244400000000001</v>
      </c>
      <c r="AP426">
        <v>2.48553E-2</v>
      </c>
      <c r="AQ426">
        <v>0</v>
      </c>
      <c r="AR426">
        <v>30.8858</v>
      </c>
      <c r="AS426">
        <v>0</v>
      </c>
      <c r="AT426">
        <v>51.698399999999999</v>
      </c>
      <c r="AU426">
        <v>345.94400000000002</v>
      </c>
      <c r="AV426">
        <v>0</v>
      </c>
      <c r="AW426">
        <v>0</v>
      </c>
      <c r="AX426">
        <v>0</v>
      </c>
      <c r="AY426">
        <v>722.04</v>
      </c>
      <c r="AZ426">
        <v>0</v>
      </c>
      <c r="BA426">
        <v>56.091999999999999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778.13199999999995</v>
      </c>
      <c r="BI426">
        <v>828.14</v>
      </c>
      <c r="BJ426" t="s">
        <v>67</v>
      </c>
      <c r="BK426" t="s">
        <v>67</v>
      </c>
      <c r="BL426" t="s">
        <v>67</v>
      </c>
      <c r="BM426" t="s">
        <v>67</v>
      </c>
      <c r="BN426" t="s">
        <v>67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</row>
    <row r="427" spans="1:78" x14ac:dyDescent="0.25">
      <c r="A427" t="s">
        <v>2905</v>
      </c>
      <c r="B427" t="s">
        <v>2266</v>
      </c>
      <c r="C427" s="1" t="str">
        <f t="shared" si="59"/>
        <v>Gro</v>
      </c>
      <c r="D427" s="1" t="str">
        <f t="shared" si="60"/>
        <v>CZ13</v>
      </c>
      <c r="E427" s="1" t="str">
        <f t="shared" si="61"/>
        <v>v11</v>
      </c>
      <c r="F427" s="1" t="str">
        <f t="shared" si="58"/>
        <v>PkgAC2SpP-240to760</v>
      </c>
      <c r="G427" s="1" t="str">
        <f t="shared" si="62"/>
        <v>Meas</v>
      </c>
      <c r="H427">
        <v>24998.5</v>
      </c>
      <c r="I427">
        <v>72.286299999999997</v>
      </c>
      <c r="J427">
        <v>90.550799999999995</v>
      </c>
      <c r="K427">
        <v>816.29100000000005</v>
      </c>
      <c r="L427">
        <v>0</v>
      </c>
      <c r="M427">
        <v>0</v>
      </c>
      <c r="N427">
        <v>0</v>
      </c>
      <c r="O427">
        <v>78.653899999999993</v>
      </c>
      <c r="P427">
        <v>0.21941099999999999</v>
      </c>
      <c r="Q427">
        <v>0</v>
      </c>
      <c r="R427">
        <v>248.01400000000001</v>
      </c>
      <c r="S427">
        <v>0</v>
      </c>
      <c r="T427">
        <v>331.38099999999997</v>
      </c>
      <c r="U427">
        <v>1637.4</v>
      </c>
      <c r="V427">
        <v>0</v>
      </c>
      <c r="W427">
        <v>0</v>
      </c>
      <c r="X427">
        <v>0</v>
      </c>
      <c r="Y427">
        <v>823.26499999999999</v>
      </c>
      <c r="Z427">
        <v>0</v>
      </c>
      <c r="AA427">
        <v>388.40600000000001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1211.67</v>
      </c>
      <c r="AI427">
        <v>58.865499999999997</v>
      </c>
      <c r="AJ427">
        <v>20.5566</v>
      </c>
      <c r="AK427">
        <v>140.191</v>
      </c>
      <c r="AL427">
        <v>0</v>
      </c>
      <c r="AM427">
        <v>0</v>
      </c>
      <c r="AN427">
        <v>0</v>
      </c>
      <c r="AO427">
        <v>11.244</v>
      </c>
      <c r="AP427">
        <v>2.48553E-2</v>
      </c>
      <c r="AQ427">
        <v>0</v>
      </c>
      <c r="AR427">
        <v>30.8858</v>
      </c>
      <c r="AS427">
        <v>0</v>
      </c>
      <c r="AT427">
        <v>51.698399999999999</v>
      </c>
      <c r="AU427">
        <v>313.46600000000001</v>
      </c>
      <c r="AV427">
        <v>0</v>
      </c>
      <c r="AW427">
        <v>0</v>
      </c>
      <c r="AX427">
        <v>0</v>
      </c>
      <c r="AY427">
        <v>722.04399999999998</v>
      </c>
      <c r="AZ427">
        <v>0</v>
      </c>
      <c r="BA427">
        <v>56.091999999999999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778.13599999999997</v>
      </c>
      <c r="BI427">
        <v>818.52200000000005</v>
      </c>
      <c r="BJ427" t="s">
        <v>67</v>
      </c>
      <c r="BK427" t="s">
        <v>67</v>
      </c>
      <c r="BL427" t="s">
        <v>67</v>
      </c>
      <c r="BM427" t="s">
        <v>67</v>
      </c>
      <c r="BN427" t="s">
        <v>67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</row>
    <row r="428" spans="1:78" x14ac:dyDescent="0.25">
      <c r="A428" t="s">
        <v>2905</v>
      </c>
      <c r="B428" t="s">
        <v>2267</v>
      </c>
      <c r="C428" s="1" t="str">
        <f t="shared" si="59"/>
        <v>Gro</v>
      </c>
      <c r="D428" s="1" t="str">
        <f t="shared" si="60"/>
        <v>CZ13</v>
      </c>
      <c r="E428" s="1" t="str">
        <f t="shared" si="61"/>
        <v>v15</v>
      </c>
      <c r="F428" s="1" t="str">
        <f t="shared" si="58"/>
        <v>PkgAC2SpP-240to760</v>
      </c>
      <c r="G428" s="1" t="str">
        <f t="shared" si="62"/>
        <v>Base</v>
      </c>
      <c r="H428">
        <v>24998.5</v>
      </c>
      <c r="I428">
        <v>79.564499999999995</v>
      </c>
      <c r="J428">
        <v>87.670100000000005</v>
      </c>
      <c r="K428">
        <v>813.97900000000004</v>
      </c>
      <c r="L428">
        <v>0</v>
      </c>
      <c r="M428">
        <v>0</v>
      </c>
      <c r="N428">
        <v>0</v>
      </c>
      <c r="O428">
        <v>76.338399999999993</v>
      </c>
      <c r="P428">
        <v>0.219412</v>
      </c>
      <c r="Q428">
        <v>0</v>
      </c>
      <c r="R428">
        <v>248.01400000000001</v>
      </c>
      <c r="S428">
        <v>0</v>
      </c>
      <c r="T428">
        <v>273.31900000000002</v>
      </c>
      <c r="U428">
        <v>1579.1</v>
      </c>
      <c r="V428">
        <v>0</v>
      </c>
      <c r="W428">
        <v>0</v>
      </c>
      <c r="X428">
        <v>0</v>
      </c>
      <c r="Y428">
        <v>948.49</v>
      </c>
      <c r="Z428">
        <v>0</v>
      </c>
      <c r="AA428">
        <v>388.40699999999998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1336.9</v>
      </c>
      <c r="AI428">
        <v>91.129800000000003</v>
      </c>
      <c r="AJ428">
        <v>18.5914</v>
      </c>
      <c r="AK428">
        <v>138.666</v>
      </c>
      <c r="AL428">
        <v>0</v>
      </c>
      <c r="AM428">
        <v>0</v>
      </c>
      <c r="AN428">
        <v>0</v>
      </c>
      <c r="AO428">
        <v>10.863200000000001</v>
      </c>
      <c r="AP428">
        <v>2.4562E-2</v>
      </c>
      <c r="AQ428">
        <v>0</v>
      </c>
      <c r="AR428">
        <v>30.8858</v>
      </c>
      <c r="AS428">
        <v>0</v>
      </c>
      <c r="AT428">
        <v>42.798200000000001</v>
      </c>
      <c r="AU428">
        <v>332.959</v>
      </c>
      <c r="AV428">
        <v>0</v>
      </c>
      <c r="AW428">
        <v>0</v>
      </c>
      <c r="AX428">
        <v>0</v>
      </c>
      <c r="AY428">
        <v>739.38499999999999</v>
      </c>
      <c r="AZ428">
        <v>0</v>
      </c>
      <c r="BA428">
        <v>56.091999999999999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795.47699999999998</v>
      </c>
      <c r="BI428">
        <v>785.053</v>
      </c>
      <c r="BJ428" t="s">
        <v>67</v>
      </c>
      <c r="BK428" t="s">
        <v>67</v>
      </c>
      <c r="BL428" t="s">
        <v>67</v>
      </c>
      <c r="BM428" t="s">
        <v>67</v>
      </c>
      <c r="BN428" t="s">
        <v>67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</row>
    <row r="429" spans="1:78" x14ac:dyDescent="0.25">
      <c r="A429" t="s">
        <v>2905</v>
      </c>
      <c r="B429" t="s">
        <v>2268</v>
      </c>
      <c r="C429" s="1" t="str">
        <f t="shared" si="59"/>
        <v>Gro</v>
      </c>
      <c r="D429" s="1" t="str">
        <f t="shared" si="60"/>
        <v>CZ13</v>
      </c>
      <c r="E429" s="1" t="str">
        <f t="shared" si="61"/>
        <v>v15</v>
      </c>
      <c r="F429" s="1" t="str">
        <f t="shared" si="58"/>
        <v>PkgAC2SpP-240to760</v>
      </c>
      <c r="G429" s="1" t="str">
        <f t="shared" si="62"/>
        <v>Meas</v>
      </c>
      <c r="H429">
        <v>24998.5</v>
      </c>
      <c r="I429">
        <v>64.275999999999996</v>
      </c>
      <c r="J429">
        <v>90.0959</v>
      </c>
      <c r="K429">
        <v>814.96400000000006</v>
      </c>
      <c r="L429">
        <v>0</v>
      </c>
      <c r="M429">
        <v>0</v>
      </c>
      <c r="N429">
        <v>0</v>
      </c>
      <c r="O429">
        <v>76.337800000000001</v>
      </c>
      <c r="P429">
        <v>0.219412</v>
      </c>
      <c r="Q429">
        <v>0</v>
      </c>
      <c r="R429">
        <v>248.01400000000001</v>
      </c>
      <c r="S429">
        <v>0</v>
      </c>
      <c r="T429">
        <v>273.31900000000002</v>
      </c>
      <c r="U429">
        <v>1567.23</v>
      </c>
      <c r="V429">
        <v>0</v>
      </c>
      <c r="W429">
        <v>0</v>
      </c>
      <c r="X429">
        <v>0</v>
      </c>
      <c r="Y429">
        <v>948.39599999999996</v>
      </c>
      <c r="Z429">
        <v>0</v>
      </c>
      <c r="AA429">
        <v>388.40699999999998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1336.8</v>
      </c>
      <c r="AI429">
        <v>55.918100000000003</v>
      </c>
      <c r="AJ429">
        <v>20.4559</v>
      </c>
      <c r="AK429">
        <v>140.215</v>
      </c>
      <c r="AL429">
        <v>0</v>
      </c>
      <c r="AM429">
        <v>0</v>
      </c>
      <c r="AN429">
        <v>0</v>
      </c>
      <c r="AO429">
        <v>10.8605</v>
      </c>
      <c r="AP429">
        <v>2.48553E-2</v>
      </c>
      <c r="AQ429">
        <v>0</v>
      </c>
      <c r="AR429">
        <v>30.8858</v>
      </c>
      <c r="AS429">
        <v>0</v>
      </c>
      <c r="AT429">
        <v>42.610100000000003</v>
      </c>
      <c r="AU429">
        <v>300.971</v>
      </c>
      <c r="AV429">
        <v>0</v>
      </c>
      <c r="AW429">
        <v>0</v>
      </c>
      <c r="AX429">
        <v>0</v>
      </c>
      <c r="AY429">
        <v>739.38400000000001</v>
      </c>
      <c r="AZ429">
        <v>0</v>
      </c>
      <c r="BA429">
        <v>56.091999999999999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795.476</v>
      </c>
      <c r="BI429">
        <v>775.86500000000001</v>
      </c>
      <c r="BJ429" t="s">
        <v>67</v>
      </c>
      <c r="BK429" t="s">
        <v>67</v>
      </c>
      <c r="BL429" t="s">
        <v>67</v>
      </c>
      <c r="BM429" t="s">
        <v>67</v>
      </c>
      <c r="BN429" t="s">
        <v>67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</row>
    <row r="430" spans="1:78" x14ac:dyDescent="0.25">
      <c r="A430" t="s">
        <v>2906</v>
      </c>
      <c r="B430" t="s">
        <v>2114</v>
      </c>
      <c r="C430" s="1" t="str">
        <f t="shared" ref="C430:C461" si="63">LEFT(B430,3)</f>
        <v>Gro</v>
      </c>
      <c r="D430" s="1" t="str">
        <f t="shared" ref="D430:D461" si="64">CONCATENATE("CZ", MID(B430,7,2))</f>
        <v>CZ15</v>
      </c>
      <c r="E430" s="1" t="str">
        <f t="shared" ref="E430:E461" si="65">_xlfn.CONCAT("v",MID(B430,11,2))</f>
        <v>v03</v>
      </c>
      <c r="F430" s="1" t="str">
        <f t="shared" si="58"/>
        <v>PkgAC2SpP-240to760</v>
      </c>
      <c r="G430" s="1" t="str">
        <f t="shared" ref="G430:G461" si="66">RIGHT(B430,4)</f>
        <v>Base</v>
      </c>
      <c r="H430">
        <v>24998.5</v>
      </c>
      <c r="I430">
        <v>139.62200000000001</v>
      </c>
      <c r="J430">
        <v>40.112400000000001</v>
      </c>
      <c r="K430">
        <v>936.02099999999996</v>
      </c>
      <c r="L430">
        <v>0</v>
      </c>
      <c r="M430">
        <v>0</v>
      </c>
      <c r="N430">
        <v>0</v>
      </c>
      <c r="O430">
        <v>122.069</v>
      </c>
      <c r="P430">
        <v>0.219414</v>
      </c>
      <c r="Q430">
        <v>0</v>
      </c>
      <c r="R430">
        <v>248.01400000000001</v>
      </c>
      <c r="S430">
        <v>0</v>
      </c>
      <c r="T430">
        <v>331.38099999999997</v>
      </c>
      <c r="U430">
        <v>1817.44</v>
      </c>
      <c r="V430">
        <v>0</v>
      </c>
      <c r="W430">
        <v>0</v>
      </c>
      <c r="X430">
        <v>0</v>
      </c>
      <c r="Y430">
        <v>783.89300000000003</v>
      </c>
      <c r="Z430">
        <v>0</v>
      </c>
      <c r="AA430">
        <v>331.85300000000001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1115.75</v>
      </c>
      <c r="AI430">
        <v>77.627200000000002</v>
      </c>
      <c r="AJ430">
        <v>18.892800000000001</v>
      </c>
      <c r="AK430">
        <v>138.68899999999999</v>
      </c>
      <c r="AL430">
        <v>0</v>
      </c>
      <c r="AM430">
        <v>0</v>
      </c>
      <c r="AN430">
        <v>0</v>
      </c>
      <c r="AO430">
        <v>17.011500000000002</v>
      </c>
      <c r="AP430">
        <v>2.4966599999999999E-2</v>
      </c>
      <c r="AQ430">
        <v>0</v>
      </c>
      <c r="AR430">
        <v>30.8858</v>
      </c>
      <c r="AS430">
        <v>0</v>
      </c>
      <c r="AT430">
        <v>51.785299999999999</v>
      </c>
      <c r="AU430">
        <v>334.91699999999997</v>
      </c>
      <c r="AV430">
        <v>0</v>
      </c>
      <c r="AW430">
        <v>0</v>
      </c>
      <c r="AX430">
        <v>0</v>
      </c>
      <c r="AY430">
        <v>837.40499999999997</v>
      </c>
      <c r="AZ430">
        <v>0</v>
      </c>
      <c r="BA430">
        <v>10.950799999999999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848.35500000000002</v>
      </c>
      <c r="BI430">
        <v>842.46699999999998</v>
      </c>
      <c r="BJ430" t="s">
        <v>67</v>
      </c>
      <c r="BK430" t="s">
        <v>67</v>
      </c>
      <c r="BL430" t="s">
        <v>67</v>
      </c>
      <c r="BM430" t="s">
        <v>67</v>
      </c>
      <c r="BN430" t="s">
        <v>67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</row>
    <row r="431" spans="1:78" x14ac:dyDescent="0.25">
      <c r="A431" t="s">
        <v>2906</v>
      </c>
      <c r="B431" t="s">
        <v>2115</v>
      </c>
      <c r="C431" s="1" t="str">
        <f t="shared" si="63"/>
        <v>Gro</v>
      </c>
      <c r="D431" s="1" t="str">
        <f t="shared" si="64"/>
        <v>CZ15</v>
      </c>
      <c r="E431" s="1" t="str">
        <f t="shared" si="65"/>
        <v>v03</v>
      </c>
      <c r="F431" s="1" t="str">
        <f t="shared" si="58"/>
        <v>PkgAC2SpP-240to760</v>
      </c>
      <c r="G431" s="1" t="str">
        <f t="shared" si="66"/>
        <v>Meas</v>
      </c>
      <c r="H431">
        <v>24998.5</v>
      </c>
      <c r="I431">
        <v>106.498</v>
      </c>
      <c r="J431">
        <v>44.187899999999999</v>
      </c>
      <c r="K431">
        <v>936.48099999999999</v>
      </c>
      <c r="L431">
        <v>0</v>
      </c>
      <c r="M431">
        <v>0</v>
      </c>
      <c r="N431">
        <v>0</v>
      </c>
      <c r="O431">
        <v>122.06699999999999</v>
      </c>
      <c r="P431">
        <v>0.219421</v>
      </c>
      <c r="Q431">
        <v>0</v>
      </c>
      <c r="R431">
        <v>248.01400000000001</v>
      </c>
      <c r="S431">
        <v>0</v>
      </c>
      <c r="T431">
        <v>331.38099999999997</v>
      </c>
      <c r="U431">
        <v>1788.85</v>
      </c>
      <c r="V431">
        <v>0</v>
      </c>
      <c r="W431">
        <v>0</v>
      </c>
      <c r="X431">
        <v>0</v>
      </c>
      <c r="Y431">
        <v>783.9</v>
      </c>
      <c r="Z431">
        <v>0</v>
      </c>
      <c r="AA431">
        <v>331.85500000000002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1115.76</v>
      </c>
      <c r="AI431">
        <v>63.548999999999999</v>
      </c>
      <c r="AJ431">
        <v>21.055700000000002</v>
      </c>
      <c r="AK431">
        <v>138.999</v>
      </c>
      <c r="AL431">
        <v>0</v>
      </c>
      <c r="AM431">
        <v>0</v>
      </c>
      <c r="AN431">
        <v>0</v>
      </c>
      <c r="AO431">
        <v>16.568200000000001</v>
      </c>
      <c r="AP431">
        <v>2.4966599999999999E-2</v>
      </c>
      <c r="AQ431">
        <v>0</v>
      </c>
      <c r="AR431">
        <v>30.8858</v>
      </c>
      <c r="AS431">
        <v>0</v>
      </c>
      <c r="AT431">
        <v>51.785299999999999</v>
      </c>
      <c r="AU431">
        <v>322.86799999999999</v>
      </c>
      <c r="AV431">
        <v>0</v>
      </c>
      <c r="AW431">
        <v>0</v>
      </c>
      <c r="AX431">
        <v>0</v>
      </c>
      <c r="AY431">
        <v>837.40499999999997</v>
      </c>
      <c r="AZ431">
        <v>0</v>
      </c>
      <c r="BA431">
        <v>10.950799999999999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848.35500000000002</v>
      </c>
      <c r="BI431">
        <v>843.67600000000004</v>
      </c>
      <c r="BJ431" t="s">
        <v>67</v>
      </c>
      <c r="BK431" t="s">
        <v>67</v>
      </c>
      <c r="BL431" t="s">
        <v>67</v>
      </c>
      <c r="BM431" t="s">
        <v>67</v>
      </c>
      <c r="BN431" t="s">
        <v>67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</row>
    <row r="432" spans="1:78" x14ac:dyDescent="0.25">
      <c r="A432" t="s">
        <v>2907</v>
      </c>
      <c r="B432" t="s">
        <v>2116</v>
      </c>
      <c r="C432" s="1" t="str">
        <f t="shared" si="63"/>
        <v>Gro</v>
      </c>
      <c r="D432" s="1" t="str">
        <f t="shared" si="64"/>
        <v>CZ15</v>
      </c>
      <c r="E432" s="1" t="str">
        <f t="shared" si="65"/>
        <v>v07</v>
      </c>
      <c r="F432" s="1" t="str">
        <f t="shared" si="58"/>
        <v>PkgAC2SpP-240to760</v>
      </c>
      <c r="G432" s="1" t="str">
        <f t="shared" si="66"/>
        <v>Base</v>
      </c>
      <c r="H432">
        <v>24998.5</v>
      </c>
      <c r="I432">
        <v>185.43</v>
      </c>
      <c r="J432">
        <v>43.147300000000001</v>
      </c>
      <c r="K432">
        <v>766.71799999999996</v>
      </c>
      <c r="L432">
        <v>0</v>
      </c>
      <c r="M432">
        <v>0</v>
      </c>
      <c r="N432">
        <v>0</v>
      </c>
      <c r="O432">
        <v>105.619</v>
      </c>
      <c r="P432">
        <v>0.219413</v>
      </c>
      <c r="Q432">
        <v>0</v>
      </c>
      <c r="R432">
        <v>248.01400000000001</v>
      </c>
      <c r="S432">
        <v>0</v>
      </c>
      <c r="T432">
        <v>331.38099999999997</v>
      </c>
      <c r="U432">
        <v>1680.53</v>
      </c>
      <c r="V432">
        <v>0</v>
      </c>
      <c r="W432">
        <v>0</v>
      </c>
      <c r="X432">
        <v>0</v>
      </c>
      <c r="Y432">
        <v>348.84899999999999</v>
      </c>
      <c r="Z432">
        <v>0</v>
      </c>
      <c r="AA432">
        <v>331.84300000000002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680.69100000000003</v>
      </c>
      <c r="AI432">
        <v>149.501</v>
      </c>
      <c r="AJ432">
        <v>8.7259399999999996</v>
      </c>
      <c r="AK432">
        <v>90.090599999999995</v>
      </c>
      <c r="AL432">
        <v>0</v>
      </c>
      <c r="AM432">
        <v>0</v>
      </c>
      <c r="AN432">
        <v>0</v>
      </c>
      <c r="AO432">
        <v>15.1271</v>
      </c>
      <c r="AP432">
        <v>2.4859099999999999E-2</v>
      </c>
      <c r="AQ432">
        <v>0</v>
      </c>
      <c r="AR432">
        <v>30.8858</v>
      </c>
      <c r="AS432">
        <v>0</v>
      </c>
      <c r="AT432">
        <v>51.698399999999999</v>
      </c>
      <c r="AU432">
        <v>346.053</v>
      </c>
      <c r="AV432">
        <v>0</v>
      </c>
      <c r="AW432">
        <v>0</v>
      </c>
      <c r="AX432">
        <v>0</v>
      </c>
      <c r="AY432">
        <v>676.86400000000003</v>
      </c>
      <c r="AZ432">
        <v>0</v>
      </c>
      <c r="BA432">
        <v>10.95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687.81399999999996</v>
      </c>
      <c r="BI432">
        <v>952.71</v>
      </c>
      <c r="BJ432" t="s">
        <v>67</v>
      </c>
      <c r="BK432" t="s">
        <v>67</v>
      </c>
      <c r="BL432" t="s">
        <v>67</v>
      </c>
      <c r="BM432" t="s">
        <v>67</v>
      </c>
      <c r="BN432" t="s">
        <v>67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</row>
    <row r="433" spans="1:78" x14ac:dyDescent="0.25">
      <c r="A433" t="s">
        <v>2907</v>
      </c>
      <c r="B433" t="s">
        <v>2117</v>
      </c>
      <c r="C433" s="1" t="str">
        <f t="shared" si="63"/>
        <v>Gro</v>
      </c>
      <c r="D433" s="1" t="str">
        <f t="shared" si="64"/>
        <v>CZ15</v>
      </c>
      <c r="E433" s="1" t="str">
        <f t="shared" si="65"/>
        <v>v07</v>
      </c>
      <c r="F433" s="1" t="str">
        <f t="shared" si="58"/>
        <v>PkgAC2SpP-240to760</v>
      </c>
      <c r="G433" s="1" t="str">
        <f t="shared" si="66"/>
        <v>Meas</v>
      </c>
      <c r="H433">
        <v>24998.5</v>
      </c>
      <c r="I433">
        <v>144.392</v>
      </c>
      <c r="J433">
        <v>48.6404</v>
      </c>
      <c r="K433">
        <v>767.40499999999997</v>
      </c>
      <c r="L433">
        <v>0</v>
      </c>
      <c r="M433">
        <v>0</v>
      </c>
      <c r="N433">
        <v>0</v>
      </c>
      <c r="O433">
        <v>105.627</v>
      </c>
      <c r="P433">
        <v>0.219421</v>
      </c>
      <c r="Q433">
        <v>0</v>
      </c>
      <c r="R433">
        <v>248.01400000000001</v>
      </c>
      <c r="S433">
        <v>0</v>
      </c>
      <c r="T433">
        <v>331.38099999999997</v>
      </c>
      <c r="U433">
        <v>1645.68</v>
      </c>
      <c r="V433">
        <v>0</v>
      </c>
      <c r="W433">
        <v>0</v>
      </c>
      <c r="X433">
        <v>0</v>
      </c>
      <c r="Y433">
        <v>348.85199999999998</v>
      </c>
      <c r="Z433">
        <v>0</v>
      </c>
      <c r="AA433">
        <v>331.84199999999998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680.69399999999996</v>
      </c>
      <c r="AI433">
        <v>74.868099999999998</v>
      </c>
      <c r="AJ433">
        <v>21.44</v>
      </c>
      <c r="AK433">
        <v>115.675</v>
      </c>
      <c r="AL433">
        <v>0</v>
      </c>
      <c r="AM433">
        <v>0</v>
      </c>
      <c r="AN433">
        <v>0</v>
      </c>
      <c r="AO433">
        <v>14.987</v>
      </c>
      <c r="AP433">
        <v>2.4966599999999999E-2</v>
      </c>
      <c r="AQ433">
        <v>0</v>
      </c>
      <c r="AR433">
        <v>30.8858</v>
      </c>
      <c r="AS433">
        <v>0</v>
      </c>
      <c r="AT433">
        <v>51.785299999999999</v>
      </c>
      <c r="AU433">
        <v>309.666</v>
      </c>
      <c r="AV433">
        <v>0</v>
      </c>
      <c r="AW433">
        <v>0</v>
      </c>
      <c r="AX433">
        <v>0</v>
      </c>
      <c r="AY433">
        <v>676.86400000000003</v>
      </c>
      <c r="AZ433">
        <v>0</v>
      </c>
      <c r="BA433">
        <v>10.95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687.81399999999996</v>
      </c>
      <c r="BI433">
        <v>996.03099999999995</v>
      </c>
      <c r="BJ433" t="s">
        <v>67</v>
      </c>
      <c r="BK433" t="s">
        <v>67</v>
      </c>
      <c r="BL433" t="s">
        <v>67</v>
      </c>
      <c r="BM433" t="s">
        <v>67</v>
      </c>
      <c r="BN433" t="s">
        <v>67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</row>
    <row r="434" spans="1:78" x14ac:dyDescent="0.25">
      <c r="A434" t="s">
        <v>2907</v>
      </c>
      <c r="B434" t="s">
        <v>2118</v>
      </c>
      <c r="C434" s="1" t="str">
        <f t="shared" si="63"/>
        <v>Gro</v>
      </c>
      <c r="D434" s="1" t="str">
        <f t="shared" si="64"/>
        <v>CZ15</v>
      </c>
      <c r="E434" s="1" t="str">
        <f t="shared" si="65"/>
        <v>v11</v>
      </c>
      <c r="F434" s="1" t="str">
        <f t="shared" si="58"/>
        <v>PkgAC2SpP-240to760</v>
      </c>
      <c r="G434" s="1" t="str">
        <f t="shared" si="66"/>
        <v>Base</v>
      </c>
      <c r="H434">
        <v>24998.5</v>
      </c>
      <c r="I434">
        <v>167.149</v>
      </c>
      <c r="J434">
        <v>43.124400000000001</v>
      </c>
      <c r="K434">
        <v>766.75599999999997</v>
      </c>
      <c r="L434">
        <v>0</v>
      </c>
      <c r="M434">
        <v>0</v>
      </c>
      <c r="N434">
        <v>0</v>
      </c>
      <c r="O434">
        <v>98.219499999999996</v>
      </c>
      <c r="P434">
        <v>0.219419</v>
      </c>
      <c r="Q434">
        <v>0</v>
      </c>
      <c r="R434">
        <v>248.01400000000001</v>
      </c>
      <c r="S434">
        <v>0</v>
      </c>
      <c r="T434">
        <v>331.38099999999997</v>
      </c>
      <c r="U434">
        <v>1654.86</v>
      </c>
      <c r="V434">
        <v>0</v>
      </c>
      <c r="W434">
        <v>0</v>
      </c>
      <c r="X434">
        <v>0</v>
      </c>
      <c r="Y434">
        <v>289.00700000000001</v>
      </c>
      <c r="Z434">
        <v>0</v>
      </c>
      <c r="AA434">
        <v>331.839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620.84500000000003</v>
      </c>
      <c r="AI434">
        <v>76.264200000000002</v>
      </c>
      <c r="AJ434">
        <v>18.892800000000001</v>
      </c>
      <c r="AK434">
        <v>118.235</v>
      </c>
      <c r="AL434">
        <v>0</v>
      </c>
      <c r="AM434">
        <v>0</v>
      </c>
      <c r="AN434">
        <v>0</v>
      </c>
      <c r="AO434">
        <v>14.333299999999999</v>
      </c>
      <c r="AP434">
        <v>2.4966599999999999E-2</v>
      </c>
      <c r="AQ434">
        <v>0</v>
      </c>
      <c r="AR434">
        <v>30.8858</v>
      </c>
      <c r="AS434">
        <v>0</v>
      </c>
      <c r="AT434">
        <v>51.785299999999999</v>
      </c>
      <c r="AU434">
        <v>310.42099999999999</v>
      </c>
      <c r="AV434">
        <v>0</v>
      </c>
      <c r="AW434">
        <v>0</v>
      </c>
      <c r="AX434">
        <v>0</v>
      </c>
      <c r="AY434">
        <v>601.63</v>
      </c>
      <c r="AZ434">
        <v>0</v>
      </c>
      <c r="BA434">
        <v>10.949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612.57899999999995</v>
      </c>
      <c r="BI434">
        <v>867.34400000000005</v>
      </c>
      <c r="BJ434" t="s">
        <v>67</v>
      </c>
      <c r="BK434" t="s">
        <v>67</v>
      </c>
      <c r="BL434" t="s">
        <v>67</v>
      </c>
      <c r="BM434" t="s">
        <v>67</v>
      </c>
      <c r="BN434" t="s">
        <v>67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</row>
    <row r="435" spans="1:78" x14ac:dyDescent="0.25">
      <c r="A435" t="s">
        <v>2908</v>
      </c>
      <c r="B435" t="s">
        <v>2119</v>
      </c>
      <c r="C435" s="1" t="str">
        <f t="shared" si="63"/>
        <v>Gro</v>
      </c>
      <c r="D435" s="1" t="str">
        <f t="shared" si="64"/>
        <v>CZ15</v>
      </c>
      <c r="E435" s="1" t="str">
        <f t="shared" si="65"/>
        <v>v11</v>
      </c>
      <c r="F435" s="1" t="str">
        <f t="shared" si="58"/>
        <v>PkgAC2SpP-240to760</v>
      </c>
      <c r="G435" s="1" t="str">
        <f t="shared" si="66"/>
        <v>Meas</v>
      </c>
      <c r="H435">
        <v>24998.5</v>
      </c>
      <c r="I435">
        <v>130.709</v>
      </c>
      <c r="J435">
        <v>48.089700000000001</v>
      </c>
      <c r="K435">
        <v>767.29200000000003</v>
      </c>
      <c r="L435">
        <v>0</v>
      </c>
      <c r="M435">
        <v>0</v>
      </c>
      <c r="N435">
        <v>0</v>
      </c>
      <c r="O435">
        <v>98.215100000000007</v>
      </c>
      <c r="P435">
        <v>0.21942500000000001</v>
      </c>
      <c r="Q435">
        <v>0</v>
      </c>
      <c r="R435">
        <v>248.01400000000001</v>
      </c>
      <c r="S435">
        <v>0</v>
      </c>
      <c r="T435">
        <v>331.38099999999997</v>
      </c>
      <c r="U435">
        <v>1623.92</v>
      </c>
      <c r="V435">
        <v>0</v>
      </c>
      <c r="W435">
        <v>0</v>
      </c>
      <c r="X435">
        <v>0</v>
      </c>
      <c r="Y435">
        <v>289.00900000000001</v>
      </c>
      <c r="Z435">
        <v>0</v>
      </c>
      <c r="AA435">
        <v>331.83800000000002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620.84699999999998</v>
      </c>
      <c r="AI435">
        <v>68.381100000000004</v>
      </c>
      <c r="AJ435">
        <v>21.2148</v>
      </c>
      <c r="AK435">
        <v>116.26300000000001</v>
      </c>
      <c r="AL435">
        <v>0</v>
      </c>
      <c r="AM435">
        <v>0</v>
      </c>
      <c r="AN435">
        <v>0</v>
      </c>
      <c r="AO435">
        <v>13.985900000000001</v>
      </c>
      <c r="AP435">
        <v>2.4966599999999999E-2</v>
      </c>
      <c r="AQ435">
        <v>0</v>
      </c>
      <c r="AR435">
        <v>30.8858</v>
      </c>
      <c r="AS435">
        <v>0</v>
      </c>
      <c r="AT435">
        <v>51.785299999999999</v>
      </c>
      <c r="AU435">
        <v>302.541</v>
      </c>
      <c r="AV435">
        <v>0</v>
      </c>
      <c r="AW435">
        <v>0</v>
      </c>
      <c r="AX435">
        <v>0</v>
      </c>
      <c r="AY435">
        <v>601.63</v>
      </c>
      <c r="AZ435">
        <v>0</v>
      </c>
      <c r="BA435">
        <v>10.949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612.57899999999995</v>
      </c>
      <c r="BI435">
        <v>916.05499999999995</v>
      </c>
      <c r="BJ435" t="s">
        <v>67</v>
      </c>
      <c r="BK435" t="s">
        <v>67</v>
      </c>
      <c r="BL435" t="s">
        <v>67</v>
      </c>
      <c r="BM435" t="s">
        <v>67</v>
      </c>
      <c r="BN435" t="s">
        <v>67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</row>
    <row r="436" spans="1:78" x14ac:dyDescent="0.25">
      <c r="A436" t="s">
        <v>2908</v>
      </c>
      <c r="B436" t="s">
        <v>2120</v>
      </c>
      <c r="C436" s="1" t="str">
        <f t="shared" si="63"/>
        <v>Gro</v>
      </c>
      <c r="D436" s="1" t="str">
        <f t="shared" si="64"/>
        <v>CZ15</v>
      </c>
      <c r="E436" s="1" t="str">
        <f t="shared" si="65"/>
        <v>v15</v>
      </c>
      <c r="F436" s="1" t="str">
        <f t="shared" si="58"/>
        <v>PkgAC2SpP-240to760</v>
      </c>
      <c r="G436" s="1" t="str">
        <f t="shared" si="66"/>
        <v>Base</v>
      </c>
      <c r="H436">
        <v>24998.5</v>
      </c>
      <c r="I436">
        <v>152.73099999999999</v>
      </c>
      <c r="J436">
        <v>43.079000000000001</v>
      </c>
      <c r="K436">
        <v>765.86599999999999</v>
      </c>
      <c r="L436">
        <v>0</v>
      </c>
      <c r="M436">
        <v>0</v>
      </c>
      <c r="N436">
        <v>0</v>
      </c>
      <c r="O436">
        <v>95.828500000000005</v>
      </c>
      <c r="P436">
        <v>0.219419</v>
      </c>
      <c r="Q436">
        <v>0</v>
      </c>
      <c r="R436">
        <v>248.01400000000001</v>
      </c>
      <c r="S436">
        <v>0</v>
      </c>
      <c r="T436">
        <v>273.31900000000002</v>
      </c>
      <c r="U436">
        <v>1579.06</v>
      </c>
      <c r="V436">
        <v>0</v>
      </c>
      <c r="W436">
        <v>0</v>
      </c>
      <c r="X436">
        <v>0</v>
      </c>
      <c r="Y436">
        <v>356.82400000000001</v>
      </c>
      <c r="Z436">
        <v>0</v>
      </c>
      <c r="AA436">
        <v>331.84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688.66399999999999</v>
      </c>
      <c r="AI436">
        <v>72.096400000000003</v>
      </c>
      <c r="AJ436">
        <v>18.892800000000001</v>
      </c>
      <c r="AK436">
        <v>118.943</v>
      </c>
      <c r="AL436">
        <v>0</v>
      </c>
      <c r="AM436">
        <v>0</v>
      </c>
      <c r="AN436">
        <v>0</v>
      </c>
      <c r="AO436">
        <v>13.7211</v>
      </c>
      <c r="AP436">
        <v>2.4966599999999999E-2</v>
      </c>
      <c r="AQ436">
        <v>0</v>
      </c>
      <c r="AR436">
        <v>30.8858</v>
      </c>
      <c r="AS436">
        <v>0</v>
      </c>
      <c r="AT436">
        <v>42.6798</v>
      </c>
      <c r="AU436">
        <v>297.24299999999999</v>
      </c>
      <c r="AV436">
        <v>0</v>
      </c>
      <c r="AW436">
        <v>0</v>
      </c>
      <c r="AX436">
        <v>0</v>
      </c>
      <c r="AY436">
        <v>613.66499999999996</v>
      </c>
      <c r="AZ436">
        <v>0</v>
      </c>
      <c r="BA436">
        <v>10.949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624.61400000000003</v>
      </c>
      <c r="BI436">
        <v>818.91300000000001</v>
      </c>
      <c r="BJ436" t="s">
        <v>67</v>
      </c>
      <c r="BK436" t="s">
        <v>67</v>
      </c>
      <c r="BL436" t="s">
        <v>67</v>
      </c>
      <c r="BM436" t="s">
        <v>67</v>
      </c>
      <c r="BN436" t="s">
        <v>67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</row>
    <row r="437" spans="1:78" x14ac:dyDescent="0.25">
      <c r="A437" t="s">
        <v>2908</v>
      </c>
      <c r="B437" t="s">
        <v>2121</v>
      </c>
      <c r="C437" s="1" t="str">
        <f t="shared" si="63"/>
        <v>Gro</v>
      </c>
      <c r="D437" s="1" t="str">
        <f t="shared" si="64"/>
        <v>CZ15</v>
      </c>
      <c r="E437" s="1" t="str">
        <f t="shared" si="65"/>
        <v>v15</v>
      </c>
      <c r="F437" s="1" t="str">
        <f t="shared" si="58"/>
        <v>PkgAC2SpP-240to760</v>
      </c>
      <c r="G437" s="1" t="str">
        <f t="shared" si="66"/>
        <v>Meas</v>
      </c>
      <c r="H437">
        <v>24998.5</v>
      </c>
      <c r="I437">
        <v>118.848</v>
      </c>
      <c r="J437">
        <v>47.585799999999999</v>
      </c>
      <c r="K437">
        <v>766.33799999999997</v>
      </c>
      <c r="L437">
        <v>0</v>
      </c>
      <c r="M437">
        <v>0</v>
      </c>
      <c r="N437">
        <v>0</v>
      </c>
      <c r="O437">
        <v>95.826300000000003</v>
      </c>
      <c r="P437">
        <v>0.21942500000000001</v>
      </c>
      <c r="Q437">
        <v>0</v>
      </c>
      <c r="R437">
        <v>248.01400000000001</v>
      </c>
      <c r="S437">
        <v>0</v>
      </c>
      <c r="T437">
        <v>273.31900000000002</v>
      </c>
      <c r="U437">
        <v>1550.15</v>
      </c>
      <c r="V437">
        <v>0</v>
      </c>
      <c r="W437">
        <v>0</v>
      </c>
      <c r="X437">
        <v>0</v>
      </c>
      <c r="Y437">
        <v>356.82900000000001</v>
      </c>
      <c r="Z437">
        <v>0</v>
      </c>
      <c r="AA437">
        <v>331.839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688.66800000000001</v>
      </c>
      <c r="AI437">
        <v>65.183400000000006</v>
      </c>
      <c r="AJ437">
        <v>21.104900000000001</v>
      </c>
      <c r="AK437">
        <v>116.929</v>
      </c>
      <c r="AL437">
        <v>0</v>
      </c>
      <c r="AM437">
        <v>0</v>
      </c>
      <c r="AN437">
        <v>0</v>
      </c>
      <c r="AO437">
        <v>13.5756</v>
      </c>
      <c r="AP437">
        <v>2.4966599999999999E-2</v>
      </c>
      <c r="AQ437">
        <v>0</v>
      </c>
      <c r="AR437">
        <v>30.8858</v>
      </c>
      <c r="AS437">
        <v>0</v>
      </c>
      <c r="AT437">
        <v>42.6798</v>
      </c>
      <c r="AU437">
        <v>290.38299999999998</v>
      </c>
      <c r="AV437">
        <v>0</v>
      </c>
      <c r="AW437">
        <v>0</v>
      </c>
      <c r="AX437">
        <v>0</v>
      </c>
      <c r="AY437">
        <v>613.66499999999996</v>
      </c>
      <c r="AZ437">
        <v>0</v>
      </c>
      <c r="BA437">
        <v>10.949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624.61400000000003</v>
      </c>
      <c r="BI437">
        <v>871.28899999999999</v>
      </c>
      <c r="BJ437" t="s">
        <v>67</v>
      </c>
      <c r="BK437" t="s">
        <v>67</v>
      </c>
      <c r="BL437" t="s">
        <v>67</v>
      </c>
      <c r="BM437" t="s">
        <v>67</v>
      </c>
      <c r="BN437" t="s">
        <v>67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</row>
    <row r="438" spans="1:78" x14ac:dyDescent="0.25">
      <c r="A438" t="s">
        <v>2909</v>
      </c>
      <c r="B438" t="s">
        <v>2493</v>
      </c>
      <c r="C438" s="1" t="str">
        <f t="shared" si="63"/>
        <v>WRf</v>
      </c>
      <c r="D438" s="1" t="str">
        <f t="shared" si="64"/>
        <v>CZ12</v>
      </c>
      <c r="E438" s="1" t="str">
        <f t="shared" si="65"/>
        <v>v03</v>
      </c>
      <c r="F438" s="1" t="str">
        <f t="shared" si="58"/>
        <v>PkgAC2SpP-240to760</v>
      </c>
      <c r="G438" s="1" t="str">
        <f t="shared" si="66"/>
        <v>Base</v>
      </c>
      <c r="H438">
        <v>24998.5</v>
      </c>
      <c r="I438">
        <v>20.030100000000001</v>
      </c>
      <c r="J438">
        <v>145.905</v>
      </c>
      <c r="K438">
        <v>1899.73</v>
      </c>
      <c r="L438">
        <v>0</v>
      </c>
      <c r="M438">
        <v>0</v>
      </c>
      <c r="N438">
        <v>0</v>
      </c>
      <c r="O438">
        <v>1322.41</v>
      </c>
      <c r="P438">
        <v>0</v>
      </c>
      <c r="Q438">
        <v>0</v>
      </c>
      <c r="R438">
        <v>52.954799999999999</v>
      </c>
      <c r="S438">
        <v>0</v>
      </c>
      <c r="T438">
        <v>380.06700000000001</v>
      </c>
      <c r="U438">
        <v>3821.1</v>
      </c>
      <c r="V438">
        <v>0</v>
      </c>
      <c r="W438">
        <v>0</v>
      </c>
      <c r="X438">
        <v>0</v>
      </c>
      <c r="Y438">
        <v>45.181100000000001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45.181100000000001</v>
      </c>
      <c r="AI438">
        <v>11.981</v>
      </c>
      <c r="AJ438">
        <v>33.330300000000001</v>
      </c>
      <c r="AK438">
        <v>396.67700000000002</v>
      </c>
      <c r="AL438">
        <v>0</v>
      </c>
      <c r="AM438">
        <v>0</v>
      </c>
      <c r="AN438">
        <v>0</v>
      </c>
      <c r="AO438">
        <v>151.37799999999999</v>
      </c>
      <c r="AP438">
        <v>0</v>
      </c>
      <c r="AQ438">
        <v>0</v>
      </c>
      <c r="AR438">
        <v>8.2904</v>
      </c>
      <c r="AS438">
        <v>0</v>
      </c>
      <c r="AT438">
        <v>45.981200000000001</v>
      </c>
      <c r="AU438">
        <v>647.63800000000003</v>
      </c>
      <c r="AV438">
        <v>0</v>
      </c>
      <c r="AW438">
        <v>0</v>
      </c>
      <c r="AX438">
        <v>0</v>
      </c>
      <c r="AY438">
        <v>44.1691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44.1691</v>
      </c>
      <c r="BI438">
        <v>3418.02</v>
      </c>
      <c r="BJ438" t="s">
        <v>67</v>
      </c>
      <c r="BK438" t="s">
        <v>67</v>
      </c>
      <c r="BL438" t="s">
        <v>67</v>
      </c>
      <c r="BM438" t="s">
        <v>67</v>
      </c>
      <c r="BN438" t="s">
        <v>67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</row>
    <row r="439" spans="1:78" x14ac:dyDescent="0.25">
      <c r="A439" t="s">
        <v>2909</v>
      </c>
      <c r="B439" t="s">
        <v>2494</v>
      </c>
      <c r="C439" s="1" t="str">
        <f t="shared" si="63"/>
        <v>WRf</v>
      </c>
      <c r="D439" s="1" t="str">
        <f t="shared" si="64"/>
        <v>CZ12</v>
      </c>
      <c r="E439" s="1" t="str">
        <f t="shared" si="65"/>
        <v>v03</v>
      </c>
      <c r="F439" s="1" t="str">
        <f t="shared" si="58"/>
        <v>PkgAC2SpP-240to760</v>
      </c>
      <c r="G439" s="1" t="str">
        <f t="shared" si="66"/>
        <v>Meas</v>
      </c>
      <c r="H439">
        <v>24998.5</v>
      </c>
      <c r="I439">
        <v>18.258800000000001</v>
      </c>
      <c r="J439">
        <v>146.59700000000001</v>
      </c>
      <c r="K439">
        <v>1899.73</v>
      </c>
      <c r="L439">
        <v>0</v>
      </c>
      <c r="M439">
        <v>0</v>
      </c>
      <c r="N439">
        <v>0</v>
      </c>
      <c r="O439">
        <v>1322.41</v>
      </c>
      <c r="P439">
        <v>0</v>
      </c>
      <c r="Q439">
        <v>0</v>
      </c>
      <c r="R439">
        <v>52.954799999999999</v>
      </c>
      <c r="S439">
        <v>0</v>
      </c>
      <c r="T439">
        <v>380.06700000000001</v>
      </c>
      <c r="U439">
        <v>3820.02</v>
      </c>
      <c r="V439">
        <v>0</v>
      </c>
      <c r="W439">
        <v>0</v>
      </c>
      <c r="X439">
        <v>0</v>
      </c>
      <c r="Y439">
        <v>45.183199999999999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45.183199999999999</v>
      </c>
      <c r="AI439">
        <v>9.0167000000000002</v>
      </c>
      <c r="AJ439">
        <v>33.630200000000002</v>
      </c>
      <c r="AK439">
        <v>396.67700000000002</v>
      </c>
      <c r="AL439">
        <v>0</v>
      </c>
      <c r="AM439">
        <v>0</v>
      </c>
      <c r="AN439">
        <v>0</v>
      </c>
      <c r="AO439">
        <v>151.37799999999999</v>
      </c>
      <c r="AP439">
        <v>0</v>
      </c>
      <c r="AQ439">
        <v>0</v>
      </c>
      <c r="AR439">
        <v>8.2904</v>
      </c>
      <c r="AS439">
        <v>0</v>
      </c>
      <c r="AT439">
        <v>45.981200000000001</v>
      </c>
      <c r="AU439">
        <v>644.97400000000005</v>
      </c>
      <c r="AV439">
        <v>0</v>
      </c>
      <c r="AW439">
        <v>0</v>
      </c>
      <c r="AX439">
        <v>0</v>
      </c>
      <c r="AY439">
        <v>44.168900000000001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44.168900000000001</v>
      </c>
      <c r="BI439">
        <v>3416.92</v>
      </c>
      <c r="BJ439" t="s">
        <v>67</v>
      </c>
      <c r="BK439" t="s">
        <v>67</v>
      </c>
      <c r="BL439" t="s">
        <v>67</v>
      </c>
      <c r="BM439" t="s">
        <v>67</v>
      </c>
      <c r="BN439" t="s">
        <v>67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</row>
    <row r="440" spans="1:78" x14ac:dyDescent="0.25">
      <c r="A440" t="s">
        <v>2909</v>
      </c>
      <c r="B440" t="s">
        <v>2495</v>
      </c>
      <c r="C440" s="1" t="str">
        <f t="shared" si="63"/>
        <v>WRf</v>
      </c>
      <c r="D440" s="1" t="str">
        <f t="shared" si="64"/>
        <v>CZ12</v>
      </c>
      <c r="E440" s="1" t="str">
        <f t="shared" si="65"/>
        <v>v07</v>
      </c>
      <c r="F440" s="1" t="str">
        <f t="shared" si="58"/>
        <v>PkgAC2SpP-240to760</v>
      </c>
      <c r="G440" s="1" t="str">
        <f t="shared" si="66"/>
        <v>Base</v>
      </c>
      <c r="H440">
        <v>24998.5</v>
      </c>
      <c r="I440">
        <v>20.1235</v>
      </c>
      <c r="J440">
        <v>119.34699999999999</v>
      </c>
      <c r="K440">
        <v>1793.31</v>
      </c>
      <c r="L440">
        <v>0</v>
      </c>
      <c r="M440">
        <v>0</v>
      </c>
      <c r="N440">
        <v>0</v>
      </c>
      <c r="O440">
        <v>1322.55</v>
      </c>
      <c r="P440">
        <v>0</v>
      </c>
      <c r="Q440">
        <v>0</v>
      </c>
      <c r="R440">
        <v>52.954799999999999</v>
      </c>
      <c r="S440">
        <v>0</v>
      </c>
      <c r="T440">
        <v>380.06700000000001</v>
      </c>
      <c r="U440">
        <v>3688.35</v>
      </c>
      <c r="V440">
        <v>0</v>
      </c>
      <c r="W440">
        <v>0</v>
      </c>
      <c r="X440">
        <v>0</v>
      </c>
      <c r="Y440">
        <v>44.362099999999998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44.362099999999998</v>
      </c>
      <c r="AI440">
        <v>11.823600000000001</v>
      </c>
      <c r="AJ440">
        <v>27.775300000000001</v>
      </c>
      <c r="AK440">
        <v>388.80900000000003</v>
      </c>
      <c r="AL440">
        <v>0</v>
      </c>
      <c r="AM440">
        <v>0</v>
      </c>
      <c r="AN440">
        <v>0</v>
      </c>
      <c r="AO440">
        <v>151.404</v>
      </c>
      <c r="AP440">
        <v>0</v>
      </c>
      <c r="AQ440">
        <v>0</v>
      </c>
      <c r="AR440">
        <v>8.2904</v>
      </c>
      <c r="AS440">
        <v>0</v>
      </c>
      <c r="AT440">
        <v>45.981200000000001</v>
      </c>
      <c r="AU440">
        <v>634.08399999999995</v>
      </c>
      <c r="AV440">
        <v>0</v>
      </c>
      <c r="AW440">
        <v>0</v>
      </c>
      <c r="AX440">
        <v>0</v>
      </c>
      <c r="AY440">
        <v>41.848199999999999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41.848199999999999</v>
      </c>
      <c r="BI440">
        <v>3358.72</v>
      </c>
      <c r="BJ440" t="s">
        <v>67</v>
      </c>
      <c r="BK440" t="s">
        <v>67</v>
      </c>
      <c r="BL440" t="s">
        <v>67</v>
      </c>
      <c r="BM440" t="s">
        <v>67</v>
      </c>
      <c r="BN440" t="s">
        <v>67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</row>
    <row r="441" spans="1:78" x14ac:dyDescent="0.25">
      <c r="A441" t="s">
        <v>2910</v>
      </c>
      <c r="B441" t="s">
        <v>2496</v>
      </c>
      <c r="C441" s="1" t="str">
        <f t="shared" si="63"/>
        <v>WRf</v>
      </c>
      <c r="D441" s="1" t="str">
        <f t="shared" si="64"/>
        <v>CZ12</v>
      </c>
      <c r="E441" s="1" t="str">
        <f t="shared" si="65"/>
        <v>v07</v>
      </c>
      <c r="F441" s="1" t="str">
        <f t="shared" si="58"/>
        <v>PkgAC2SpP-240to760</v>
      </c>
      <c r="G441" s="1" t="str">
        <f t="shared" si="66"/>
        <v>Meas</v>
      </c>
      <c r="H441">
        <v>24998.5</v>
      </c>
      <c r="I441">
        <v>18.3704</v>
      </c>
      <c r="J441">
        <v>120.044</v>
      </c>
      <c r="K441">
        <v>1793.31</v>
      </c>
      <c r="L441">
        <v>0</v>
      </c>
      <c r="M441">
        <v>0</v>
      </c>
      <c r="N441">
        <v>0</v>
      </c>
      <c r="O441">
        <v>1322.55</v>
      </c>
      <c r="P441">
        <v>0</v>
      </c>
      <c r="Q441">
        <v>0</v>
      </c>
      <c r="R441">
        <v>52.954799999999999</v>
      </c>
      <c r="S441">
        <v>0</v>
      </c>
      <c r="T441">
        <v>380.06700000000001</v>
      </c>
      <c r="U441">
        <v>3687.29</v>
      </c>
      <c r="V441">
        <v>0</v>
      </c>
      <c r="W441">
        <v>0</v>
      </c>
      <c r="X441">
        <v>0</v>
      </c>
      <c r="Y441">
        <v>44.362400000000001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44.362400000000001</v>
      </c>
      <c r="AI441">
        <v>8.9420999999999999</v>
      </c>
      <c r="AJ441">
        <v>28.077200000000001</v>
      </c>
      <c r="AK441">
        <v>388.80900000000003</v>
      </c>
      <c r="AL441">
        <v>0</v>
      </c>
      <c r="AM441">
        <v>0</v>
      </c>
      <c r="AN441">
        <v>0</v>
      </c>
      <c r="AO441">
        <v>151.404</v>
      </c>
      <c r="AP441">
        <v>0</v>
      </c>
      <c r="AQ441">
        <v>0</v>
      </c>
      <c r="AR441">
        <v>8.2904</v>
      </c>
      <c r="AS441">
        <v>0</v>
      </c>
      <c r="AT441">
        <v>45.981200000000001</v>
      </c>
      <c r="AU441">
        <v>631.50400000000002</v>
      </c>
      <c r="AV441">
        <v>0</v>
      </c>
      <c r="AW441">
        <v>0</v>
      </c>
      <c r="AX441">
        <v>0</v>
      </c>
      <c r="AY441">
        <v>41.848599999999998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41.848599999999998</v>
      </c>
      <c r="BI441">
        <v>3357.65</v>
      </c>
      <c r="BJ441" t="s">
        <v>67</v>
      </c>
      <c r="BK441" t="s">
        <v>67</v>
      </c>
      <c r="BL441" t="s">
        <v>67</v>
      </c>
      <c r="BM441" t="s">
        <v>67</v>
      </c>
      <c r="BN441" t="s">
        <v>67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</row>
    <row r="442" spans="1:78" x14ac:dyDescent="0.25">
      <c r="A442" t="s">
        <v>2910</v>
      </c>
      <c r="B442" t="s">
        <v>2497</v>
      </c>
      <c r="C442" s="1" t="str">
        <f t="shared" si="63"/>
        <v>WRf</v>
      </c>
      <c r="D442" s="1" t="str">
        <f t="shared" si="64"/>
        <v>CZ12</v>
      </c>
      <c r="E442" s="1" t="str">
        <f t="shared" si="65"/>
        <v>v11</v>
      </c>
      <c r="F442" s="1" t="str">
        <f t="shared" si="58"/>
        <v>PkgAC2SpP-240to760</v>
      </c>
      <c r="G442" s="1" t="str">
        <f t="shared" si="66"/>
        <v>Base</v>
      </c>
      <c r="H442">
        <v>24998.5</v>
      </c>
      <c r="I442">
        <v>20.148299999999999</v>
      </c>
      <c r="J442">
        <v>114.529</v>
      </c>
      <c r="K442">
        <v>1682.73</v>
      </c>
      <c r="L442">
        <v>0</v>
      </c>
      <c r="M442">
        <v>0</v>
      </c>
      <c r="N442">
        <v>0</v>
      </c>
      <c r="O442">
        <v>1322.05</v>
      </c>
      <c r="P442">
        <v>0</v>
      </c>
      <c r="Q442">
        <v>0</v>
      </c>
      <c r="R442">
        <v>52.954799999999999</v>
      </c>
      <c r="S442">
        <v>0</v>
      </c>
      <c r="T442">
        <v>372.30599999999998</v>
      </c>
      <c r="U442">
        <v>3564.72</v>
      </c>
      <c r="V442">
        <v>0</v>
      </c>
      <c r="W442">
        <v>0</v>
      </c>
      <c r="X442">
        <v>0</v>
      </c>
      <c r="Y442">
        <v>44.048000000000002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44.048000000000002</v>
      </c>
      <c r="AI442">
        <v>10.990500000000001</v>
      </c>
      <c r="AJ442">
        <v>27.775300000000001</v>
      </c>
      <c r="AK442">
        <v>308.83499999999998</v>
      </c>
      <c r="AL442">
        <v>0</v>
      </c>
      <c r="AM442">
        <v>0</v>
      </c>
      <c r="AN442">
        <v>0</v>
      </c>
      <c r="AO442">
        <v>151.27199999999999</v>
      </c>
      <c r="AP442">
        <v>0</v>
      </c>
      <c r="AQ442">
        <v>0</v>
      </c>
      <c r="AR442">
        <v>8.2904</v>
      </c>
      <c r="AS442">
        <v>0</v>
      </c>
      <c r="AT442">
        <v>45.095300000000002</v>
      </c>
      <c r="AU442">
        <v>552.25800000000004</v>
      </c>
      <c r="AV442">
        <v>0</v>
      </c>
      <c r="AW442">
        <v>0</v>
      </c>
      <c r="AX442">
        <v>0</v>
      </c>
      <c r="AY442">
        <v>29.526199999999999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29.526199999999999</v>
      </c>
      <c r="BI442">
        <v>3123.83</v>
      </c>
      <c r="BJ442" t="s">
        <v>67</v>
      </c>
      <c r="BK442" t="s">
        <v>67</v>
      </c>
      <c r="BL442" t="s">
        <v>67</v>
      </c>
      <c r="BM442" t="s">
        <v>67</v>
      </c>
      <c r="BN442" t="s">
        <v>67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</row>
    <row r="443" spans="1:78" x14ac:dyDescent="0.25">
      <c r="A443" t="s">
        <v>2910</v>
      </c>
      <c r="B443" t="s">
        <v>2498</v>
      </c>
      <c r="C443" s="1" t="str">
        <f t="shared" si="63"/>
        <v>WRf</v>
      </c>
      <c r="D443" s="1" t="str">
        <f t="shared" si="64"/>
        <v>CZ12</v>
      </c>
      <c r="E443" s="1" t="str">
        <f t="shared" si="65"/>
        <v>v11</v>
      </c>
      <c r="F443" s="1" t="str">
        <f t="shared" si="58"/>
        <v>PkgAC2SpP-240to760</v>
      </c>
      <c r="G443" s="1" t="str">
        <f t="shared" si="66"/>
        <v>Meas</v>
      </c>
      <c r="H443">
        <v>24998.5</v>
      </c>
      <c r="I443">
        <v>18.552</v>
      </c>
      <c r="J443">
        <v>115.23099999999999</v>
      </c>
      <c r="K443">
        <v>1682.73</v>
      </c>
      <c r="L443">
        <v>0</v>
      </c>
      <c r="M443">
        <v>0</v>
      </c>
      <c r="N443">
        <v>0</v>
      </c>
      <c r="O443">
        <v>1322.05</v>
      </c>
      <c r="P443">
        <v>0</v>
      </c>
      <c r="Q443">
        <v>0</v>
      </c>
      <c r="R443">
        <v>52.954799999999999</v>
      </c>
      <c r="S443">
        <v>0</v>
      </c>
      <c r="T443">
        <v>372.30599999999998</v>
      </c>
      <c r="U443">
        <v>3563.82</v>
      </c>
      <c r="V443">
        <v>0</v>
      </c>
      <c r="W443">
        <v>0</v>
      </c>
      <c r="X443">
        <v>0</v>
      </c>
      <c r="Y443">
        <v>44.048099999999998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44.048099999999998</v>
      </c>
      <c r="AI443">
        <v>8.2422799999999992</v>
      </c>
      <c r="AJ443">
        <v>28.042999999999999</v>
      </c>
      <c r="AK443">
        <v>308.83499999999998</v>
      </c>
      <c r="AL443">
        <v>0</v>
      </c>
      <c r="AM443">
        <v>0</v>
      </c>
      <c r="AN443">
        <v>0</v>
      </c>
      <c r="AO443">
        <v>151.27199999999999</v>
      </c>
      <c r="AP443">
        <v>0</v>
      </c>
      <c r="AQ443">
        <v>0</v>
      </c>
      <c r="AR443">
        <v>8.2904</v>
      </c>
      <c r="AS443">
        <v>0</v>
      </c>
      <c r="AT443">
        <v>45.095300000000002</v>
      </c>
      <c r="AU443">
        <v>549.77800000000002</v>
      </c>
      <c r="AV443">
        <v>0</v>
      </c>
      <c r="AW443">
        <v>0</v>
      </c>
      <c r="AX443">
        <v>0</v>
      </c>
      <c r="AY443">
        <v>29.526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29.526</v>
      </c>
      <c r="BI443">
        <v>3122.79</v>
      </c>
      <c r="BJ443" t="s">
        <v>67</v>
      </c>
      <c r="BK443" t="s">
        <v>67</v>
      </c>
      <c r="BL443" t="s">
        <v>67</v>
      </c>
      <c r="BM443" t="s">
        <v>67</v>
      </c>
      <c r="BN443" t="s">
        <v>67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</row>
    <row r="444" spans="1:78" x14ac:dyDescent="0.25">
      <c r="A444" t="s">
        <v>2910</v>
      </c>
      <c r="B444" t="s">
        <v>2499</v>
      </c>
      <c r="C444" s="1" t="str">
        <f t="shared" si="63"/>
        <v>WRf</v>
      </c>
      <c r="D444" s="1" t="str">
        <f t="shared" si="64"/>
        <v>CZ12</v>
      </c>
      <c r="E444" s="1" t="str">
        <f t="shared" si="65"/>
        <v>v15</v>
      </c>
      <c r="F444" s="1" t="str">
        <f t="shared" si="58"/>
        <v>PkgAC2SpP-240to760</v>
      </c>
      <c r="G444" s="1" t="str">
        <f t="shared" si="66"/>
        <v>Base</v>
      </c>
      <c r="H444">
        <v>24998.5</v>
      </c>
      <c r="I444">
        <v>12.983599999999999</v>
      </c>
      <c r="J444">
        <v>114.527</v>
      </c>
      <c r="K444">
        <v>1682.73</v>
      </c>
      <c r="L444">
        <v>0</v>
      </c>
      <c r="M444">
        <v>0</v>
      </c>
      <c r="N444">
        <v>0</v>
      </c>
      <c r="O444">
        <v>1321.78</v>
      </c>
      <c r="P444">
        <v>0</v>
      </c>
      <c r="Q444">
        <v>0</v>
      </c>
      <c r="R444">
        <v>52.954799999999999</v>
      </c>
      <c r="S444">
        <v>0</v>
      </c>
      <c r="T444">
        <v>372.30599999999998</v>
      </c>
      <c r="U444">
        <v>3557.29</v>
      </c>
      <c r="V444">
        <v>0</v>
      </c>
      <c r="W444">
        <v>0</v>
      </c>
      <c r="X444">
        <v>0</v>
      </c>
      <c r="Y444">
        <v>43.590899999999998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43.590899999999998</v>
      </c>
      <c r="AI444">
        <v>10.625</v>
      </c>
      <c r="AJ444">
        <v>27.775300000000001</v>
      </c>
      <c r="AK444">
        <v>308.83499999999998</v>
      </c>
      <c r="AL444">
        <v>0</v>
      </c>
      <c r="AM444">
        <v>0</v>
      </c>
      <c r="AN444">
        <v>0</v>
      </c>
      <c r="AO444">
        <v>151.25399999999999</v>
      </c>
      <c r="AP444">
        <v>0</v>
      </c>
      <c r="AQ444">
        <v>0</v>
      </c>
      <c r="AR444">
        <v>8.2904</v>
      </c>
      <c r="AS444">
        <v>0</v>
      </c>
      <c r="AT444">
        <v>45.095300000000002</v>
      </c>
      <c r="AU444">
        <v>551.875</v>
      </c>
      <c r="AV444">
        <v>0</v>
      </c>
      <c r="AW444">
        <v>0</v>
      </c>
      <c r="AX444">
        <v>0</v>
      </c>
      <c r="AY444">
        <v>29.5289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29.5289</v>
      </c>
      <c r="BI444">
        <v>3120.12</v>
      </c>
      <c r="BJ444" t="s">
        <v>67</v>
      </c>
      <c r="BK444" t="s">
        <v>67</v>
      </c>
      <c r="BL444" t="s">
        <v>67</v>
      </c>
      <c r="BM444" t="s">
        <v>67</v>
      </c>
      <c r="BN444" t="s">
        <v>67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</row>
    <row r="445" spans="1:78" x14ac:dyDescent="0.25">
      <c r="A445" t="s">
        <v>2911</v>
      </c>
      <c r="B445" t="s">
        <v>2500</v>
      </c>
      <c r="C445" s="1" t="str">
        <f t="shared" si="63"/>
        <v>WRf</v>
      </c>
      <c r="D445" s="1" t="str">
        <f t="shared" si="64"/>
        <v>CZ12</v>
      </c>
      <c r="E445" s="1" t="str">
        <f t="shared" si="65"/>
        <v>v15</v>
      </c>
      <c r="F445" s="1" t="str">
        <f t="shared" si="58"/>
        <v>PkgAC2SpP-240to760</v>
      </c>
      <c r="G445" s="1" t="str">
        <f t="shared" si="66"/>
        <v>Meas</v>
      </c>
      <c r="H445">
        <v>24998.5</v>
      </c>
      <c r="I445">
        <v>11.4435</v>
      </c>
      <c r="J445">
        <v>114.959</v>
      </c>
      <c r="K445">
        <v>1682.73</v>
      </c>
      <c r="L445">
        <v>0</v>
      </c>
      <c r="M445">
        <v>0</v>
      </c>
      <c r="N445">
        <v>0</v>
      </c>
      <c r="O445">
        <v>1321.77</v>
      </c>
      <c r="P445">
        <v>0</v>
      </c>
      <c r="Q445">
        <v>0</v>
      </c>
      <c r="R445">
        <v>52.954799999999999</v>
      </c>
      <c r="S445">
        <v>0</v>
      </c>
      <c r="T445">
        <v>372.30599999999998</v>
      </c>
      <c r="U445">
        <v>3556.17</v>
      </c>
      <c r="V445">
        <v>0</v>
      </c>
      <c r="W445">
        <v>0</v>
      </c>
      <c r="X445">
        <v>0</v>
      </c>
      <c r="Y445">
        <v>43.5899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43.5899</v>
      </c>
      <c r="AI445">
        <v>7.9937699999999996</v>
      </c>
      <c r="AJ445">
        <v>28.0336</v>
      </c>
      <c r="AK445">
        <v>308.83499999999998</v>
      </c>
      <c r="AL445">
        <v>0</v>
      </c>
      <c r="AM445">
        <v>0</v>
      </c>
      <c r="AN445">
        <v>0</v>
      </c>
      <c r="AO445">
        <v>151.23599999999999</v>
      </c>
      <c r="AP445">
        <v>0</v>
      </c>
      <c r="AQ445">
        <v>0</v>
      </c>
      <c r="AR445">
        <v>8.2904</v>
      </c>
      <c r="AS445">
        <v>0</v>
      </c>
      <c r="AT445">
        <v>45.095300000000002</v>
      </c>
      <c r="AU445">
        <v>549.48400000000004</v>
      </c>
      <c r="AV445">
        <v>0</v>
      </c>
      <c r="AW445">
        <v>0</v>
      </c>
      <c r="AX445">
        <v>0</v>
      </c>
      <c r="AY445">
        <v>29.5289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29.5289</v>
      </c>
      <c r="BI445">
        <v>3119.08</v>
      </c>
      <c r="BJ445" t="s">
        <v>67</v>
      </c>
      <c r="BK445" t="s">
        <v>67</v>
      </c>
      <c r="BL445" t="s">
        <v>67</v>
      </c>
      <c r="BM445" t="s">
        <v>67</v>
      </c>
      <c r="BN445" t="s">
        <v>67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</row>
    <row r="446" spans="1:78" x14ac:dyDescent="0.25">
      <c r="A446" t="s">
        <v>2911</v>
      </c>
      <c r="B446" t="s">
        <v>2501</v>
      </c>
      <c r="C446" s="1" t="str">
        <f t="shared" si="63"/>
        <v>WRf</v>
      </c>
      <c r="D446" s="1" t="str">
        <f t="shared" si="64"/>
        <v>CZ13</v>
      </c>
      <c r="E446" s="1" t="str">
        <f t="shared" si="65"/>
        <v>v03</v>
      </c>
      <c r="F446" s="1" t="str">
        <f t="shared" si="58"/>
        <v>PkgAC2SpP-240to760</v>
      </c>
      <c r="G446" s="1" t="str">
        <f t="shared" si="66"/>
        <v>Base</v>
      </c>
      <c r="H446">
        <v>24998.5</v>
      </c>
      <c r="I446">
        <v>24.311399999999999</v>
      </c>
      <c r="J446">
        <v>152.483</v>
      </c>
      <c r="K446">
        <v>1969.37</v>
      </c>
      <c r="L446">
        <v>0</v>
      </c>
      <c r="M446">
        <v>0</v>
      </c>
      <c r="N446">
        <v>0</v>
      </c>
      <c r="O446">
        <v>1322.86</v>
      </c>
      <c r="P446">
        <v>0</v>
      </c>
      <c r="Q446">
        <v>0</v>
      </c>
      <c r="R446">
        <v>52.954799999999999</v>
      </c>
      <c r="S446">
        <v>0</v>
      </c>
      <c r="T446">
        <v>380.06700000000001</v>
      </c>
      <c r="U446">
        <v>3902.05</v>
      </c>
      <c r="V446">
        <v>0</v>
      </c>
      <c r="W446">
        <v>0</v>
      </c>
      <c r="X446">
        <v>0</v>
      </c>
      <c r="Y446">
        <v>38.4636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38.4636</v>
      </c>
      <c r="AI446">
        <v>16.024999999999999</v>
      </c>
      <c r="AJ446">
        <v>33.330300000000001</v>
      </c>
      <c r="AK446">
        <v>418.20400000000001</v>
      </c>
      <c r="AL446">
        <v>0</v>
      </c>
      <c r="AM446">
        <v>0</v>
      </c>
      <c r="AN446">
        <v>0</v>
      </c>
      <c r="AO446">
        <v>152.08000000000001</v>
      </c>
      <c r="AP446">
        <v>0</v>
      </c>
      <c r="AQ446">
        <v>0</v>
      </c>
      <c r="AR446">
        <v>8.2904</v>
      </c>
      <c r="AS446">
        <v>0</v>
      </c>
      <c r="AT446">
        <v>45.981200000000001</v>
      </c>
      <c r="AU446">
        <v>673.91099999999994</v>
      </c>
      <c r="AV446">
        <v>0</v>
      </c>
      <c r="AW446">
        <v>0</v>
      </c>
      <c r="AX446">
        <v>0</v>
      </c>
      <c r="AY446">
        <v>44.224699999999999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44.224699999999999</v>
      </c>
      <c r="BI446">
        <v>3670.93</v>
      </c>
      <c r="BJ446" t="s">
        <v>67</v>
      </c>
      <c r="BK446" t="s">
        <v>67</v>
      </c>
      <c r="BL446" t="s">
        <v>67</v>
      </c>
      <c r="BM446" t="s">
        <v>67</v>
      </c>
      <c r="BN446" t="s">
        <v>67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</row>
    <row r="447" spans="1:78" x14ac:dyDescent="0.25">
      <c r="A447" t="s">
        <v>2911</v>
      </c>
      <c r="B447" t="s">
        <v>2502</v>
      </c>
      <c r="C447" s="1" t="str">
        <f t="shared" si="63"/>
        <v>WRf</v>
      </c>
      <c r="D447" s="1" t="str">
        <f t="shared" si="64"/>
        <v>CZ13</v>
      </c>
      <c r="E447" s="1" t="str">
        <f t="shared" si="65"/>
        <v>v03</v>
      </c>
      <c r="F447" s="1" t="str">
        <f t="shared" si="58"/>
        <v>PkgAC2SpP-240to760</v>
      </c>
      <c r="G447" s="1" t="str">
        <f t="shared" si="66"/>
        <v>Meas</v>
      </c>
      <c r="H447">
        <v>24998.5</v>
      </c>
      <c r="I447">
        <v>21.370699999999999</v>
      </c>
      <c r="J447">
        <v>153.28100000000001</v>
      </c>
      <c r="K447">
        <v>1969.37</v>
      </c>
      <c r="L447">
        <v>0</v>
      </c>
      <c r="M447">
        <v>0</v>
      </c>
      <c r="N447">
        <v>0</v>
      </c>
      <c r="O447">
        <v>1322.83</v>
      </c>
      <c r="P447">
        <v>0</v>
      </c>
      <c r="Q447">
        <v>0</v>
      </c>
      <c r="R447">
        <v>52.954799999999999</v>
      </c>
      <c r="S447">
        <v>0</v>
      </c>
      <c r="T447">
        <v>380.06700000000001</v>
      </c>
      <c r="U447">
        <v>3899.87</v>
      </c>
      <c r="V447">
        <v>0</v>
      </c>
      <c r="W447">
        <v>0</v>
      </c>
      <c r="X447">
        <v>0</v>
      </c>
      <c r="Y447">
        <v>38.462800000000001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38.462800000000001</v>
      </c>
      <c r="AI447">
        <v>10.1333</v>
      </c>
      <c r="AJ447">
        <v>33.638100000000001</v>
      </c>
      <c r="AK447">
        <v>418.202</v>
      </c>
      <c r="AL447">
        <v>0</v>
      </c>
      <c r="AM447">
        <v>0</v>
      </c>
      <c r="AN447">
        <v>0</v>
      </c>
      <c r="AO447">
        <v>151.44499999999999</v>
      </c>
      <c r="AP447">
        <v>0</v>
      </c>
      <c r="AQ447">
        <v>0</v>
      </c>
      <c r="AR447">
        <v>8.2904</v>
      </c>
      <c r="AS447">
        <v>0</v>
      </c>
      <c r="AT447">
        <v>45.981200000000001</v>
      </c>
      <c r="AU447">
        <v>667.69</v>
      </c>
      <c r="AV447">
        <v>0</v>
      </c>
      <c r="AW447">
        <v>0</v>
      </c>
      <c r="AX447">
        <v>0</v>
      </c>
      <c r="AY447">
        <v>44.224800000000002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44.224800000000002</v>
      </c>
      <c r="BI447">
        <v>3664.78</v>
      </c>
      <c r="BJ447" t="s">
        <v>67</v>
      </c>
      <c r="BK447" t="s">
        <v>67</v>
      </c>
      <c r="BL447" t="s">
        <v>67</v>
      </c>
      <c r="BM447" t="s">
        <v>67</v>
      </c>
      <c r="BN447" t="s">
        <v>67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</row>
    <row r="448" spans="1:78" x14ac:dyDescent="0.25">
      <c r="A448" t="s">
        <v>2911</v>
      </c>
      <c r="B448" t="s">
        <v>2503</v>
      </c>
      <c r="C448" s="1" t="str">
        <f t="shared" si="63"/>
        <v>WRf</v>
      </c>
      <c r="D448" s="1" t="str">
        <f t="shared" si="64"/>
        <v>CZ13</v>
      </c>
      <c r="E448" s="1" t="str">
        <f t="shared" si="65"/>
        <v>v07</v>
      </c>
      <c r="F448" s="1" t="str">
        <f t="shared" si="58"/>
        <v>PkgAC2SpP-240to760</v>
      </c>
      <c r="G448" s="1" t="str">
        <f t="shared" si="66"/>
        <v>Base</v>
      </c>
      <c r="H448">
        <v>24998.5</v>
      </c>
      <c r="I448">
        <v>24.143000000000001</v>
      </c>
      <c r="J448">
        <v>124.57599999999999</v>
      </c>
      <c r="K448">
        <v>1854.47</v>
      </c>
      <c r="L448">
        <v>0</v>
      </c>
      <c r="M448">
        <v>0</v>
      </c>
      <c r="N448">
        <v>0</v>
      </c>
      <c r="O448">
        <v>1322.73</v>
      </c>
      <c r="P448">
        <v>0</v>
      </c>
      <c r="Q448">
        <v>0</v>
      </c>
      <c r="R448">
        <v>52.954799999999999</v>
      </c>
      <c r="S448">
        <v>0</v>
      </c>
      <c r="T448">
        <v>380.06700000000001</v>
      </c>
      <c r="U448">
        <v>3758.94</v>
      </c>
      <c r="V448">
        <v>0</v>
      </c>
      <c r="W448">
        <v>0</v>
      </c>
      <c r="X448">
        <v>0</v>
      </c>
      <c r="Y448">
        <v>37.511699999999998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37.511699999999998</v>
      </c>
      <c r="AI448">
        <v>15.695499999999999</v>
      </c>
      <c r="AJ448">
        <v>27.775300000000001</v>
      </c>
      <c r="AK448">
        <v>409.98399999999998</v>
      </c>
      <c r="AL448">
        <v>0</v>
      </c>
      <c r="AM448">
        <v>0</v>
      </c>
      <c r="AN448">
        <v>0</v>
      </c>
      <c r="AO448">
        <v>152.036</v>
      </c>
      <c r="AP448">
        <v>0</v>
      </c>
      <c r="AQ448">
        <v>0</v>
      </c>
      <c r="AR448">
        <v>8.2904</v>
      </c>
      <c r="AS448">
        <v>0</v>
      </c>
      <c r="AT448">
        <v>45.981200000000001</v>
      </c>
      <c r="AU448">
        <v>659.76199999999994</v>
      </c>
      <c r="AV448">
        <v>0</v>
      </c>
      <c r="AW448">
        <v>0</v>
      </c>
      <c r="AX448">
        <v>0</v>
      </c>
      <c r="AY448">
        <v>41.206099999999999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41.206099999999999</v>
      </c>
      <c r="BI448">
        <v>3597.3</v>
      </c>
      <c r="BJ448" t="s">
        <v>67</v>
      </c>
      <c r="BK448" t="s">
        <v>67</v>
      </c>
      <c r="BL448" t="s">
        <v>67</v>
      </c>
      <c r="BM448" t="s">
        <v>67</v>
      </c>
      <c r="BN448" t="s">
        <v>67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</row>
    <row r="449" spans="1:78" x14ac:dyDescent="0.25">
      <c r="A449" t="s">
        <v>2911</v>
      </c>
      <c r="B449" t="s">
        <v>2504</v>
      </c>
      <c r="C449" s="1" t="str">
        <f t="shared" si="63"/>
        <v>WRf</v>
      </c>
      <c r="D449" s="1" t="str">
        <f t="shared" si="64"/>
        <v>CZ13</v>
      </c>
      <c r="E449" s="1" t="str">
        <f t="shared" si="65"/>
        <v>v07</v>
      </c>
      <c r="F449" s="1" t="str">
        <f t="shared" si="58"/>
        <v>PkgAC2SpP-240to760</v>
      </c>
      <c r="G449" s="1" t="str">
        <f t="shared" si="66"/>
        <v>Meas</v>
      </c>
      <c r="H449">
        <v>24998.5</v>
      </c>
      <c r="I449">
        <v>21.256</v>
      </c>
      <c r="J449">
        <v>125.369</v>
      </c>
      <c r="K449">
        <v>1854.47</v>
      </c>
      <c r="L449">
        <v>0</v>
      </c>
      <c r="M449">
        <v>0</v>
      </c>
      <c r="N449">
        <v>0</v>
      </c>
      <c r="O449">
        <v>1322.7</v>
      </c>
      <c r="P449">
        <v>0</v>
      </c>
      <c r="Q449">
        <v>0</v>
      </c>
      <c r="R449">
        <v>52.954799999999999</v>
      </c>
      <c r="S449">
        <v>0</v>
      </c>
      <c r="T449">
        <v>380.06700000000001</v>
      </c>
      <c r="U449">
        <v>3756.81</v>
      </c>
      <c r="V449">
        <v>0</v>
      </c>
      <c r="W449">
        <v>0</v>
      </c>
      <c r="X449">
        <v>0</v>
      </c>
      <c r="Y449">
        <v>37.511800000000001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37.511800000000001</v>
      </c>
      <c r="AI449">
        <v>9.9448299999999996</v>
      </c>
      <c r="AJ449">
        <v>28.075500000000002</v>
      </c>
      <c r="AK449">
        <v>409.98200000000003</v>
      </c>
      <c r="AL449">
        <v>0</v>
      </c>
      <c r="AM449">
        <v>0</v>
      </c>
      <c r="AN449">
        <v>0</v>
      </c>
      <c r="AO449">
        <v>151.452</v>
      </c>
      <c r="AP449">
        <v>0</v>
      </c>
      <c r="AQ449">
        <v>0</v>
      </c>
      <c r="AR449">
        <v>8.2904</v>
      </c>
      <c r="AS449">
        <v>0</v>
      </c>
      <c r="AT449">
        <v>45.981200000000001</v>
      </c>
      <c r="AU449">
        <v>653.726</v>
      </c>
      <c r="AV449">
        <v>0</v>
      </c>
      <c r="AW449">
        <v>0</v>
      </c>
      <c r="AX449">
        <v>0</v>
      </c>
      <c r="AY449">
        <v>41.206600000000002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41.206600000000002</v>
      </c>
      <c r="BI449">
        <v>3591.58</v>
      </c>
      <c r="BJ449" t="s">
        <v>67</v>
      </c>
      <c r="BK449" t="s">
        <v>67</v>
      </c>
      <c r="BL449" t="s">
        <v>67</v>
      </c>
      <c r="BM449" t="s">
        <v>67</v>
      </c>
      <c r="BN449" t="s">
        <v>67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</row>
    <row r="450" spans="1:78" x14ac:dyDescent="0.25">
      <c r="A450" t="s">
        <v>2912</v>
      </c>
      <c r="B450" t="s">
        <v>2505</v>
      </c>
      <c r="C450" s="1" t="str">
        <f t="shared" si="63"/>
        <v>WRf</v>
      </c>
      <c r="D450" s="1" t="str">
        <f t="shared" si="64"/>
        <v>CZ13</v>
      </c>
      <c r="E450" s="1" t="str">
        <f t="shared" si="65"/>
        <v>v11</v>
      </c>
      <c r="F450" s="1" t="str">
        <f t="shared" si="58"/>
        <v>PkgAC2SpP-240to760</v>
      </c>
      <c r="G450" s="1" t="str">
        <f t="shared" si="66"/>
        <v>Base</v>
      </c>
      <c r="H450">
        <v>24998.5</v>
      </c>
      <c r="I450">
        <v>23.784700000000001</v>
      </c>
      <c r="J450">
        <v>118.776</v>
      </c>
      <c r="K450">
        <v>1712.79</v>
      </c>
      <c r="L450">
        <v>0</v>
      </c>
      <c r="M450">
        <v>0</v>
      </c>
      <c r="N450">
        <v>0</v>
      </c>
      <c r="O450">
        <v>1322.84</v>
      </c>
      <c r="P450">
        <v>0</v>
      </c>
      <c r="Q450">
        <v>0</v>
      </c>
      <c r="R450">
        <v>52.954799999999999</v>
      </c>
      <c r="S450">
        <v>0</v>
      </c>
      <c r="T450">
        <v>372.30599999999998</v>
      </c>
      <c r="U450">
        <v>3603.44</v>
      </c>
      <c r="V450">
        <v>0</v>
      </c>
      <c r="W450">
        <v>0</v>
      </c>
      <c r="X450">
        <v>0</v>
      </c>
      <c r="Y450">
        <v>38.0199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38.0199</v>
      </c>
      <c r="AI450">
        <v>14.6305</v>
      </c>
      <c r="AJ450">
        <v>27.775300000000001</v>
      </c>
      <c r="AK450">
        <v>327.75400000000002</v>
      </c>
      <c r="AL450">
        <v>0</v>
      </c>
      <c r="AM450">
        <v>0</v>
      </c>
      <c r="AN450">
        <v>0</v>
      </c>
      <c r="AO450">
        <v>151.64400000000001</v>
      </c>
      <c r="AP450">
        <v>0</v>
      </c>
      <c r="AQ450">
        <v>0</v>
      </c>
      <c r="AR450">
        <v>8.2904</v>
      </c>
      <c r="AS450">
        <v>0</v>
      </c>
      <c r="AT450">
        <v>45.095300000000002</v>
      </c>
      <c r="AU450">
        <v>575.18899999999996</v>
      </c>
      <c r="AV450">
        <v>0</v>
      </c>
      <c r="AW450">
        <v>0</v>
      </c>
      <c r="AX450">
        <v>0</v>
      </c>
      <c r="AY450">
        <v>30.645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30.645</v>
      </c>
      <c r="BI450">
        <v>3330.16</v>
      </c>
      <c r="BJ450" t="s">
        <v>67</v>
      </c>
      <c r="BK450" t="s">
        <v>67</v>
      </c>
      <c r="BL450" t="s">
        <v>67</v>
      </c>
      <c r="BM450" t="s">
        <v>67</v>
      </c>
      <c r="BN450" t="s">
        <v>67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</row>
    <row r="451" spans="1:78" x14ac:dyDescent="0.25">
      <c r="A451" t="s">
        <v>2912</v>
      </c>
      <c r="B451" t="s">
        <v>2506</v>
      </c>
      <c r="C451" s="1" t="str">
        <f t="shared" si="63"/>
        <v>WRf</v>
      </c>
      <c r="D451" s="1" t="str">
        <f t="shared" si="64"/>
        <v>CZ13</v>
      </c>
      <c r="E451" s="1" t="str">
        <f t="shared" si="65"/>
        <v>v11</v>
      </c>
      <c r="F451" s="1" t="str">
        <f t="shared" si="58"/>
        <v>PkgAC2SpP-240to760</v>
      </c>
      <c r="G451" s="1" t="str">
        <f t="shared" si="66"/>
        <v>Meas</v>
      </c>
      <c r="H451">
        <v>24998.5</v>
      </c>
      <c r="I451">
        <v>21.097300000000001</v>
      </c>
      <c r="J451">
        <v>119.568</v>
      </c>
      <c r="K451">
        <v>1712.79</v>
      </c>
      <c r="L451">
        <v>0</v>
      </c>
      <c r="M451">
        <v>0</v>
      </c>
      <c r="N451">
        <v>0</v>
      </c>
      <c r="O451">
        <v>1322.82</v>
      </c>
      <c r="P451">
        <v>0</v>
      </c>
      <c r="Q451">
        <v>0</v>
      </c>
      <c r="R451">
        <v>52.954799999999999</v>
      </c>
      <c r="S451">
        <v>0</v>
      </c>
      <c r="T451">
        <v>372.30599999999998</v>
      </c>
      <c r="U451">
        <v>3601.54</v>
      </c>
      <c r="V451">
        <v>0</v>
      </c>
      <c r="W451">
        <v>0</v>
      </c>
      <c r="X451">
        <v>0</v>
      </c>
      <c r="Y451">
        <v>38.019799999999996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38.019799999999996</v>
      </c>
      <c r="AI451">
        <v>9.2660900000000002</v>
      </c>
      <c r="AJ451">
        <v>28.067699999999999</v>
      </c>
      <c r="AK451">
        <v>327.75299999999999</v>
      </c>
      <c r="AL451">
        <v>0</v>
      </c>
      <c r="AM451">
        <v>0</v>
      </c>
      <c r="AN451">
        <v>0</v>
      </c>
      <c r="AO451">
        <v>151.34899999999999</v>
      </c>
      <c r="AP451">
        <v>0</v>
      </c>
      <c r="AQ451">
        <v>0</v>
      </c>
      <c r="AR451">
        <v>8.2904</v>
      </c>
      <c r="AS451">
        <v>0</v>
      </c>
      <c r="AT451">
        <v>45.095300000000002</v>
      </c>
      <c r="AU451">
        <v>569.82100000000003</v>
      </c>
      <c r="AV451">
        <v>0</v>
      </c>
      <c r="AW451">
        <v>0</v>
      </c>
      <c r="AX451">
        <v>0</v>
      </c>
      <c r="AY451">
        <v>30.645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30.645</v>
      </c>
      <c r="BI451">
        <v>3326.55</v>
      </c>
      <c r="BJ451" t="s">
        <v>67</v>
      </c>
      <c r="BK451" t="s">
        <v>67</v>
      </c>
      <c r="BL451" t="s">
        <v>67</v>
      </c>
      <c r="BM451" t="s">
        <v>67</v>
      </c>
      <c r="BN451" t="s">
        <v>67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</row>
    <row r="452" spans="1:78" x14ac:dyDescent="0.25">
      <c r="A452" t="s">
        <v>2912</v>
      </c>
      <c r="B452" t="s">
        <v>2507</v>
      </c>
      <c r="C452" s="1" t="str">
        <f t="shared" si="63"/>
        <v>WRf</v>
      </c>
      <c r="D452" s="1" t="str">
        <f t="shared" si="64"/>
        <v>CZ13</v>
      </c>
      <c r="E452" s="1" t="str">
        <f t="shared" si="65"/>
        <v>v15</v>
      </c>
      <c r="F452" s="1" t="str">
        <f t="shared" si="58"/>
        <v>PkgAC2SpP-240to760</v>
      </c>
      <c r="G452" s="1" t="str">
        <f t="shared" si="66"/>
        <v>Base</v>
      </c>
      <c r="H452">
        <v>24998.5</v>
      </c>
      <c r="I452">
        <v>17.005700000000001</v>
      </c>
      <c r="J452">
        <v>118.774</v>
      </c>
      <c r="K452">
        <v>1712.79</v>
      </c>
      <c r="L452">
        <v>0</v>
      </c>
      <c r="M452">
        <v>0</v>
      </c>
      <c r="N452">
        <v>0</v>
      </c>
      <c r="O452">
        <v>1322.53</v>
      </c>
      <c r="P452">
        <v>0</v>
      </c>
      <c r="Q452">
        <v>0</v>
      </c>
      <c r="R452">
        <v>52.954799999999999</v>
      </c>
      <c r="S452">
        <v>0</v>
      </c>
      <c r="T452">
        <v>372.30599999999998</v>
      </c>
      <c r="U452">
        <v>3596.36</v>
      </c>
      <c r="V452">
        <v>0</v>
      </c>
      <c r="W452">
        <v>0</v>
      </c>
      <c r="X452">
        <v>0</v>
      </c>
      <c r="Y452">
        <v>37.741599999999998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37.741599999999998</v>
      </c>
      <c r="AI452">
        <v>14.113300000000001</v>
      </c>
      <c r="AJ452">
        <v>27.775300000000001</v>
      </c>
      <c r="AK452">
        <v>327.75400000000002</v>
      </c>
      <c r="AL452">
        <v>0</v>
      </c>
      <c r="AM452">
        <v>0</v>
      </c>
      <c r="AN452">
        <v>0</v>
      </c>
      <c r="AO452">
        <v>151.607</v>
      </c>
      <c r="AP452">
        <v>0</v>
      </c>
      <c r="AQ452">
        <v>0</v>
      </c>
      <c r="AR452">
        <v>8.2904</v>
      </c>
      <c r="AS452">
        <v>0</v>
      </c>
      <c r="AT452">
        <v>45.095300000000002</v>
      </c>
      <c r="AU452">
        <v>574.63499999999999</v>
      </c>
      <c r="AV452">
        <v>0</v>
      </c>
      <c r="AW452">
        <v>0</v>
      </c>
      <c r="AX452">
        <v>0</v>
      </c>
      <c r="AY452">
        <v>29.089099999999998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29.089099999999998</v>
      </c>
      <c r="BI452">
        <v>3326.1</v>
      </c>
      <c r="BJ452" t="s">
        <v>67</v>
      </c>
      <c r="BK452" t="s">
        <v>67</v>
      </c>
      <c r="BL452" t="s">
        <v>67</v>
      </c>
      <c r="BM452" t="s">
        <v>67</v>
      </c>
      <c r="BN452" t="s">
        <v>67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</row>
    <row r="453" spans="1:78" x14ac:dyDescent="0.25">
      <c r="A453" t="s">
        <v>2912</v>
      </c>
      <c r="B453" t="s">
        <v>2508</v>
      </c>
      <c r="C453" s="1" t="str">
        <f t="shared" si="63"/>
        <v>WRf</v>
      </c>
      <c r="D453" s="1" t="str">
        <f t="shared" si="64"/>
        <v>CZ13</v>
      </c>
      <c r="E453" s="1" t="str">
        <f t="shared" si="65"/>
        <v>v15</v>
      </c>
      <c r="F453" s="1" t="str">
        <f t="shared" si="58"/>
        <v>PkgAC2SpP-240to760</v>
      </c>
      <c r="G453" s="1" t="str">
        <f t="shared" si="66"/>
        <v>Meas</v>
      </c>
      <c r="H453">
        <v>24998.5</v>
      </c>
      <c r="I453">
        <v>14.4428</v>
      </c>
      <c r="J453">
        <v>119.312</v>
      </c>
      <c r="K453">
        <v>1712.79</v>
      </c>
      <c r="L453">
        <v>0</v>
      </c>
      <c r="M453">
        <v>0</v>
      </c>
      <c r="N453">
        <v>0</v>
      </c>
      <c r="O453">
        <v>1322.52</v>
      </c>
      <c r="P453">
        <v>0</v>
      </c>
      <c r="Q453">
        <v>0</v>
      </c>
      <c r="R453">
        <v>52.954799999999999</v>
      </c>
      <c r="S453">
        <v>0</v>
      </c>
      <c r="T453">
        <v>372.30599999999998</v>
      </c>
      <c r="U453">
        <v>3594.32</v>
      </c>
      <c r="V453">
        <v>0</v>
      </c>
      <c r="W453">
        <v>0</v>
      </c>
      <c r="X453">
        <v>0</v>
      </c>
      <c r="Y453">
        <v>37.740200000000002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37.740200000000002</v>
      </c>
      <c r="AI453">
        <v>8.9493100000000005</v>
      </c>
      <c r="AJ453">
        <v>28.057700000000001</v>
      </c>
      <c r="AK453">
        <v>327.75200000000001</v>
      </c>
      <c r="AL453">
        <v>0</v>
      </c>
      <c r="AM453">
        <v>0</v>
      </c>
      <c r="AN453">
        <v>0</v>
      </c>
      <c r="AO453">
        <v>151.31100000000001</v>
      </c>
      <c r="AP453">
        <v>0</v>
      </c>
      <c r="AQ453">
        <v>0</v>
      </c>
      <c r="AR453">
        <v>8.2904</v>
      </c>
      <c r="AS453">
        <v>0</v>
      </c>
      <c r="AT453">
        <v>45.095300000000002</v>
      </c>
      <c r="AU453">
        <v>569.45600000000002</v>
      </c>
      <c r="AV453">
        <v>0</v>
      </c>
      <c r="AW453">
        <v>0</v>
      </c>
      <c r="AX453">
        <v>0</v>
      </c>
      <c r="AY453">
        <v>29.089099999999998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29.089099999999998</v>
      </c>
      <c r="BI453">
        <v>3322.61</v>
      </c>
      <c r="BJ453" t="s">
        <v>67</v>
      </c>
      <c r="BK453" t="s">
        <v>67</v>
      </c>
      <c r="BL453" t="s">
        <v>67</v>
      </c>
      <c r="BM453" t="s">
        <v>67</v>
      </c>
      <c r="BN453" t="s">
        <v>67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</row>
    <row r="454" spans="1:78" x14ac:dyDescent="0.25">
      <c r="A454" t="s">
        <v>2913</v>
      </c>
      <c r="B454" t="s">
        <v>2122</v>
      </c>
      <c r="C454" s="1" t="str">
        <f t="shared" si="63"/>
        <v>WRf</v>
      </c>
      <c r="D454" s="1" t="str">
        <f t="shared" si="64"/>
        <v>CZ15</v>
      </c>
      <c r="E454" s="1" t="str">
        <f t="shared" si="65"/>
        <v>v03</v>
      </c>
      <c r="F454" s="1" t="str">
        <f t="shared" si="58"/>
        <v>PkgAC2SpP-240to760</v>
      </c>
      <c r="G454" s="1" t="str">
        <f t="shared" si="66"/>
        <v>Base</v>
      </c>
      <c r="H454">
        <v>24998.5</v>
      </c>
      <c r="I454">
        <v>35.445</v>
      </c>
      <c r="J454">
        <v>165.53700000000001</v>
      </c>
      <c r="K454">
        <v>2131.98</v>
      </c>
      <c r="L454">
        <v>0</v>
      </c>
      <c r="M454">
        <v>0</v>
      </c>
      <c r="N454">
        <v>0</v>
      </c>
      <c r="O454">
        <v>1325.24</v>
      </c>
      <c r="P454">
        <v>0</v>
      </c>
      <c r="Q454">
        <v>0</v>
      </c>
      <c r="R454">
        <v>52.954799999999999</v>
      </c>
      <c r="S454">
        <v>0</v>
      </c>
      <c r="T454">
        <v>380.06700000000001</v>
      </c>
      <c r="U454">
        <v>4091.23</v>
      </c>
      <c r="V454">
        <v>0</v>
      </c>
      <c r="W454">
        <v>0</v>
      </c>
      <c r="X454">
        <v>0</v>
      </c>
      <c r="Y454">
        <v>25.175000000000001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25.175000000000001</v>
      </c>
      <c r="AI454">
        <v>11.042199999999999</v>
      </c>
      <c r="AJ454">
        <v>33.330300000000001</v>
      </c>
      <c r="AK454">
        <v>490.27499999999998</v>
      </c>
      <c r="AL454">
        <v>0</v>
      </c>
      <c r="AM454">
        <v>0</v>
      </c>
      <c r="AN454">
        <v>0</v>
      </c>
      <c r="AO454">
        <v>153.12799999999999</v>
      </c>
      <c r="AP454">
        <v>0</v>
      </c>
      <c r="AQ454">
        <v>0</v>
      </c>
      <c r="AR454">
        <v>8.2904</v>
      </c>
      <c r="AS454">
        <v>0</v>
      </c>
      <c r="AT454">
        <v>45.981200000000001</v>
      </c>
      <c r="AU454">
        <v>742.04700000000003</v>
      </c>
      <c r="AV454">
        <v>0</v>
      </c>
      <c r="AW454">
        <v>0</v>
      </c>
      <c r="AX454">
        <v>0</v>
      </c>
      <c r="AY454">
        <v>32.1509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32.1509</v>
      </c>
      <c r="BI454">
        <v>4193.2</v>
      </c>
      <c r="BJ454" t="s">
        <v>67</v>
      </c>
      <c r="BK454" t="s">
        <v>67</v>
      </c>
      <c r="BL454" t="s">
        <v>67</v>
      </c>
      <c r="BM454" t="s">
        <v>67</v>
      </c>
      <c r="BN454" t="s">
        <v>67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</row>
    <row r="455" spans="1:78" x14ac:dyDescent="0.25">
      <c r="A455" t="s">
        <v>2914</v>
      </c>
      <c r="B455" t="s">
        <v>2123</v>
      </c>
      <c r="C455" s="1" t="str">
        <f t="shared" si="63"/>
        <v>WRf</v>
      </c>
      <c r="D455" s="1" t="str">
        <f t="shared" si="64"/>
        <v>CZ15</v>
      </c>
      <c r="E455" s="1" t="str">
        <f t="shared" si="65"/>
        <v>v03</v>
      </c>
      <c r="F455" s="1" t="str">
        <f t="shared" ref="F455:F461" si="67">F454</f>
        <v>PkgAC2SpP-240to760</v>
      </c>
      <c r="G455" s="1" t="str">
        <f t="shared" si="66"/>
        <v>Meas</v>
      </c>
      <c r="H455">
        <v>24998.5</v>
      </c>
      <c r="I455">
        <v>28.659300000000002</v>
      </c>
      <c r="J455">
        <v>166.58</v>
      </c>
      <c r="K455">
        <v>2131.9699999999998</v>
      </c>
      <c r="L455">
        <v>0</v>
      </c>
      <c r="M455">
        <v>0</v>
      </c>
      <c r="N455">
        <v>0</v>
      </c>
      <c r="O455">
        <v>1324.52</v>
      </c>
      <c r="P455">
        <v>0</v>
      </c>
      <c r="Q455">
        <v>0</v>
      </c>
      <c r="R455">
        <v>52.954799999999999</v>
      </c>
      <c r="S455">
        <v>0</v>
      </c>
      <c r="T455">
        <v>380.06700000000001</v>
      </c>
      <c r="U455">
        <v>4084.75</v>
      </c>
      <c r="V455">
        <v>0</v>
      </c>
      <c r="W455">
        <v>0</v>
      </c>
      <c r="X455">
        <v>0</v>
      </c>
      <c r="Y455">
        <v>25.167100000000001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25.167100000000001</v>
      </c>
      <c r="AI455">
        <v>10.5596</v>
      </c>
      <c r="AJ455">
        <v>33.636800000000001</v>
      </c>
      <c r="AK455">
        <v>490.25400000000002</v>
      </c>
      <c r="AL455">
        <v>0</v>
      </c>
      <c r="AM455">
        <v>0</v>
      </c>
      <c r="AN455">
        <v>0</v>
      </c>
      <c r="AO455">
        <v>153.12799999999999</v>
      </c>
      <c r="AP455">
        <v>0</v>
      </c>
      <c r="AQ455">
        <v>0</v>
      </c>
      <c r="AR455">
        <v>8.2904</v>
      </c>
      <c r="AS455">
        <v>0</v>
      </c>
      <c r="AT455">
        <v>45.981200000000001</v>
      </c>
      <c r="AU455">
        <v>741.85</v>
      </c>
      <c r="AV455">
        <v>0</v>
      </c>
      <c r="AW455">
        <v>0</v>
      </c>
      <c r="AX455">
        <v>0</v>
      </c>
      <c r="AY455">
        <v>32.1556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32.1556</v>
      </c>
      <c r="BI455">
        <v>4200.83</v>
      </c>
      <c r="BJ455" t="s">
        <v>67</v>
      </c>
      <c r="BK455" t="s">
        <v>67</v>
      </c>
      <c r="BL455" t="s">
        <v>67</v>
      </c>
      <c r="BM455" t="s">
        <v>67</v>
      </c>
      <c r="BN455" t="s">
        <v>67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</row>
    <row r="456" spans="1:78" x14ac:dyDescent="0.25">
      <c r="A456" t="s">
        <v>2914</v>
      </c>
      <c r="B456" t="s">
        <v>2124</v>
      </c>
      <c r="C456" s="1" t="str">
        <f t="shared" si="63"/>
        <v>WRf</v>
      </c>
      <c r="D456" s="1" t="str">
        <f t="shared" si="64"/>
        <v>CZ15</v>
      </c>
      <c r="E456" s="1" t="str">
        <f t="shared" si="65"/>
        <v>v07</v>
      </c>
      <c r="F456" s="1" t="str">
        <f t="shared" si="67"/>
        <v>PkgAC2SpP-240to760</v>
      </c>
      <c r="G456" s="1" t="str">
        <f t="shared" si="66"/>
        <v>Base</v>
      </c>
      <c r="H456">
        <v>24998.5</v>
      </c>
      <c r="I456">
        <v>35.054400000000001</v>
      </c>
      <c r="J456">
        <v>135.108</v>
      </c>
      <c r="K456">
        <v>1987.55</v>
      </c>
      <c r="L456">
        <v>0</v>
      </c>
      <c r="M456">
        <v>0</v>
      </c>
      <c r="N456">
        <v>0</v>
      </c>
      <c r="O456">
        <v>1325.27</v>
      </c>
      <c r="P456">
        <v>0</v>
      </c>
      <c r="Q456">
        <v>0</v>
      </c>
      <c r="R456">
        <v>52.954799999999999</v>
      </c>
      <c r="S456">
        <v>0</v>
      </c>
      <c r="T456">
        <v>380.06700000000001</v>
      </c>
      <c r="U456">
        <v>3916</v>
      </c>
      <c r="V456">
        <v>0</v>
      </c>
      <c r="W456">
        <v>0</v>
      </c>
      <c r="X456">
        <v>0</v>
      </c>
      <c r="Y456">
        <v>25.034400000000002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25.034400000000002</v>
      </c>
      <c r="AI456">
        <v>11.0029</v>
      </c>
      <c r="AJ456">
        <v>27.775300000000001</v>
      </c>
      <c r="AK456">
        <v>482.15300000000002</v>
      </c>
      <c r="AL456">
        <v>0</v>
      </c>
      <c r="AM456">
        <v>0</v>
      </c>
      <c r="AN456">
        <v>0</v>
      </c>
      <c r="AO456">
        <v>153.17599999999999</v>
      </c>
      <c r="AP456">
        <v>0</v>
      </c>
      <c r="AQ456">
        <v>0</v>
      </c>
      <c r="AR456">
        <v>8.2904</v>
      </c>
      <c r="AS456">
        <v>0</v>
      </c>
      <c r="AT456">
        <v>45.981200000000001</v>
      </c>
      <c r="AU456">
        <v>728.37900000000002</v>
      </c>
      <c r="AV456">
        <v>0</v>
      </c>
      <c r="AW456">
        <v>0</v>
      </c>
      <c r="AX456">
        <v>0</v>
      </c>
      <c r="AY456">
        <v>30.582899999999999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30.582899999999999</v>
      </c>
      <c r="BI456">
        <v>4124.16</v>
      </c>
      <c r="BJ456" t="s">
        <v>67</v>
      </c>
      <c r="BK456" t="s">
        <v>67</v>
      </c>
      <c r="BL456" t="s">
        <v>67</v>
      </c>
      <c r="BM456" t="s">
        <v>67</v>
      </c>
      <c r="BN456" t="s">
        <v>67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</row>
    <row r="457" spans="1:78" x14ac:dyDescent="0.25">
      <c r="A457" t="s">
        <v>2914</v>
      </c>
      <c r="B457" t="s">
        <v>2125</v>
      </c>
      <c r="C457" s="1" t="str">
        <f t="shared" si="63"/>
        <v>WRf</v>
      </c>
      <c r="D457" s="1" t="str">
        <f t="shared" si="64"/>
        <v>CZ15</v>
      </c>
      <c r="E457" s="1" t="str">
        <f t="shared" si="65"/>
        <v>v07</v>
      </c>
      <c r="F457" s="1" t="str">
        <f t="shared" si="67"/>
        <v>PkgAC2SpP-240to760</v>
      </c>
      <c r="G457" s="1" t="str">
        <f t="shared" si="66"/>
        <v>Meas</v>
      </c>
      <c r="H457">
        <v>24998.5</v>
      </c>
      <c r="I457">
        <v>28.382100000000001</v>
      </c>
      <c r="J457">
        <v>136.14500000000001</v>
      </c>
      <c r="K457">
        <v>1987.54</v>
      </c>
      <c r="L457">
        <v>0</v>
      </c>
      <c r="M457">
        <v>0</v>
      </c>
      <c r="N457">
        <v>0</v>
      </c>
      <c r="O457">
        <v>1324.55</v>
      </c>
      <c r="P457">
        <v>0</v>
      </c>
      <c r="Q457">
        <v>0</v>
      </c>
      <c r="R457">
        <v>52.954799999999999</v>
      </c>
      <c r="S457">
        <v>0</v>
      </c>
      <c r="T457">
        <v>380.06700000000001</v>
      </c>
      <c r="U457">
        <v>3909.64</v>
      </c>
      <c r="V457">
        <v>0</v>
      </c>
      <c r="W457">
        <v>0</v>
      </c>
      <c r="X457">
        <v>0</v>
      </c>
      <c r="Y457">
        <v>25.084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25.084</v>
      </c>
      <c r="AI457">
        <v>10.6046</v>
      </c>
      <c r="AJ457">
        <v>28.081600000000002</v>
      </c>
      <c r="AK457">
        <v>482.13</v>
      </c>
      <c r="AL457">
        <v>0</v>
      </c>
      <c r="AM457">
        <v>0</v>
      </c>
      <c r="AN457">
        <v>0</v>
      </c>
      <c r="AO457">
        <v>153.108</v>
      </c>
      <c r="AP457">
        <v>0</v>
      </c>
      <c r="AQ457">
        <v>0</v>
      </c>
      <c r="AR457">
        <v>8.2904</v>
      </c>
      <c r="AS457">
        <v>0</v>
      </c>
      <c r="AT457">
        <v>45.981200000000001</v>
      </c>
      <c r="AU457">
        <v>728.19600000000003</v>
      </c>
      <c r="AV457">
        <v>0</v>
      </c>
      <c r="AW457">
        <v>0</v>
      </c>
      <c r="AX457">
        <v>0</v>
      </c>
      <c r="AY457">
        <v>30.579599999999999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30.579599999999999</v>
      </c>
      <c r="BI457">
        <v>4132</v>
      </c>
      <c r="BJ457" t="s">
        <v>67</v>
      </c>
      <c r="BK457" t="s">
        <v>67</v>
      </c>
      <c r="BL457" t="s">
        <v>67</v>
      </c>
      <c r="BM457" t="s">
        <v>67</v>
      </c>
      <c r="BN457" t="s">
        <v>67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</row>
    <row r="458" spans="1:78" x14ac:dyDescent="0.25">
      <c r="A458" t="s">
        <v>2914</v>
      </c>
      <c r="B458" t="s">
        <v>2126</v>
      </c>
      <c r="C458" s="1" t="str">
        <f t="shared" si="63"/>
        <v>WRf</v>
      </c>
      <c r="D458" s="1" t="str">
        <f t="shared" si="64"/>
        <v>CZ15</v>
      </c>
      <c r="E458" s="1" t="str">
        <f t="shared" si="65"/>
        <v>v11</v>
      </c>
      <c r="F458" s="1" t="str">
        <f t="shared" si="67"/>
        <v>PkgAC2SpP-240to760</v>
      </c>
      <c r="G458" s="1" t="str">
        <f t="shared" si="66"/>
        <v>Base</v>
      </c>
      <c r="H458">
        <v>24998.5</v>
      </c>
      <c r="I458">
        <v>33.735999999999997</v>
      </c>
      <c r="J458">
        <v>128.227</v>
      </c>
      <c r="K458">
        <v>1799.96</v>
      </c>
      <c r="L458">
        <v>0</v>
      </c>
      <c r="M458">
        <v>0</v>
      </c>
      <c r="N458">
        <v>0</v>
      </c>
      <c r="O458">
        <v>1325.76</v>
      </c>
      <c r="P458">
        <v>0</v>
      </c>
      <c r="Q458">
        <v>0</v>
      </c>
      <c r="R458">
        <v>52.954799999999999</v>
      </c>
      <c r="S458">
        <v>0</v>
      </c>
      <c r="T458">
        <v>372.30599999999998</v>
      </c>
      <c r="U458">
        <v>3712.94</v>
      </c>
      <c r="V458">
        <v>0</v>
      </c>
      <c r="W458">
        <v>0</v>
      </c>
      <c r="X458">
        <v>0</v>
      </c>
      <c r="Y458">
        <v>26.917200000000001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26.917200000000001</v>
      </c>
      <c r="AI458">
        <v>11.188000000000001</v>
      </c>
      <c r="AJ458">
        <v>27.775300000000001</v>
      </c>
      <c r="AK458">
        <v>393.322</v>
      </c>
      <c r="AL458">
        <v>0</v>
      </c>
      <c r="AM458">
        <v>0</v>
      </c>
      <c r="AN458">
        <v>0</v>
      </c>
      <c r="AO458">
        <v>152.83199999999999</v>
      </c>
      <c r="AP458">
        <v>0</v>
      </c>
      <c r="AQ458">
        <v>0</v>
      </c>
      <c r="AR458">
        <v>8.2904</v>
      </c>
      <c r="AS458">
        <v>0</v>
      </c>
      <c r="AT458">
        <v>45.095300000000002</v>
      </c>
      <c r="AU458">
        <v>638.50300000000004</v>
      </c>
      <c r="AV458">
        <v>0</v>
      </c>
      <c r="AW458">
        <v>0</v>
      </c>
      <c r="AX458">
        <v>0</v>
      </c>
      <c r="AY458">
        <v>31.634699999999999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31.634699999999999</v>
      </c>
      <c r="BI458">
        <v>3872.23</v>
      </c>
      <c r="BJ458" t="s">
        <v>67</v>
      </c>
      <c r="BK458" t="s">
        <v>67</v>
      </c>
      <c r="BL458" t="s">
        <v>67</v>
      </c>
      <c r="BM458" t="s">
        <v>67</v>
      </c>
      <c r="BN458" t="s">
        <v>67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</row>
    <row r="459" spans="1:78" x14ac:dyDescent="0.25">
      <c r="A459" t="s">
        <v>2915</v>
      </c>
      <c r="B459" t="s">
        <v>2127</v>
      </c>
      <c r="C459" s="1" t="str">
        <f t="shared" si="63"/>
        <v>WRf</v>
      </c>
      <c r="D459" s="1" t="str">
        <f t="shared" si="64"/>
        <v>CZ15</v>
      </c>
      <c r="E459" s="1" t="str">
        <f t="shared" si="65"/>
        <v>v11</v>
      </c>
      <c r="F459" s="1" t="str">
        <f t="shared" si="67"/>
        <v>PkgAC2SpP-240to760</v>
      </c>
      <c r="G459" s="1" t="str">
        <f t="shared" si="66"/>
        <v>Meas</v>
      </c>
      <c r="H459">
        <v>24998.5</v>
      </c>
      <c r="I459">
        <v>27.699100000000001</v>
      </c>
      <c r="J459">
        <v>129.26599999999999</v>
      </c>
      <c r="K459">
        <v>1799.96</v>
      </c>
      <c r="L459">
        <v>0</v>
      </c>
      <c r="M459">
        <v>0</v>
      </c>
      <c r="N459">
        <v>0</v>
      </c>
      <c r="O459">
        <v>1325.23</v>
      </c>
      <c r="P459">
        <v>0</v>
      </c>
      <c r="Q459">
        <v>0</v>
      </c>
      <c r="R459">
        <v>52.954799999999999</v>
      </c>
      <c r="S459">
        <v>0</v>
      </c>
      <c r="T459">
        <v>372.30599999999998</v>
      </c>
      <c r="U459">
        <v>3707.41</v>
      </c>
      <c r="V459">
        <v>0</v>
      </c>
      <c r="W459">
        <v>0</v>
      </c>
      <c r="X459">
        <v>0</v>
      </c>
      <c r="Y459">
        <v>26.952000000000002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26.952000000000002</v>
      </c>
      <c r="AI459">
        <v>9.9543599999999994</v>
      </c>
      <c r="AJ459">
        <v>28.1097</v>
      </c>
      <c r="AK459">
        <v>393.31799999999998</v>
      </c>
      <c r="AL459">
        <v>0</v>
      </c>
      <c r="AM459">
        <v>0</v>
      </c>
      <c r="AN459">
        <v>0</v>
      </c>
      <c r="AO459">
        <v>151.607</v>
      </c>
      <c r="AP459">
        <v>0</v>
      </c>
      <c r="AQ459">
        <v>0</v>
      </c>
      <c r="AR459">
        <v>8.2904</v>
      </c>
      <c r="AS459">
        <v>0</v>
      </c>
      <c r="AT459">
        <v>45.095300000000002</v>
      </c>
      <c r="AU459">
        <v>636.37400000000002</v>
      </c>
      <c r="AV459">
        <v>0</v>
      </c>
      <c r="AW459">
        <v>0</v>
      </c>
      <c r="AX459">
        <v>0</v>
      </c>
      <c r="AY459">
        <v>31.628599999999999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31.628599999999999</v>
      </c>
      <c r="BI459">
        <v>3864.76</v>
      </c>
      <c r="BJ459" t="s">
        <v>67</v>
      </c>
      <c r="BK459" t="s">
        <v>67</v>
      </c>
      <c r="BL459" t="s">
        <v>67</v>
      </c>
      <c r="BM459" t="s">
        <v>67</v>
      </c>
      <c r="BN459" t="s">
        <v>67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</row>
    <row r="460" spans="1:78" x14ac:dyDescent="0.25">
      <c r="A460" t="s">
        <v>2915</v>
      </c>
      <c r="B460" t="s">
        <v>2128</v>
      </c>
      <c r="C460" s="1" t="str">
        <f t="shared" si="63"/>
        <v>WRf</v>
      </c>
      <c r="D460" s="1" t="str">
        <f t="shared" si="64"/>
        <v>CZ15</v>
      </c>
      <c r="E460" s="1" t="str">
        <f t="shared" si="65"/>
        <v>v15</v>
      </c>
      <c r="F460" s="1" t="str">
        <f t="shared" si="67"/>
        <v>PkgAC2SpP-240to760</v>
      </c>
      <c r="G460" s="1" t="str">
        <f t="shared" si="66"/>
        <v>Base</v>
      </c>
      <c r="H460">
        <v>24998.5</v>
      </c>
      <c r="I460">
        <v>28.762499999999999</v>
      </c>
      <c r="J460">
        <v>128.22900000000001</v>
      </c>
      <c r="K460">
        <v>1799.96</v>
      </c>
      <c r="L460">
        <v>0</v>
      </c>
      <c r="M460">
        <v>0</v>
      </c>
      <c r="N460">
        <v>0</v>
      </c>
      <c r="O460">
        <v>1325.41</v>
      </c>
      <c r="P460">
        <v>0</v>
      </c>
      <c r="Q460">
        <v>0</v>
      </c>
      <c r="R460">
        <v>52.954799999999999</v>
      </c>
      <c r="S460">
        <v>0</v>
      </c>
      <c r="T460">
        <v>372.30599999999998</v>
      </c>
      <c r="U460">
        <v>3707.63</v>
      </c>
      <c r="V460">
        <v>0</v>
      </c>
      <c r="W460">
        <v>0</v>
      </c>
      <c r="X460">
        <v>0</v>
      </c>
      <c r="Y460">
        <v>26.566800000000001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26.566800000000001</v>
      </c>
      <c r="AI460">
        <v>10.946899999999999</v>
      </c>
      <c r="AJ460">
        <v>27.775300000000001</v>
      </c>
      <c r="AK460">
        <v>393.322</v>
      </c>
      <c r="AL460">
        <v>0</v>
      </c>
      <c r="AM460">
        <v>0</v>
      </c>
      <c r="AN460">
        <v>0</v>
      </c>
      <c r="AO460">
        <v>152.934</v>
      </c>
      <c r="AP460">
        <v>0</v>
      </c>
      <c r="AQ460">
        <v>0</v>
      </c>
      <c r="AR460">
        <v>8.2904</v>
      </c>
      <c r="AS460">
        <v>0</v>
      </c>
      <c r="AT460">
        <v>45.095300000000002</v>
      </c>
      <c r="AU460">
        <v>638.36400000000003</v>
      </c>
      <c r="AV460">
        <v>0</v>
      </c>
      <c r="AW460">
        <v>0</v>
      </c>
      <c r="AX460">
        <v>0</v>
      </c>
      <c r="AY460">
        <v>32.266599999999997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32.266599999999997</v>
      </c>
      <c r="BI460">
        <v>3868.54</v>
      </c>
      <c r="BJ460" t="s">
        <v>67</v>
      </c>
      <c r="BK460" t="s">
        <v>67</v>
      </c>
      <c r="BL460" t="s">
        <v>67</v>
      </c>
      <c r="BM460" t="s">
        <v>67</v>
      </c>
      <c r="BN460" t="s">
        <v>67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</row>
    <row r="461" spans="1:78" x14ac:dyDescent="0.25">
      <c r="A461" t="s">
        <v>2915</v>
      </c>
      <c r="B461" t="s">
        <v>2129</v>
      </c>
      <c r="C461" s="1" t="str">
        <f t="shared" si="63"/>
        <v>WRf</v>
      </c>
      <c r="D461" s="1" t="str">
        <f t="shared" si="64"/>
        <v>CZ15</v>
      </c>
      <c r="E461" s="1" t="str">
        <f t="shared" si="65"/>
        <v>v15</v>
      </c>
      <c r="F461" s="1" t="str">
        <f t="shared" si="67"/>
        <v>PkgAC2SpP-240to760</v>
      </c>
      <c r="G461" s="1" t="str">
        <f t="shared" si="66"/>
        <v>Meas</v>
      </c>
      <c r="H461">
        <v>24998.5</v>
      </c>
      <c r="I461">
        <v>22.920400000000001</v>
      </c>
      <c r="J461">
        <v>129.084</v>
      </c>
      <c r="K461">
        <v>1799.96</v>
      </c>
      <c r="L461">
        <v>0</v>
      </c>
      <c r="M461">
        <v>0</v>
      </c>
      <c r="N461">
        <v>0</v>
      </c>
      <c r="O461">
        <v>1324.85</v>
      </c>
      <c r="P461">
        <v>0</v>
      </c>
      <c r="Q461">
        <v>0</v>
      </c>
      <c r="R461">
        <v>52.954799999999999</v>
      </c>
      <c r="S461">
        <v>0</v>
      </c>
      <c r="T461">
        <v>372.30599999999998</v>
      </c>
      <c r="U461">
        <v>3702.08</v>
      </c>
      <c r="V461">
        <v>0</v>
      </c>
      <c r="W461">
        <v>0</v>
      </c>
      <c r="X461">
        <v>0</v>
      </c>
      <c r="Y461">
        <v>26.6005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26.6005</v>
      </c>
      <c r="AI461">
        <v>9.6014300000000006</v>
      </c>
      <c r="AJ461">
        <v>28.098199999999999</v>
      </c>
      <c r="AK461">
        <v>393.31799999999998</v>
      </c>
      <c r="AL461">
        <v>0</v>
      </c>
      <c r="AM461">
        <v>0</v>
      </c>
      <c r="AN461">
        <v>0</v>
      </c>
      <c r="AO461">
        <v>151.56200000000001</v>
      </c>
      <c r="AP461">
        <v>0</v>
      </c>
      <c r="AQ461">
        <v>0</v>
      </c>
      <c r="AR461">
        <v>8.2904</v>
      </c>
      <c r="AS461">
        <v>0</v>
      </c>
      <c r="AT461">
        <v>45.095300000000002</v>
      </c>
      <c r="AU461">
        <v>635.96600000000001</v>
      </c>
      <c r="AV461">
        <v>0</v>
      </c>
      <c r="AW461">
        <v>0</v>
      </c>
      <c r="AX461">
        <v>0</v>
      </c>
      <c r="AY461">
        <v>32.266599999999997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32.266599999999997</v>
      </c>
      <c r="BI461">
        <v>3859.59</v>
      </c>
      <c r="BJ461" t="s">
        <v>67</v>
      </c>
      <c r="BK461" t="s">
        <v>67</v>
      </c>
      <c r="BL461" t="s">
        <v>67</v>
      </c>
      <c r="BM461" t="s">
        <v>67</v>
      </c>
      <c r="BN461" t="s">
        <v>67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</row>
  </sheetData>
  <autoFilter ref="A5:BZ461" xr:uid="{12D2889E-AFB5-42F9-BBED-7B8392B68BD4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ED805-565A-4FD9-AFD2-873B03A66EA1}">
  <sheetPr codeName="Sheet6"/>
  <dimension ref="B3:J459"/>
  <sheetViews>
    <sheetView topLeftCell="A2" workbookViewId="0">
      <selection activeCell="I20" sqref="I20"/>
    </sheetView>
  </sheetViews>
  <sheetFormatPr defaultRowHeight="15" x14ac:dyDescent="0.25"/>
  <cols>
    <col min="3" max="3" width="45.42578125" bestFit="1" customWidth="1"/>
    <col min="4" max="4" width="4.85546875" bestFit="1" customWidth="1"/>
    <col min="5" max="5" width="5" bestFit="1" customWidth="1"/>
    <col min="6" max="6" width="7.85546875" bestFit="1" customWidth="1"/>
    <col min="7" max="7" width="18.85546875" bestFit="1" customWidth="1"/>
    <col min="8" max="8" width="20.85546875" bestFit="1" customWidth="1"/>
    <col min="9" max="9" width="17.28515625" bestFit="1" customWidth="1"/>
    <col min="10" max="10" width="16.140625" bestFit="1" customWidth="1"/>
  </cols>
  <sheetData>
    <row r="3" spans="2:10" x14ac:dyDescent="0.25">
      <c r="B3" s="1" t="s">
        <v>135</v>
      </c>
      <c r="C3" s="19" t="s">
        <v>136</v>
      </c>
      <c r="D3" s="20" t="s">
        <v>68</v>
      </c>
      <c r="E3" s="20" t="s">
        <v>69</v>
      </c>
      <c r="F3" s="20" t="s">
        <v>70</v>
      </c>
      <c r="G3" s="21" t="s">
        <v>126</v>
      </c>
      <c r="H3" s="7" t="s">
        <v>563</v>
      </c>
      <c r="I3" s="19" t="s">
        <v>137</v>
      </c>
      <c r="J3" s="19" t="s">
        <v>138</v>
      </c>
    </row>
    <row r="4" spans="2:10" x14ac:dyDescent="0.25">
      <c r="B4" s="1">
        <v>1</v>
      </c>
      <c r="C4" s="19" t="s">
        <v>2205</v>
      </c>
      <c r="D4" s="19" t="str">
        <f t="shared" ref="D4:D28" si="0">LEFT(C4,3)</f>
        <v>Asm</v>
      </c>
      <c r="E4" s="19" t="str">
        <f t="shared" ref="E4:E28" si="1">CONCATENATE("CZ",MID(C4,7,2))</f>
        <v>CZ12</v>
      </c>
      <c r="F4" s="19" t="str">
        <f t="shared" ref="F4:F28" si="2">_xlfn.CONCAT("v",MID(C4,11,2))</f>
        <v>v03</v>
      </c>
      <c r="G4" s="19" t="str">
        <f t="shared" ref="G4:G28" si="3">RIGHT(C4,4)</f>
        <v>Base</v>
      </c>
      <c r="H4" s="1" t="s">
        <v>1974</v>
      </c>
      <c r="I4" s="19" t="str">
        <f t="shared" ref="I4:I28" si="4">E4</f>
        <v>CZ12</v>
      </c>
      <c r="J4" s="19">
        <v>431.57832999999999</v>
      </c>
    </row>
    <row r="5" spans="2:10" x14ac:dyDescent="0.25">
      <c r="B5" s="1">
        <f t="shared" ref="B5:B68" si="5">B4+1</f>
        <v>2</v>
      </c>
      <c r="C5" s="19" t="s">
        <v>2206</v>
      </c>
      <c r="D5" s="19" t="str">
        <f t="shared" si="0"/>
        <v>Asm</v>
      </c>
      <c r="E5" s="19" t="str">
        <f t="shared" si="1"/>
        <v>CZ12</v>
      </c>
      <c r="F5" s="19" t="str">
        <f t="shared" si="2"/>
        <v>v03</v>
      </c>
      <c r="G5" s="19" t="str">
        <f t="shared" si="3"/>
        <v>Meas</v>
      </c>
      <c r="H5" s="1" t="s">
        <v>1974</v>
      </c>
      <c r="I5" s="19" t="str">
        <f t="shared" si="4"/>
        <v>CZ12</v>
      </c>
      <c r="J5" s="19">
        <v>335.75367</v>
      </c>
    </row>
    <row r="6" spans="2:10" x14ac:dyDescent="0.25">
      <c r="B6" s="1">
        <f t="shared" si="5"/>
        <v>3</v>
      </c>
      <c r="C6" s="19" t="s">
        <v>2207</v>
      </c>
      <c r="D6" s="19" t="str">
        <f t="shared" si="0"/>
        <v>Asm</v>
      </c>
      <c r="E6" s="19" t="str">
        <f t="shared" si="1"/>
        <v>CZ12</v>
      </c>
      <c r="F6" s="19" t="str">
        <f t="shared" si="2"/>
        <v>v07</v>
      </c>
      <c r="G6" s="19" t="str">
        <f t="shared" si="3"/>
        <v>Base</v>
      </c>
      <c r="H6" s="1" t="s">
        <v>1974</v>
      </c>
      <c r="I6" s="19" t="str">
        <f t="shared" si="4"/>
        <v>CZ12</v>
      </c>
      <c r="J6" s="19">
        <v>429.17959999999999</v>
      </c>
    </row>
    <row r="7" spans="2:10" x14ac:dyDescent="0.25">
      <c r="B7" s="1">
        <f t="shared" si="5"/>
        <v>4</v>
      </c>
      <c r="C7" s="19" t="s">
        <v>2208</v>
      </c>
      <c r="D7" s="19" t="str">
        <f t="shared" si="0"/>
        <v>Asm</v>
      </c>
      <c r="E7" s="19" t="str">
        <f t="shared" si="1"/>
        <v>CZ12</v>
      </c>
      <c r="F7" s="19" t="str">
        <f t="shared" si="2"/>
        <v>v07</v>
      </c>
      <c r="G7" s="19" t="str">
        <f t="shared" si="3"/>
        <v>Meas</v>
      </c>
      <c r="H7" s="1" t="s">
        <v>1974</v>
      </c>
      <c r="I7" s="19" t="str">
        <f t="shared" si="4"/>
        <v>CZ12</v>
      </c>
      <c r="J7" s="19">
        <v>334.02913000000001</v>
      </c>
    </row>
    <row r="8" spans="2:10" x14ac:dyDescent="0.25">
      <c r="B8" s="1">
        <f t="shared" si="5"/>
        <v>5</v>
      </c>
      <c r="C8" s="19" t="s">
        <v>2209</v>
      </c>
      <c r="D8" s="19" t="str">
        <f t="shared" si="0"/>
        <v>Asm</v>
      </c>
      <c r="E8" s="19" t="str">
        <f t="shared" si="1"/>
        <v>CZ12</v>
      </c>
      <c r="F8" s="19" t="str">
        <f t="shared" si="2"/>
        <v>v11</v>
      </c>
      <c r="G8" s="19" t="str">
        <f t="shared" si="3"/>
        <v>Base</v>
      </c>
      <c r="H8" s="1" t="s">
        <v>1974</v>
      </c>
      <c r="I8" s="19" t="str">
        <f t="shared" si="4"/>
        <v>CZ12</v>
      </c>
      <c r="J8" s="19">
        <v>422.61732999999998</v>
      </c>
    </row>
    <row r="9" spans="2:10" x14ac:dyDescent="0.25">
      <c r="B9" s="1">
        <f t="shared" si="5"/>
        <v>6</v>
      </c>
      <c r="C9" s="19" t="s">
        <v>2210</v>
      </c>
      <c r="D9" s="19" t="str">
        <f t="shared" si="0"/>
        <v>Asm</v>
      </c>
      <c r="E9" s="19" t="str">
        <f t="shared" si="1"/>
        <v>CZ12</v>
      </c>
      <c r="F9" s="19" t="str">
        <f t="shared" si="2"/>
        <v>v11</v>
      </c>
      <c r="G9" s="19" t="str">
        <f t="shared" si="3"/>
        <v>Meas</v>
      </c>
      <c r="H9" s="1" t="s">
        <v>1974</v>
      </c>
      <c r="I9" s="19" t="str">
        <f t="shared" si="4"/>
        <v>CZ12</v>
      </c>
      <c r="J9" s="19">
        <v>327.72793000000001</v>
      </c>
    </row>
    <row r="10" spans="2:10" x14ac:dyDescent="0.25">
      <c r="B10" s="1">
        <f t="shared" si="5"/>
        <v>7</v>
      </c>
      <c r="C10" s="19" t="s">
        <v>2211</v>
      </c>
      <c r="D10" s="19" t="str">
        <f t="shared" si="0"/>
        <v>Asm</v>
      </c>
      <c r="E10" s="19" t="str">
        <f t="shared" si="1"/>
        <v>CZ12</v>
      </c>
      <c r="F10" s="19" t="str">
        <f t="shared" si="2"/>
        <v>v15</v>
      </c>
      <c r="G10" s="19" t="str">
        <f t="shared" si="3"/>
        <v>Base</v>
      </c>
      <c r="H10" s="1" t="s">
        <v>1974</v>
      </c>
      <c r="I10" s="19" t="str">
        <f t="shared" si="4"/>
        <v>CZ12</v>
      </c>
      <c r="J10" s="19">
        <v>410.22266999999999</v>
      </c>
    </row>
    <row r="11" spans="2:10" x14ac:dyDescent="0.25">
      <c r="B11" s="1">
        <f t="shared" si="5"/>
        <v>8</v>
      </c>
      <c r="C11" s="19" t="s">
        <v>2212</v>
      </c>
      <c r="D11" s="19" t="str">
        <f t="shared" si="0"/>
        <v>Asm</v>
      </c>
      <c r="E11" s="19" t="str">
        <f t="shared" si="1"/>
        <v>CZ12</v>
      </c>
      <c r="F11" s="19" t="str">
        <f t="shared" si="2"/>
        <v>v15</v>
      </c>
      <c r="G11" s="19" t="str">
        <f t="shared" si="3"/>
        <v>Meas</v>
      </c>
      <c r="H11" s="1" t="s">
        <v>1974</v>
      </c>
      <c r="I11" s="19" t="str">
        <f t="shared" si="4"/>
        <v>CZ12</v>
      </c>
      <c r="J11" s="19">
        <v>318.60187000000002</v>
      </c>
    </row>
    <row r="12" spans="2:10" x14ac:dyDescent="0.25">
      <c r="B12" s="1">
        <f t="shared" si="5"/>
        <v>9</v>
      </c>
      <c r="C12" s="19" t="s">
        <v>2221</v>
      </c>
      <c r="D12" s="19" t="str">
        <f t="shared" si="0"/>
        <v>ECC</v>
      </c>
      <c r="E12" s="19" t="str">
        <f t="shared" si="1"/>
        <v>CZ12</v>
      </c>
      <c r="F12" s="19" t="str">
        <f t="shared" si="2"/>
        <v>v03</v>
      </c>
      <c r="G12" s="19" t="str">
        <f t="shared" si="3"/>
        <v>Base</v>
      </c>
      <c r="H12" s="1" t="s">
        <v>1974</v>
      </c>
      <c r="I12" s="19" t="str">
        <f t="shared" si="4"/>
        <v>CZ12</v>
      </c>
      <c r="J12" s="19">
        <v>703.74053000000004</v>
      </c>
    </row>
    <row r="13" spans="2:10" x14ac:dyDescent="0.25">
      <c r="B13" s="1">
        <f t="shared" si="5"/>
        <v>10</v>
      </c>
      <c r="C13" s="19" t="s">
        <v>2222</v>
      </c>
      <c r="D13" s="19" t="str">
        <f t="shared" si="0"/>
        <v>ECC</v>
      </c>
      <c r="E13" s="19" t="str">
        <f t="shared" si="1"/>
        <v>CZ12</v>
      </c>
      <c r="F13" s="19" t="str">
        <f t="shared" si="2"/>
        <v>v03</v>
      </c>
      <c r="G13" s="19" t="str">
        <f t="shared" si="3"/>
        <v>Meas</v>
      </c>
      <c r="H13" s="1" t="s">
        <v>1974</v>
      </c>
      <c r="I13" s="19" t="str">
        <f t="shared" si="4"/>
        <v>CZ12</v>
      </c>
      <c r="J13" s="19">
        <v>554.31592999999998</v>
      </c>
    </row>
    <row r="14" spans="2:10" x14ac:dyDescent="0.25">
      <c r="B14" s="1">
        <f t="shared" si="5"/>
        <v>11</v>
      </c>
      <c r="C14" s="19" t="s">
        <v>2223</v>
      </c>
      <c r="D14" s="19" t="str">
        <f t="shared" si="0"/>
        <v>ECC</v>
      </c>
      <c r="E14" s="19" t="str">
        <f t="shared" si="1"/>
        <v>CZ12</v>
      </c>
      <c r="F14" s="19" t="str">
        <f t="shared" si="2"/>
        <v>v07</v>
      </c>
      <c r="G14" s="19" t="str">
        <f t="shared" si="3"/>
        <v>Base</v>
      </c>
      <c r="H14" s="1" t="s">
        <v>1974</v>
      </c>
      <c r="I14" s="19" t="str">
        <f t="shared" si="4"/>
        <v>CZ12</v>
      </c>
      <c r="J14" s="19">
        <v>701.09460000000001</v>
      </c>
    </row>
    <row r="15" spans="2:10" x14ac:dyDescent="0.25">
      <c r="B15" s="1">
        <f t="shared" si="5"/>
        <v>12</v>
      </c>
      <c r="C15" s="19" t="s">
        <v>2224</v>
      </c>
      <c r="D15" s="19" t="str">
        <f t="shared" si="0"/>
        <v>ECC</v>
      </c>
      <c r="E15" s="19" t="str">
        <f t="shared" si="1"/>
        <v>CZ12</v>
      </c>
      <c r="F15" s="19" t="str">
        <f t="shared" si="2"/>
        <v>v07</v>
      </c>
      <c r="G15" s="19" t="str">
        <f t="shared" si="3"/>
        <v>Meas</v>
      </c>
      <c r="H15" s="1" t="s">
        <v>1974</v>
      </c>
      <c r="I15" s="19" t="str">
        <f t="shared" si="4"/>
        <v>CZ12</v>
      </c>
      <c r="J15" s="19">
        <v>552.53913</v>
      </c>
    </row>
    <row r="16" spans="2:10" x14ac:dyDescent="0.25">
      <c r="B16" s="1">
        <f t="shared" si="5"/>
        <v>13</v>
      </c>
      <c r="C16" s="19" t="s">
        <v>2225</v>
      </c>
      <c r="D16" s="19" t="str">
        <f t="shared" si="0"/>
        <v>ECC</v>
      </c>
      <c r="E16" s="19" t="str">
        <f t="shared" si="1"/>
        <v>CZ12</v>
      </c>
      <c r="F16" s="19" t="str">
        <f t="shared" si="2"/>
        <v>v11</v>
      </c>
      <c r="G16" s="19" t="str">
        <f t="shared" si="3"/>
        <v>Base</v>
      </c>
      <c r="H16" s="1" t="s">
        <v>1974</v>
      </c>
      <c r="I16" s="19" t="str">
        <f t="shared" si="4"/>
        <v>CZ12</v>
      </c>
      <c r="J16" s="19">
        <v>686.82653000000005</v>
      </c>
    </row>
    <row r="17" spans="2:10" x14ac:dyDescent="0.25">
      <c r="B17" s="1">
        <f t="shared" si="5"/>
        <v>14</v>
      </c>
      <c r="C17" s="19" t="s">
        <v>2226</v>
      </c>
      <c r="D17" s="19" t="str">
        <f t="shared" si="0"/>
        <v>ECC</v>
      </c>
      <c r="E17" s="19" t="str">
        <f t="shared" si="1"/>
        <v>CZ12</v>
      </c>
      <c r="F17" s="19" t="str">
        <f t="shared" si="2"/>
        <v>v11</v>
      </c>
      <c r="G17" s="19" t="str">
        <f t="shared" si="3"/>
        <v>Meas</v>
      </c>
      <c r="H17" s="1" t="s">
        <v>1974</v>
      </c>
      <c r="I17" s="19" t="str">
        <f t="shared" si="4"/>
        <v>CZ12</v>
      </c>
      <c r="J17" s="19">
        <v>541.24860000000001</v>
      </c>
    </row>
    <row r="18" spans="2:10" x14ac:dyDescent="0.25">
      <c r="B18" s="1">
        <f t="shared" si="5"/>
        <v>15</v>
      </c>
      <c r="C18" s="19" t="s">
        <v>2227</v>
      </c>
      <c r="D18" s="19" t="str">
        <f t="shared" si="0"/>
        <v>ECC</v>
      </c>
      <c r="E18" s="19" t="str">
        <f t="shared" si="1"/>
        <v>CZ12</v>
      </c>
      <c r="F18" s="19" t="str">
        <f t="shared" si="2"/>
        <v>v15</v>
      </c>
      <c r="G18" s="19" t="str">
        <f t="shared" si="3"/>
        <v>Base</v>
      </c>
      <c r="H18" s="1" t="s">
        <v>1974</v>
      </c>
      <c r="I18" s="19" t="str">
        <f t="shared" si="4"/>
        <v>CZ12</v>
      </c>
      <c r="J18" s="19">
        <v>645.34106999999995</v>
      </c>
    </row>
    <row r="19" spans="2:10" x14ac:dyDescent="0.25">
      <c r="B19" s="1">
        <f t="shared" si="5"/>
        <v>16</v>
      </c>
      <c r="C19" s="19" t="s">
        <v>2228</v>
      </c>
      <c r="D19" s="19" t="str">
        <f t="shared" si="0"/>
        <v>ECC</v>
      </c>
      <c r="E19" s="19" t="str">
        <f t="shared" si="1"/>
        <v>CZ12</v>
      </c>
      <c r="F19" s="19" t="str">
        <f t="shared" si="2"/>
        <v>v15</v>
      </c>
      <c r="G19" s="19" t="str">
        <f t="shared" si="3"/>
        <v>Meas</v>
      </c>
      <c r="H19" s="1" t="s">
        <v>1974</v>
      </c>
      <c r="I19" s="19" t="str">
        <f t="shared" si="4"/>
        <v>CZ12</v>
      </c>
      <c r="J19" s="19">
        <v>513.69380000000001</v>
      </c>
    </row>
    <row r="20" spans="2:10" x14ac:dyDescent="0.25">
      <c r="B20" s="1">
        <f t="shared" si="5"/>
        <v>17</v>
      </c>
      <c r="C20" s="19" t="s">
        <v>2237</v>
      </c>
      <c r="D20" s="19" t="str">
        <f t="shared" si="0"/>
        <v>EUn</v>
      </c>
      <c r="E20" s="19" t="str">
        <f t="shared" si="1"/>
        <v>CZ12</v>
      </c>
      <c r="F20" s="19" t="str">
        <f t="shared" si="2"/>
        <v>v03</v>
      </c>
      <c r="G20" s="19" t="str">
        <f t="shared" si="3"/>
        <v>Base</v>
      </c>
      <c r="H20" s="1" t="s">
        <v>1974</v>
      </c>
      <c r="I20" s="19" t="str">
        <f t="shared" si="4"/>
        <v>CZ12</v>
      </c>
      <c r="J20" s="19">
        <v>2789.3452699999998</v>
      </c>
    </row>
    <row r="21" spans="2:10" x14ac:dyDescent="0.25">
      <c r="B21" s="1">
        <f t="shared" si="5"/>
        <v>18</v>
      </c>
      <c r="C21" s="19" t="s">
        <v>2238</v>
      </c>
      <c r="D21" s="19" t="str">
        <f t="shared" si="0"/>
        <v>EUn</v>
      </c>
      <c r="E21" s="19" t="str">
        <f t="shared" si="1"/>
        <v>CZ12</v>
      </c>
      <c r="F21" s="19" t="str">
        <f t="shared" si="2"/>
        <v>v03</v>
      </c>
      <c r="G21" s="19" t="str">
        <f t="shared" si="3"/>
        <v>Meas</v>
      </c>
      <c r="H21" s="1" t="s">
        <v>1974</v>
      </c>
      <c r="I21" s="19" t="str">
        <f t="shared" si="4"/>
        <v>CZ12</v>
      </c>
      <c r="J21" s="19">
        <v>2259.06513</v>
      </c>
    </row>
    <row r="22" spans="2:10" x14ac:dyDescent="0.25">
      <c r="B22" s="1">
        <f t="shared" si="5"/>
        <v>19</v>
      </c>
      <c r="C22" s="19" t="s">
        <v>2239</v>
      </c>
      <c r="D22" s="19" t="str">
        <f t="shared" si="0"/>
        <v>EUn</v>
      </c>
      <c r="E22" s="19" t="str">
        <f t="shared" si="1"/>
        <v>CZ12</v>
      </c>
      <c r="F22" s="19" t="str">
        <f t="shared" si="2"/>
        <v>v07</v>
      </c>
      <c r="G22" s="19" t="str">
        <f t="shared" si="3"/>
        <v>Base</v>
      </c>
      <c r="H22" s="1" t="s">
        <v>1974</v>
      </c>
      <c r="I22" s="19" t="str">
        <f t="shared" si="4"/>
        <v>CZ12</v>
      </c>
      <c r="J22" s="19">
        <v>2750.2968700000001</v>
      </c>
    </row>
    <row r="23" spans="2:10" x14ac:dyDescent="0.25">
      <c r="B23" s="1">
        <f t="shared" si="5"/>
        <v>20</v>
      </c>
      <c r="C23" s="19" t="s">
        <v>2240</v>
      </c>
      <c r="D23" s="19" t="str">
        <f t="shared" si="0"/>
        <v>EUn</v>
      </c>
      <c r="E23" s="19" t="str">
        <f t="shared" si="1"/>
        <v>CZ12</v>
      </c>
      <c r="F23" s="19" t="str">
        <f t="shared" si="2"/>
        <v>v07</v>
      </c>
      <c r="G23" s="19" t="str">
        <f t="shared" si="3"/>
        <v>Meas</v>
      </c>
      <c r="H23" s="1" t="s">
        <v>1974</v>
      </c>
      <c r="I23" s="19" t="str">
        <f t="shared" si="4"/>
        <v>CZ12</v>
      </c>
      <c r="J23" s="19">
        <v>2227.7887300000002</v>
      </c>
    </row>
    <row r="24" spans="2:10" x14ac:dyDescent="0.25">
      <c r="B24" s="1">
        <f t="shared" si="5"/>
        <v>21</v>
      </c>
      <c r="C24" s="19" t="s">
        <v>2241</v>
      </c>
      <c r="D24" s="19" t="str">
        <f t="shared" si="0"/>
        <v>EUn</v>
      </c>
      <c r="E24" s="19" t="str">
        <f t="shared" si="1"/>
        <v>CZ12</v>
      </c>
      <c r="F24" s="19" t="str">
        <f t="shared" si="2"/>
        <v>v11</v>
      </c>
      <c r="G24" s="19" t="str">
        <f t="shared" si="3"/>
        <v>Base</v>
      </c>
      <c r="H24" s="1" t="s">
        <v>1974</v>
      </c>
      <c r="I24" s="19" t="str">
        <f t="shared" si="4"/>
        <v>CZ12</v>
      </c>
      <c r="J24" s="19">
        <v>2696.6635299999998</v>
      </c>
    </row>
    <row r="25" spans="2:10" x14ac:dyDescent="0.25">
      <c r="B25" s="1">
        <f t="shared" si="5"/>
        <v>22</v>
      </c>
      <c r="C25" s="19" t="s">
        <v>2242</v>
      </c>
      <c r="D25" s="19" t="str">
        <f t="shared" si="0"/>
        <v>EUn</v>
      </c>
      <c r="E25" s="19" t="str">
        <f t="shared" si="1"/>
        <v>CZ12</v>
      </c>
      <c r="F25" s="19" t="str">
        <f t="shared" si="2"/>
        <v>v11</v>
      </c>
      <c r="G25" s="19" t="str">
        <f t="shared" si="3"/>
        <v>Meas</v>
      </c>
      <c r="H25" s="1" t="s">
        <v>1974</v>
      </c>
      <c r="I25" s="19" t="str">
        <f t="shared" si="4"/>
        <v>CZ12</v>
      </c>
      <c r="J25" s="19">
        <v>2187.5856699999999</v>
      </c>
    </row>
    <row r="26" spans="2:10" x14ac:dyDescent="0.25">
      <c r="B26" s="1">
        <f t="shared" si="5"/>
        <v>23</v>
      </c>
      <c r="C26" s="19" t="s">
        <v>2243</v>
      </c>
      <c r="D26" s="19" t="str">
        <f t="shared" si="0"/>
        <v>EUn</v>
      </c>
      <c r="E26" s="19" t="str">
        <f t="shared" si="1"/>
        <v>CZ12</v>
      </c>
      <c r="F26" s="19" t="str">
        <f t="shared" si="2"/>
        <v>v15</v>
      </c>
      <c r="G26" s="19" t="str">
        <f t="shared" si="3"/>
        <v>Base</v>
      </c>
      <c r="H26" s="1" t="s">
        <v>1974</v>
      </c>
      <c r="I26" s="19" t="str">
        <f t="shared" si="4"/>
        <v>CZ12</v>
      </c>
      <c r="J26" s="19">
        <v>2537.8676700000001</v>
      </c>
    </row>
    <row r="27" spans="2:10" x14ac:dyDescent="0.25">
      <c r="B27" s="1">
        <f t="shared" si="5"/>
        <v>24</v>
      </c>
      <c r="C27" s="19" t="s">
        <v>2244</v>
      </c>
      <c r="D27" s="19" t="str">
        <f t="shared" si="0"/>
        <v>EUn</v>
      </c>
      <c r="E27" s="19" t="str">
        <f t="shared" si="1"/>
        <v>CZ12</v>
      </c>
      <c r="F27" s="19" t="str">
        <f t="shared" si="2"/>
        <v>v15</v>
      </c>
      <c r="G27" s="19" t="str">
        <f t="shared" si="3"/>
        <v>Meas</v>
      </c>
      <c r="H27" s="1" t="s">
        <v>1974</v>
      </c>
      <c r="I27" s="19" t="str">
        <f t="shared" si="4"/>
        <v>CZ12</v>
      </c>
      <c r="J27" s="19">
        <v>2066.42013</v>
      </c>
    </row>
    <row r="28" spans="2:10" x14ac:dyDescent="0.25">
      <c r="B28" s="1">
        <f t="shared" si="5"/>
        <v>25</v>
      </c>
      <c r="C28" s="19" t="s">
        <v>2253</v>
      </c>
      <c r="D28" s="19" t="str">
        <f t="shared" si="0"/>
        <v>Gro</v>
      </c>
      <c r="E28" s="19" t="str">
        <f t="shared" si="1"/>
        <v>CZ12</v>
      </c>
      <c r="F28" s="19" t="str">
        <f t="shared" si="2"/>
        <v>v03</v>
      </c>
      <c r="G28" s="19" t="str">
        <f t="shared" si="3"/>
        <v>Base</v>
      </c>
      <c r="H28" s="1" t="s">
        <v>1974</v>
      </c>
      <c r="I28" s="19" t="str">
        <f t="shared" si="4"/>
        <v>CZ12</v>
      </c>
      <c r="J28" s="19">
        <v>306.8956</v>
      </c>
    </row>
    <row r="29" spans="2:10" x14ac:dyDescent="0.25">
      <c r="B29" s="1">
        <f t="shared" si="5"/>
        <v>26</v>
      </c>
      <c r="C29" s="19" t="s">
        <v>2254</v>
      </c>
      <c r="D29" s="19" t="str">
        <f t="shared" ref="D29:D67" si="6">LEFT(C29,3)</f>
        <v>Gro</v>
      </c>
      <c r="E29" s="19" t="str">
        <f t="shared" ref="E29:E67" si="7">CONCATENATE("CZ",MID(C29,7,2))</f>
        <v>CZ12</v>
      </c>
      <c r="F29" s="19" t="str">
        <f t="shared" ref="F29:F67" si="8">_xlfn.CONCAT("v",MID(C29,11,2))</f>
        <v>v03</v>
      </c>
      <c r="G29" s="19" t="str">
        <f t="shared" ref="G29:G67" si="9">RIGHT(C29,4)</f>
        <v>Meas</v>
      </c>
      <c r="H29" s="1" t="s">
        <v>1974</v>
      </c>
      <c r="I29" s="19" t="str">
        <f t="shared" ref="I29:I67" si="10">E29</f>
        <v>CZ12</v>
      </c>
      <c r="J29" s="19">
        <v>295.22192999999999</v>
      </c>
    </row>
    <row r="30" spans="2:10" x14ac:dyDescent="0.25">
      <c r="B30" s="1">
        <f t="shared" si="5"/>
        <v>27</v>
      </c>
      <c r="C30" s="19" t="s">
        <v>2255</v>
      </c>
      <c r="D30" s="19" t="str">
        <f t="shared" si="6"/>
        <v>Gro</v>
      </c>
      <c r="E30" s="19" t="str">
        <f t="shared" si="7"/>
        <v>CZ12</v>
      </c>
      <c r="F30" s="19" t="str">
        <f t="shared" si="8"/>
        <v>v07</v>
      </c>
      <c r="G30" s="19" t="str">
        <f t="shared" si="9"/>
        <v>Base</v>
      </c>
      <c r="H30" s="1" t="s">
        <v>1974</v>
      </c>
      <c r="I30" s="19" t="str">
        <f t="shared" si="10"/>
        <v>CZ12</v>
      </c>
      <c r="J30" s="19">
        <v>287.92239999999998</v>
      </c>
    </row>
    <row r="31" spans="2:10" x14ac:dyDescent="0.25">
      <c r="B31" s="1">
        <f t="shared" si="5"/>
        <v>28</v>
      </c>
      <c r="C31" s="19" t="s">
        <v>2256</v>
      </c>
      <c r="D31" s="19" t="str">
        <f t="shared" si="6"/>
        <v>Gro</v>
      </c>
      <c r="E31" s="19" t="str">
        <f t="shared" si="7"/>
        <v>CZ12</v>
      </c>
      <c r="F31" s="19" t="str">
        <f t="shared" si="8"/>
        <v>v07</v>
      </c>
      <c r="G31" s="19" t="str">
        <f t="shared" si="9"/>
        <v>Meas</v>
      </c>
      <c r="H31" s="1" t="s">
        <v>1974</v>
      </c>
      <c r="I31" s="19" t="str">
        <f t="shared" si="10"/>
        <v>CZ12</v>
      </c>
      <c r="J31" s="19">
        <v>274.8904</v>
      </c>
    </row>
    <row r="32" spans="2:10" x14ac:dyDescent="0.25">
      <c r="B32" s="1">
        <f t="shared" si="5"/>
        <v>29</v>
      </c>
      <c r="C32" s="19" t="s">
        <v>2257</v>
      </c>
      <c r="D32" s="19" t="str">
        <f t="shared" si="6"/>
        <v>Gro</v>
      </c>
      <c r="E32" s="19" t="str">
        <f t="shared" si="7"/>
        <v>CZ12</v>
      </c>
      <c r="F32" s="19" t="str">
        <f t="shared" si="8"/>
        <v>v11</v>
      </c>
      <c r="G32" s="19" t="str">
        <f t="shared" si="9"/>
        <v>Base</v>
      </c>
      <c r="H32" s="1" t="s">
        <v>1974</v>
      </c>
      <c r="I32" s="19" t="str">
        <f t="shared" si="10"/>
        <v>CZ12</v>
      </c>
      <c r="J32" s="19">
        <v>284.32252999999997</v>
      </c>
    </row>
    <row r="33" spans="2:10" x14ac:dyDescent="0.25">
      <c r="B33" s="1">
        <f t="shared" si="5"/>
        <v>30</v>
      </c>
      <c r="C33" s="19" t="s">
        <v>2258</v>
      </c>
      <c r="D33" s="19" t="str">
        <f t="shared" si="6"/>
        <v>Gro</v>
      </c>
      <c r="E33" s="19" t="str">
        <f t="shared" si="7"/>
        <v>CZ12</v>
      </c>
      <c r="F33" s="19" t="str">
        <f t="shared" si="8"/>
        <v>v11</v>
      </c>
      <c r="G33" s="19" t="str">
        <f t="shared" si="9"/>
        <v>Meas</v>
      </c>
      <c r="H33" s="1" t="s">
        <v>1974</v>
      </c>
      <c r="I33" s="19" t="str">
        <f t="shared" si="10"/>
        <v>CZ12</v>
      </c>
      <c r="J33" s="19">
        <v>271.91153000000003</v>
      </c>
    </row>
    <row r="34" spans="2:10" x14ac:dyDescent="0.25">
      <c r="B34" s="1">
        <f t="shared" si="5"/>
        <v>31</v>
      </c>
      <c r="C34" s="19" t="s">
        <v>2259</v>
      </c>
      <c r="D34" s="19" t="str">
        <f t="shared" si="6"/>
        <v>Gro</v>
      </c>
      <c r="E34" s="19" t="str">
        <f t="shared" si="7"/>
        <v>CZ12</v>
      </c>
      <c r="F34" s="19" t="str">
        <f t="shared" si="8"/>
        <v>v15</v>
      </c>
      <c r="G34" s="19" t="str">
        <f t="shared" si="9"/>
        <v>Base</v>
      </c>
      <c r="H34" s="1" t="s">
        <v>1974</v>
      </c>
      <c r="I34" s="19" t="str">
        <f t="shared" si="10"/>
        <v>CZ12</v>
      </c>
      <c r="J34" s="19">
        <v>271.63092999999998</v>
      </c>
    </row>
    <row r="35" spans="2:10" x14ac:dyDescent="0.25">
      <c r="B35" s="1">
        <f t="shared" si="5"/>
        <v>32</v>
      </c>
      <c r="C35" s="19" t="s">
        <v>2260</v>
      </c>
      <c r="D35" s="19" t="str">
        <f t="shared" si="6"/>
        <v>Gro</v>
      </c>
      <c r="E35" s="19" t="str">
        <f t="shared" si="7"/>
        <v>CZ12</v>
      </c>
      <c r="F35" s="19" t="str">
        <f t="shared" si="8"/>
        <v>v15</v>
      </c>
      <c r="G35" s="19" t="str">
        <f t="shared" si="9"/>
        <v>Meas</v>
      </c>
      <c r="H35" s="1" t="s">
        <v>1974</v>
      </c>
      <c r="I35" s="19" t="str">
        <f t="shared" si="10"/>
        <v>CZ12</v>
      </c>
      <c r="J35" s="19">
        <v>259.94986999999998</v>
      </c>
    </row>
    <row r="36" spans="2:10" x14ac:dyDescent="0.25">
      <c r="B36" s="1">
        <f t="shared" si="5"/>
        <v>33</v>
      </c>
      <c r="C36" s="19" t="s">
        <v>2269</v>
      </c>
      <c r="D36" s="19" t="str">
        <f t="shared" si="6"/>
        <v>Hsp</v>
      </c>
      <c r="E36" s="19" t="str">
        <f t="shared" si="7"/>
        <v>CZ12</v>
      </c>
      <c r="F36" s="19" t="str">
        <f t="shared" si="8"/>
        <v>v03</v>
      </c>
      <c r="G36" s="19" t="str">
        <f t="shared" si="9"/>
        <v>Base</v>
      </c>
      <c r="H36" s="1" t="s">
        <v>1974</v>
      </c>
      <c r="I36" s="19" t="str">
        <f t="shared" si="10"/>
        <v>CZ12</v>
      </c>
      <c r="J36" s="19">
        <v>774.68646999999999</v>
      </c>
    </row>
    <row r="37" spans="2:10" x14ac:dyDescent="0.25">
      <c r="B37" s="1">
        <f t="shared" si="5"/>
        <v>34</v>
      </c>
      <c r="C37" s="19" t="s">
        <v>2270</v>
      </c>
      <c r="D37" s="19" t="str">
        <f t="shared" si="6"/>
        <v>Hsp</v>
      </c>
      <c r="E37" s="19" t="str">
        <f t="shared" si="7"/>
        <v>CZ12</v>
      </c>
      <c r="F37" s="19" t="str">
        <f t="shared" si="8"/>
        <v>v03</v>
      </c>
      <c r="G37" s="19" t="str">
        <f t="shared" si="9"/>
        <v>Meas</v>
      </c>
      <c r="H37" s="1" t="s">
        <v>1974</v>
      </c>
      <c r="I37" s="19" t="str">
        <f t="shared" si="10"/>
        <v>CZ12</v>
      </c>
      <c r="J37" s="19">
        <v>674.73540000000003</v>
      </c>
    </row>
    <row r="38" spans="2:10" x14ac:dyDescent="0.25">
      <c r="B38" s="1">
        <f t="shared" si="5"/>
        <v>35</v>
      </c>
      <c r="C38" s="19" t="s">
        <v>2271</v>
      </c>
      <c r="D38" s="19" t="str">
        <f t="shared" si="6"/>
        <v>Hsp</v>
      </c>
      <c r="E38" s="19" t="str">
        <f t="shared" si="7"/>
        <v>CZ12</v>
      </c>
      <c r="F38" s="19" t="str">
        <f t="shared" si="8"/>
        <v>v07</v>
      </c>
      <c r="G38" s="19" t="str">
        <f t="shared" si="9"/>
        <v>Base</v>
      </c>
      <c r="H38" s="1" t="s">
        <v>1974</v>
      </c>
      <c r="I38" s="19" t="str">
        <f t="shared" si="10"/>
        <v>CZ12</v>
      </c>
      <c r="J38" s="19">
        <v>773.55872999999997</v>
      </c>
    </row>
    <row r="39" spans="2:10" x14ac:dyDescent="0.25">
      <c r="B39" s="1">
        <f t="shared" si="5"/>
        <v>36</v>
      </c>
      <c r="C39" s="19" t="s">
        <v>2272</v>
      </c>
      <c r="D39" s="19" t="str">
        <f t="shared" si="6"/>
        <v>Hsp</v>
      </c>
      <c r="E39" s="19" t="str">
        <f t="shared" si="7"/>
        <v>CZ12</v>
      </c>
      <c r="F39" s="19" t="str">
        <f t="shared" si="8"/>
        <v>v07</v>
      </c>
      <c r="G39" s="19" t="str">
        <f t="shared" si="9"/>
        <v>Meas</v>
      </c>
      <c r="H39" s="1" t="s">
        <v>1974</v>
      </c>
      <c r="I39" s="19" t="str">
        <f t="shared" si="10"/>
        <v>CZ12</v>
      </c>
      <c r="J39" s="19">
        <v>673.79459999999995</v>
      </c>
    </row>
    <row r="40" spans="2:10" x14ac:dyDescent="0.25">
      <c r="B40" s="1">
        <f t="shared" si="5"/>
        <v>37</v>
      </c>
      <c r="C40" s="19" t="s">
        <v>2273</v>
      </c>
      <c r="D40" s="19" t="str">
        <f t="shared" si="6"/>
        <v>Hsp</v>
      </c>
      <c r="E40" s="19" t="str">
        <f t="shared" si="7"/>
        <v>CZ12</v>
      </c>
      <c r="F40" s="19" t="str">
        <f t="shared" si="8"/>
        <v>v11</v>
      </c>
      <c r="G40" s="19" t="str">
        <f t="shared" si="9"/>
        <v>Base</v>
      </c>
      <c r="H40" s="1" t="s">
        <v>1974</v>
      </c>
      <c r="I40" s="19" t="str">
        <f t="shared" si="10"/>
        <v>CZ12</v>
      </c>
      <c r="J40" s="19">
        <v>763.27187000000004</v>
      </c>
    </row>
    <row r="41" spans="2:10" x14ac:dyDescent="0.25">
      <c r="B41" s="1">
        <f t="shared" si="5"/>
        <v>38</v>
      </c>
      <c r="C41" s="19" t="s">
        <v>2274</v>
      </c>
      <c r="D41" s="19" t="str">
        <f t="shared" si="6"/>
        <v>Hsp</v>
      </c>
      <c r="E41" s="19" t="str">
        <f t="shared" si="7"/>
        <v>CZ12</v>
      </c>
      <c r="F41" s="19" t="str">
        <f t="shared" si="8"/>
        <v>v11</v>
      </c>
      <c r="G41" s="19" t="str">
        <f t="shared" si="9"/>
        <v>Meas</v>
      </c>
      <c r="H41" s="1" t="s">
        <v>1974</v>
      </c>
      <c r="I41" s="19" t="str">
        <f t="shared" si="10"/>
        <v>CZ12</v>
      </c>
      <c r="J41" s="19">
        <v>665.42773</v>
      </c>
    </row>
    <row r="42" spans="2:10" x14ac:dyDescent="0.25">
      <c r="B42" s="1">
        <f t="shared" si="5"/>
        <v>39</v>
      </c>
      <c r="C42" s="19" t="s">
        <v>2275</v>
      </c>
      <c r="D42" s="19" t="str">
        <f t="shared" si="6"/>
        <v>Hsp</v>
      </c>
      <c r="E42" s="19" t="str">
        <f t="shared" si="7"/>
        <v>CZ12</v>
      </c>
      <c r="F42" s="19" t="str">
        <f t="shared" si="8"/>
        <v>v15</v>
      </c>
      <c r="G42" s="19" t="str">
        <f t="shared" si="9"/>
        <v>Base</v>
      </c>
      <c r="H42" s="1" t="s">
        <v>1974</v>
      </c>
      <c r="I42" s="19" t="str">
        <f t="shared" si="10"/>
        <v>CZ12</v>
      </c>
      <c r="J42" s="19">
        <v>751.45439999999996</v>
      </c>
    </row>
    <row r="43" spans="2:10" x14ac:dyDescent="0.25">
      <c r="B43" s="1">
        <f t="shared" si="5"/>
        <v>40</v>
      </c>
      <c r="C43" s="19" t="s">
        <v>2276</v>
      </c>
      <c r="D43" s="19" t="str">
        <f t="shared" si="6"/>
        <v>Hsp</v>
      </c>
      <c r="E43" s="19" t="str">
        <f t="shared" si="7"/>
        <v>CZ12</v>
      </c>
      <c r="F43" s="19" t="str">
        <f t="shared" si="8"/>
        <v>v15</v>
      </c>
      <c r="G43" s="19" t="str">
        <f t="shared" si="9"/>
        <v>Meas</v>
      </c>
      <c r="H43" s="1" t="s">
        <v>1974</v>
      </c>
      <c r="I43" s="19" t="str">
        <f t="shared" si="10"/>
        <v>CZ12</v>
      </c>
      <c r="J43" s="19">
        <v>656.23707000000002</v>
      </c>
    </row>
    <row r="44" spans="2:10" x14ac:dyDescent="0.25">
      <c r="B44" s="1">
        <f t="shared" si="5"/>
        <v>41</v>
      </c>
      <c r="C44" s="19" t="s">
        <v>2285</v>
      </c>
      <c r="D44" s="19" t="str">
        <f t="shared" si="6"/>
        <v>Htl</v>
      </c>
      <c r="E44" s="19" t="str">
        <f t="shared" si="7"/>
        <v>CZ12</v>
      </c>
      <c r="F44" s="19" t="str">
        <f t="shared" si="8"/>
        <v>v03</v>
      </c>
      <c r="G44" s="19" t="str">
        <f t="shared" si="9"/>
        <v>Base</v>
      </c>
      <c r="H44" s="1" t="s">
        <v>1974</v>
      </c>
      <c r="I44" s="19" t="str">
        <f t="shared" si="10"/>
        <v>CZ12</v>
      </c>
      <c r="J44" s="19">
        <v>295.13413000000003</v>
      </c>
    </row>
    <row r="45" spans="2:10" x14ac:dyDescent="0.25">
      <c r="B45" s="1">
        <f t="shared" si="5"/>
        <v>42</v>
      </c>
      <c r="C45" s="19" t="s">
        <v>2286</v>
      </c>
      <c r="D45" s="19" t="str">
        <f t="shared" si="6"/>
        <v>Htl</v>
      </c>
      <c r="E45" s="19" t="str">
        <f t="shared" si="7"/>
        <v>CZ12</v>
      </c>
      <c r="F45" s="19" t="str">
        <f t="shared" si="8"/>
        <v>v03</v>
      </c>
      <c r="G45" s="19" t="str">
        <f t="shared" si="9"/>
        <v>Meas</v>
      </c>
      <c r="H45" s="1" t="s">
        <v>1974</v>
      </c>
      <c r="I45" s="19" t="str">
        <f t="shared" si="10"/>
        <v>CZ12</v>
      </c>
      <c r="J45" s="19">
        <v>247.3724</v>
      </c>
    </row>
    <row r="46" spans="2:10" x14ac:dyDescent="0.25">
      <c r="B46" s="1">
        <f t="shared" si="5"/>
        <v>43</v>
      </c>
      <c r="C46" s="19" t="s">
        <v>2287</v>
      </c>
      <c r="D46" s="19" t="str">
        <f t="shared" si="6"/>
        <v>Htl</v>
      </c>
      <c r="E46" s="19" t="str">
        <f t="shared" si="7"/>
        <v>CZ12</v>
      </c>
      <c r="F46" s="19" t="str">
        <f t="shared" si="8"/>
        <v>v07</v>
      </c>
      <c r="G46" s="19" t="str">
        <f t="shared" si="9"/>
        <v>Base</v>
      </c>
      <c r="H46" s="1" t="s">
        <v>1974</v>
      </c>
      <c r="I46" s="19" t="str">
        <f t="shared" si="10"/>
        <v>CZ12</v>
      </c>
      <c r="J46" s="19">
        <v>275.75153</v>
      </c>
    </row>
    <row r="47" spans="2:10" x14ac:dyDescent="0.25">
      <c r="B47" s="1">
        <f t="shared" si="5"/>
        <v>44</v>
      </c>
      <c r="C47" s="19" t="s">
        <v>2288</v>
      </c>
      <c r="D47" s="19" t="str">
        <f t="shared" si="6"/>
        <v>Htl</v>
      </c>
      <c r="E47" s="19" t="str">
        <f t="shared" si="7"/>
        <v>CZ12</v>
      </c>
      <c r="F47" s="19" t="str">
        <f t="shared" si="8"/>
        <v>v07</v>
      </c>
      <c r="G47" s="19" t="str">
        <f t="shared" si="9"/>
        <v>Meas</v>
      </c>
      <c r="H47" s="1" t="s">
        <v>1974</v>
      </c>
      <c r="I47" s="19" t="str">
        <f t="shared" si="10"/>
        <v>CZ12</v>
      </c>
      <c r="J47" s="19">
        <v>231.79047</v>
      </c>
    </row>
    <row r="48" spans="2:10" x14ac:dyDescent="0.25">
      <c r="B48" s="1">
        <f t="shared" si="5"/>
        <v>45</v>
      </c>
      <c r="C48" s="19" t="s">
        <v>2289</v>
      </c>
      <c r="D48" s="19" t="str">
        <f t="shared" si="6"/>
        <v>Htl</v>
      </c>
      <c r="E48" s="19" t="str">
        <f t="shared" si="7"/>
        <v>CZ12</v>
      </c>
      <c r="F48" s="19" t="str">
        <f t="shared" si="8"/>
        <v>v11</v>
      </c>
      <c r="G48" s="19" t="str">
        <f t="shared" si="9"/>
        <v>Base</v>
      </c>
      <c r="H48" s="1" t="s">
        <v>1974</v>
      </c>
      <c r="I48" s="19" t="str">
        <f t="shared" si="10"/>
        <v>CZ12</v>
      </c>
      <c r="J48" s="19">
        <v>269.05939999999998</v>
      </c>
    </row>
    <row r="49" spans="2:10" x14ac:dyDescent="0.25">
      <c r="B49" s="1">
        <f t="shared" si="5"/>
        <v>46</v>
      </c>
      <c r="C49" s="19" t="s">
        <v>2290</v>
      </c>
      <c r="D49" s="19" t="str">
        <f t="shared" si="6"/>
        <v>Htl</v>
      </c>
      <c r="E49" s="19" t="str">
        <f t="shared" si="7"/>
        <v>CZ12</v>
      </c>
      <c r="F49" s="19" t="str">
        <f t="shared" si="8"/>
        <v>v11</v>
      </c>
      <c r="G49" s="19" t="str">
        <f t="shared" si="9"/>
        <v>Meas</v>
      </c>
      <c r="H49" s="1" t="s">
        <v>1974</v>
      </c>
      <c r="I49" s="19" t="str">
        <f t="shared" si="10"/>
        <v>CZ12</v>
      </c>
      <c r="J49" s="19">
        <v>226.48339999999999</v>
      </c>
    </row>
    <row r="50" spans="2:10" x14ac:dyDescent="0.25">
      <c r="B50" s="1">
        <f t="shared" si="5"/>
        <v>47</v>
      </c>
      <c r="C50" s="19" t="s">
        <v>2291</v>
      </c>
      <c r="D50" s="19" t="str">
        <f t="shared" si="6"/>
        <v>Htl</v>
      </c>
      <c r="E50" s="19" t="str">
        <f t="shared" si="7"/>
        <v>CZ12</v>
      </c>
      <c r="F50" s="19" t="str">
        <f t="shared" si="8"/>
        <v>v15</v>
      </c>
      <c r="G50" s="19" t="str">
        <f t="shared" si="9"/>
        <v>Base</v>
      </c>
      <c r="H50" s="1" t="s">
        <v>1974</v>
      </c>
      <c r="I50" s="19" t="str">
        <f t="shared" si="10"/>
        <v>CZ12</v>
      </c>
      <c r="J50" s="19">
        <v>241.0412</v>
      </c>
    </row>
    <row r="51" spans="2:10" x14ac:dyDescent="0.25">
      <c r="B51" s="1">
        <f t="shared" si="5"/>
        <v>48</v>
      </c>
      <c r="C51" s="19" t="s">
        <v>2292</v>
      </c>
      <c r="D51" s="19" t="str">
        <f t="shared" si="6"/>
        <v>Htl</v>
      </c>
      <c r="E51" s="19" t="str">
        <f t="shared" si="7"/>
        <v>CZ12</v>
      </c>
      <c r="F51" s="19" t="str">
        <f t="shared" si="8"/>
        <v>v15</v>
      </c>
      <c r="G51" s="19" t="str">
        <f t="shared" si="9"/>
        <v>Meas</v>
      </c>
      <c r="H51" s="1" t="s">
        <v>1974</v>
      </c>
      <c r="I51" s="19" t="str">
        <f t="shared" si="10"/>
        <v>CZ12</v>
      </c>
      <c r="J51" s="19">
        <v>203.97399999999999</v>
      </c>
    </row>
    <row r="52" spans="2:10" x14ac:dyDescent="0.25">
      <c r="B52" s="1">
        <f t="shared" si="5"/>
        <v>49</v>
      </c>
      <c r="C52" s="19" t="s">
        <v>2301</v>
      </c>
      <c r="D52" s="19" t="str">
        <f t="shared" si="6"/>
        <v>MBT</v>
      </c>
      <c r="E52" s="19" t="str">
        <f t="shared" si="7"/>
        <v>CZ12</v>
      </c>
      <c r="F52" s="19" t="str">
        <f t="shared" si="8"/>
        <v>v03</v>
      </c>
      <c r="G52" s="19" t="str">
        <f t="shared" si="9"/>
        <v>Base</v>
      </c>
      <c r="H52" s="1" t="s">
        <v>1974</v>
      </c>
      <c r="I52" s="19" t="str">
        <f t="shared" si="10"/>
        <v>CZ12</v>
      </c>
      <c r="J52" s="19">
        <v>376.23072999999999</v>
      </c>
    </row>
    <row r="53" spans="2:10" x14ac:dyDescent="0.25">
      <c r="B53" s="1">
        <f t="shared" si="5"/>
        <v>50</v>
      </c>
      <c r="C53" s="19" t="s">
        <v>2302</v>
      </c>
      <c r="D53" s="19" t="str">
        <f t="shared" si="6"/>
        <v>MBT</v>
      </c>
      <c r="E53" s="19" t="str">
        <f t="shared" si="7"/>
        <v>CZ12</v>
      </c>
      <c r="F53" s="19" t="str">
        <f t="shared" si="8"/>
        <v>v03</v>
      </c>
      <c r="G53" s="19" t="str">
        <f t="shared" si="9"/>
        <v>Meas</v>
      </c>
      <c r="H53" s="1" t="s">
        <v>1974</v>
      </c>
      <c r="I53" s="19" t="str">
        <f t="shared" si="10"/>
        <v>CZ12</v>
      </c>
      <c r="J53" s="19">
        <v>311.68293</v>
      </c>
    </row>
    <row r="54" spans="2:10" x14ac:dyDescent="0.25">
      <c r="B54" s="1">
        <f t="shared" si="5"/>
        <v>51</v>
      </c>
      <c r="C54" s="19" t="s">
        <v>2303</v>
      </c>
      <c r="D54" s="19" t="str">
        <f t="shared" si="6"/>
        <v>MBT</v>
      </c>
      <c r="E54" s="19" t="str">
        <f t="shared" si="7"/>
        <v>CZ12</v>
      </c>
      <c r="F54" s="19" t="str">
        <f t="shared" si="8"/>
        <v>v07</v>
      </c>
      <c r="G54" s="19" t="str">
        <f t="shared" si="9"/>
        <v>Base</v>
      </c>
      <c r="H54" s="1" t="s">
        <v>1974</v>
      </c>
      <c r="I54" s="19" t="str">
        <f t="shared" si="10"/>
        <v>CZ12</v>
      </c>
      <c r="J54" s="19">
        <v>371.53187000000003</v>
      </c>
    </row>
    <row r="55" spans="2:10" x14ac:dyDescent="0.25">
      <c r="B55" s="1">
        <f t="shared" si="5"/>
        <v>52</v>
      </c>
      <c r="C55" s="19" t="s">
        <v>2304</v>
      </c>
      <c r="D55" s="19" t="str">
        <f t="shared" si="6"/>
        <v>MBT</v>
      </c>
      <c r="E55" s="19" t="str">
        <f t="shared" si="7"/>
        <v>CZ12</v>
      </c>
      <c r="F55" s="19" t="str">
        <f t="shared" si="8"/>
        <v>v07</v>
      </c>
      <c r="G55" s="19" t="str">
        <f t="shared" si="9"/>
        <v>Meas</v>
      </c>
      <c r="H55" s="1" t="s">
        <v>1974</v>
      </c>
      <c r="I55" s="19" t="str">
        <f t="shared" si="10"/>
        <v>CZ12</v>
      </c>
      <c r="J55" s="19">
        <v>308.00087000000002</v>
      </c>
    </row>
    <row r="56" spans="2:10" x14ac:dyDescent="0.25">
      <c r="B56" s="1">
        <f t="shared" si="5"/>
        <v>53</v>
      </c>
      <c r="C56" s="19" t="s">
        <v>2305</v>
      </c>
      <c r="D56" s="19" t="str">
        <f t="shared" si="6"/>
        <v>MBT</v>
      </c>
      <c r="E56" s="19" t="str">
        <f t="shared" si="7"/>
        <v>CZ12</v>
      </c>
      <c r="F56" s="19" t="str">
        <f t="shared" si="8"/>
        <v>v11</v>
      </c>
      <c r="G56" s="19" t="str">
        <f t="shared" si="9"/>
        <v>Base</v>
      </c>
      <c r="H56" s="1" t="s">
        <v>1974</v>
      </c>
      <c r="I56" s="19" t="str">
        <f t="shared" si="10"/>
        <v>CZ12</v>
      </c>
      <c r="J56" s="19">
        <v>354.60046999999997</v>
      </c>
    </row>
    <row r="57" spans="2:10" x14ac:dyDescent="0.25">
      <c r="B57" s="1">
        <f t="shared" si="5"/>
        <v>54</v>
      </c>
      <c r="C57" s="19" t="s">
        <v>2306</v>
      </c>
      <c r="D57" s="19" t="str">
        <f t="shared" si="6"/>
        <v>MBT</v>
      </c>
      <c r="E57" s="19" t="str">
        <f t="shared" si="7"/>
        <v>CZ12</v>
      </c>
      <c r="F57" s="19" t="str">
        <f t="shared" si="8"/>
        <v>v11</v>
      </c>
      <c r="G57" s="19" t="str">
        <f t="shared" si="9"/>
        <v>Meas</v>
      </c>
      <c r="H57" s="1" t="s">
        <v>1974</v>
      </c>
      <c r="I57" s="19" t="str">
        <f t="shared" si="10"/>
        <v>CZ12</v>
      </c>
      <c r="J57" s="19">
        <v>295.18587000000002</v>
      </c>
    </row>
    <row r="58" spans="2:10" x14ac:dyDescent="0.25">
      <c r="B58" s="1">
        <f t="shared" si="5"/>
        <v>55</v>
      </c>
      <c r="C58" s="19" t="s">
        <v>2307</v>
      </c>
      <c r="D58" s="19" t="str">
        <f t="shared" si="6"/>
        <v>MBT</v>
      </c>
      <c r="E58" s="19" t="str">
        <f t="shared" si="7"/>
        <v>CZ12</v>
      </c>
      <c r="F58" s="19" t="str">
        <f t="shared" si="8"/>
        <v>v15</v>
      </c>
      <c r="G58" s="19" t="str">
        <f t="shared" si="9"/>
        <v>Base</v>
      </c>
      <c r="H58" s="1" t="s">
        <v>1974</v>
      </c>
      <c r="I58" s="19" t="str">
        <f t="shared" si="10"/>
        <v>CZ12</v>
      </c>
      <c r="J58" s="19">
        <v>346.19306999999998</v>
      </c>
    </row>
    <row r="59" spans="2:10" x14ac:dyDescent="0.25">
      <c r="B59" s="1">
        <f t="shared" si="5"/>
        <v>56</v>
      </c>
      <c r="C59" s="19" t="s">
        <v>2308</v>
      </c>
      <c r="D59" s="19" t="str">
        <f t="shared" si="6"/>
        <v>MBT</v>
      </c>
      <c r="E59" s="19" t="str">
        <f t="shared" si="7"/>
        <v>CZ12</v>
      </c>
      <c r="F59" s="19" t="str">
        <f t="shared" si="8"/>
        <v>v15</v>
      </c>
      <c r="G59" s="19" t="str">
        <f t="shared" si="9"/>
        <v>Meas</v>
      </c>
      <c r="H59" s="1" t="s">
        <v>1974</v>
      </c>
      <c r="I59" s="19" t="str">
        <f t="shared" si="10"/>
        <v>CZ12</v>
      </c>
      <c r="J59" s="19">
        <v>288.81112999999999</v>
      </c>
    </row>
    <row r="60" spans="2:10" x14ac:dyDescent="0.25">
      <c r="B60" s="1">
        <f t="shared" si="5"/>
        <v>57</v>
      </c>
      <c r="C60" s="19" t="s">
        <v>2317</v>
      </c>
      <c r="D60" s="19" t="str">
        <f t="shared" si="6"/>
        <v>MLI</v>
      </c>
      <c r="E60" s="19" t="str">
        <f t="shared" si="7"/>
        <v>CZ12</v>
      </c>
      <c r="F60" s="19" t="str">
        <f t="shared" si="8"/>
        <v>v03</v>
      </c>
      <c r="G60" s="19" t="str">
        <f t="shared" si="9"/>
        <v>Base</v>
      </c>
      <c r="H60" s="1" t="s">
        <v>1974</v>
      </c>
      <c r="I60" s="19" t="str">
        <f t="shared" si="10"/>
        <v>CZ12</v>
      </c>
      <c r="J60" s="19">
        <v>184.60159999999999</v>
      </c>
    </row>
    <row r="61" spans="2:10" x14ac:dyDescent="0.25">
      <c r="B61" s="1">
        <f t="shared" si="5"/>
        <v>58</v>
      </c>
      <c r="C61" s="19" t="s">
        <v>2318</v>
      </c>
      <c r="D61" s="19" t="str">
        <f t="shared" si="6"/>
        <v>MLI</v>
      </c>
      <c r="E61" s="19" t="str">
        <f t="shared" si="7"/>
        <v>CZ12</v>
      </c>
      <c r="F61" s="19" t="str">
        <f t="shared" si="8"/>
        <v>v03</v>
      </c>
      <c r="G61" s="19" t="str">
        <f t="shared" si="9"/>
        <v>Meas</v>
      </c>
      <c r="H61" s="1" t="s">
        <v>1974</v>
      </c>
      <c r="I61" s="19" t="str">
        <f t="shared" si="10"/>
        <v>CZ12</v>
      </c>
      <c r="J61" s="19">
        <v>151.71012999999999</v>
      </c>
    </row>
    <row r="62" spans="2:10" x14ac:dyDescent="0.25">
      <c r="B62" s="1">
        <f t="shared" si="5"/>
        <v>59</v>
      </c>
      <c r="C62" s="19" t="s">
        <v>2319</v>
      </c>
      <c r="D62" s="19" t="str">
        <f t="shared" si="6"/>
        <v>MLI</v>
      </c>
      <c r="E62" s="19" t="str">
        <f t="shared" si="7"/>
        <v>CZ12</v>
      </c>
      <c r="F62" s="19" t="str">
        <f t="shared" si="8"/>
        <v>v07</v>
      </c>
      <c r="G62" s="19" t="str">
        <f t="shared" si="9"/>
        <v>Base</v>
      </c>
      <c r="H62" s="1" t="s">
        <v>1974</v>
      </c>
      <c r="I62" s="19" t="str">
        <f t="shared" si="10"/>
        <v>CZ12</v>
      </c>
      <c r="J62" s="19">
        <v>182.08693</v>
      </c>
    </row>
    <row r="63" spans="2:10" x14ac:dyDescent="0.25">
      <c r="B63" s="1">
        <f t="shared" si="5"/>
        <v>60</v>
      </c>
      <c r="C63" s="19" t="s">
        <v>2320</v>
      </c>
      <c r="D63" s="19" t="str">
        <f t="shared" si="6"/>
        <v>MLI</v>
      </c>
      <c r="E63" s="19" t="str">
        <f t="shared" si="7"/>
        <v>CZ12</v>
      </c>
      <c r="F63" s="19" t="str">
        <f t="shared" si="8"/>
        <v>v07</v>
      </c>
      <c r="G63" s="19" t="str">
        <f t="shared" si="9"/>
        <v>Meas</v>
      </c>
      <c r="H63" s="1" t="s">
        <v>1974</v>
      </c>
      <c r="I63" s="19" t="str">
        <f t="shared" si="10"/>
        <v>CZ12</v>
      </c>
      <c r="J63" s="19">
        <v>149.69827000000001</v>
      </c>
    </row>
    <row r="64" spans="2:10" x14ac:dyDescent="0.25">
      <c r="B64" s="1">
        <f t="shared" si="5"/>
        <v>61</v>
      </c>
      <c r="C64" s="19" t="s">
        <v>2321</v>
      </c>
      <c r="D64" s="19" t="str">
        <f t="shared" si="6"/>
        <v>MLI</v>
      </c>
      <c r="E64" s="19" t="str">
        <f t="shared" si="7"/>
        <v>CZ12</v>
      </c>
      <c r="F64" s="19" t="str">
        <f t="shared" si="8"/>
        <v>v11</v>
      </c>
      <c r="G64" s="19" t="str">
        <f t="shared" si="9"/>
        <v>Base</v>
      </c>
      <c r="H64" s="1" t="s">
        <v>1974</v>
      </c>
      <c r="I64" s="19" t="str">
        <f t="shared" si="10"/>
        <v>CZ12</v>
      </c>
      <c r="J64" s="19">
        <v>173.72807</v>
      </c>
    </row>
    <row r="65" spans="2:10" x14ac:dyDescent="0.25">
      <c r="B65" s="1">
        <f t="shared" si="5"/>
        <v>62</v>
      </c>
      <c r="C65" s="19" t="s">
        <v>2322</v>
      </c>
      <c r="D65" s="19" t="str">
        <f t="shared" si="6"/>
        <v>MLI</v>
      </c>
      <c r="E65" s="19" t="str">
        <f t="shared" si="7"/>
        <v>CZ12</v>
      </c>
      <c r="F65" s="19" t="str">
        <f t="shared" si="8"/>
        <v>v11</v>
      </c>
      <c r="G65" s="19" t="str">
        <f t="shared" si="9"/>
        <v>Meas</v>
      </c>
      <c r="H65" s="1" t="s">
        <v>1974</v>
      </c>
      <c r="I65" s="19" t="str">
        <f t="shared" si="10"/>
        <v>CZ12</v>
      </c>
      <c r="J65" s="19">
        <v>143.32040000000001</v>
      </c>
    </row>
    <row r="66" spans="2:10" x14ac:dyDescent="0.25">
      <c r="B66" s="1">
        <f t="shared" si="5"/>
        <v>63</v>
      </c>
      <c r="C66" s="19" t="s">
        <v>2323</v>
      </c>
      <c r="D66" s="19" t="str">
        <f t="shared" si="6"/>
        <v>MLI</v>
      </c>
      <c r="E66" s="19" t="str">
        <f t="shared" si="7"/>
        <v>CZ12</v>
      </c>
      <c r="F66" s="19" t="str">
        <f t="shared" si="8"/>
        <v>v15</v>
      </c>
      <c r="G66" s="19" t="str">
        <f t="shared" si="9"/>
        <v>Base</v>
      </c>
      <c r="H66" s="1" t="s">
        <v>1974</v>
      </c>
      <c r="I66" s="19" t="str">
        <f t="shared" si="10"/>
        <v>CZ12</v>
      </c>
      <c r="J66" s="19">
        <v>172.15313</v>
      </c>
    </row>
    <row r="67" spans="2:10" x14ac:dyDescent="0.25">
      <c r="B67" s="1">
        <f t="shared" si="5"/>
        <v>64</v>
      </c>
      <c r="C67" s="19" t="s">
        <v>2324</v>
      </c>
      <c r="D67" s="19" t="str">
        <f t="shared" si="6"/>
        <v>MLI</v>
      </c>
      <c r="E67" s="19" t="str">
        <f t="shared" si="7"/>
        <v>CZ12</v>
      </c>
      <c r="F67" s="19" t="str">
        <f t="shared" si="8"/>
        <v>v15</v>
      </c>
      <c r="G67" s="19" t="str">
        <f t="shared" si="9"/>
        <v>Meas</v>
      </c>
      <c r="H67" s="1" t="s">
        <v>1974</v>
      </c>
      <c r="I67" s="19" t="str">
        <f t="shared" si="10"/>
        <v>CZ12</v>
      </c>
      <c r="J67" s="19">
        <v>142.26626999999999</v>
      </c>
    </row>
    <row r="68" spans="2:10" x14ac:dyDescent="0.25">
      <c r="B68" s="1">
        <f t="shared" si="5"/>
        <v>65</v>
      </c>
      <c r="C68" s="19" t="s">
        <v>2333</v>
      </c>
      <c r="D68" s="19" t="str">
        <f t="shared" ref="D68:D99" si="11">LEFT(C68,3)</f>
        <v>Mtl</v>
      </c>
      <c r="E68" s="19" t="str">
        <f t="shared" ref="E68:E99" si="12">CONCATENATE("CZ",MID(C68,7,2))</f>
        <v>CZ12</v>
      </c>
      <c r="F68" s="19" t="str">
        <f t="shared" ref="F68:F99" si="13">_xlfn.CONCAT("v",MID(C68,11,2))</f>
        <v>v03</v>
      </c>
      <c r="G68" s="19" t="str">
        <f t="shared" ref="G68:G99" si="14">RIGHT(C68,4)</f>
        <v>Base</v>
      </c>
      <c r="H68" s="1" t="s">
        <v>1974</v>
      </c>
      <c r="I68" s="19" t="str">
        <f t="shared" ref="I68:I99" si="15">E68</f>
        <v>CZ12</v>
      </c>
      <c r="J68" s="19">
        <v>48.816130000000001</v>
      </c>
    </row>
    <row r="69" spans="2:10" x14ac:dyDescent="0.25">
      <c r="B69" s="1">
        <f t="shared" ref="B69:B132" si="16">B68+1</f>
        <v>66</v>
      </c>
      <c r="C69" s="19" t="s">
        <v>2334</v>
      </c>
      <c r="D69" s="19" t="str">
        <f t="shared" si="11"/>
        <v>Mtl</v>
      </c>
      <c r="E69" s="19" t="str">
        <f t="shared" si="12"/>
        <v>CZ12</v>
      </c>
      <c r="F69" s="19" t="str">
        <f t="shared" si="13"/>
        <v>v03</v>
      </c>
      <c r="G69" s="19" t="str">
        <f t="shared" si="14"/>
        <v>Meas</v>
      </c>
      <c r="H69" s="1" t="s">
        <v>1974</v>
      </c>
      <c r="I69" s="19" t="str">
        <f t="shared" si="15"/>
        <v>CZ12</v>
      </c>
      <c r="J69" s="19">
        <v>40.66187</v>
      </c>
    </row>
    <row r="70" spans="2:10" x14ac:dyDescent="0.25">
      <c r="B70" s="1">
        <f t="shared" si="16"/>
        <v>67</v>
      </c>
      <c r="C70" s="19" t="s">
        <v>2335</v>
      </c>
      <c r="D70" s="19" t="str">
        <f t="shared" si="11"/>
        <v>Mtl</v>
      </c>
      <c r="E70" s="19" t="str">
        <f t="shared" si="12"/>
        <v>CZ12</v>
      </c>
      <c r="F70" s="19" t="str">
        <f t="shared" si="13"/>
        <v>v07</v>
      </c>
      <c r="G70" s="19" t="str">
        <f t="shared" si="14"/>
        <v>Base</v>
      </c>
      <c r="H70" s="1" t="s">
        <v>1974</v>
      </c>
      <c r="I70" s="19" t="str">
        <f t="shared" si="15"/>
        <v>CZ12</v>
      </c>
      <c r="J70" s="19">
        <v>45.18873</v>
      </c>
    </row>
    <row r="71" spans="2:10" x14ac:dyDescent="0.25">
      <c r="B71" s="1">
        <f t="shared" si="16"/>
        <v>68</v>
      </c>
      <c r="C71" s="19" t="s">
        <v>2336</v>
      </c>
      <c r="D71" s="19" t="str">
        <f t="shared" si="11"/>
        <v>Mtl</v>
      </c>
      <c r="E71" s="19" t="str">
        <f t="shared" si="12"/>
        <v>CZ12</v>
      </c>
      <c r="F71" s="19" t="str">
        <f t="shared" si="13"/>
        <v>v07</v>
      </c>
      <c r="G71" s="19" t="str">
        <f t="shared" si="14"/>
        <v>Meas</v>
      </c>
      <c r="H71" s="1" t="s">
        <v>1974</v>
      </c>
      <c r="I71" s="19" t="str">
        <f t="shared" si="15"/>
        <v>CZ12</v>
      </c>
      <c r="J71" s="19">
        <v>37.75047</v>
      </c>
    </row>
    <row r="72" spans="2:10" x14ac:dyDescent="0.25">
      <c r="B72" s="1">
        <f t="shared" si="16"/>
        <v>69</v>
      </c>
      <c r="C72" s="19" t="s">
        <v>2337</v>
      </c>
      <c r="D72" s="19" t="str">
        <f t="shared" si="11"/>
        <v>Mtl</v>
      </c>
      <c r="E72" s="19" t="str">
        <f t="shared" si="12"/>
        <v>CZ12</v>
      </c>
      <c r="F72" s="19" t="str">
        <f t="shared" si="13"/>
        <v>v11</v>
      </c>
      <c r="G72" s="19" t="str">
        <f t="shared" si="14"/>
        <v>Base</v>
      </c>
      <c r="H72" s="1" t="s">
        <v>1974</v>
      </c>
      <c r="I72" s="19" t="str">
        <f t="shared" si="15"/>
        <v>CZ12</v>
      </c>
      <c r="J72" s="19">
        <v>44.034730000000003</v>
      </c>
    </row>
    <row r="73" spans="2:10" x14ac:dyDescent="0.25">
      <c r="B73" s="1">
        <f t="shared" si="16"/>
        <v>70</v>
      </c>
      <c r="C73" s="19" t="s">
        <v>2338</v>
      </c>
      <c r="D73" s="19" t="str">
        <f t="shared" si="11"/>
        <v>Mtl</v>
      </c>
      <c r="E73" s="19" t="str">
        <f t="shared" si="12"/>
        <v>CZ12</v>
      </c>
      <c r="F73" s="19" t="str">
        <f t="shared" si="13"/>
        <v>v11</v>
      </c>
      <c r="G73" s="19" t="str">
        <f t="shared" si="14"/>
        <v>Meas</v>
      </c>
      <c r="H73" s="1" t="s">
        <v>1974</v>
      </c>
      <c r="I73" s="19" t="str">
        <f t="shared" si="15"/>
        <v>CZ12</v>
      </c>
      <c r="J73" s="19">
        <v>36.828530000000001</v>
      </c>
    </row>
    <row r="74" spans="2:10" x14ac:dyDescent="0.25">
      <c r="B74" s="1">
        <f t="shared" si="16"/>
        <v>71</v>
      </c>
      <c r="C74" s="19" t="s">
        <v>2339</v>
      </c>
      <c r="D74" s="19" t="str">
        <f t="shared" si="11"/>
        <v>Mtl</v>
      </c>
      <c r="E74" s="19" t="str">
        <f t="shared" si="12"/>
        <v>CZ12</v>
      </c>
      <c r="F74" s="19" t="str">
        <f t="shared" si="13"/>
        <v>v15</v>
      </c>
      <c r="G74" s="19" t="str">
        <f t="shared" si="14"/>
        <v>Base</v>
      </c>
      <c r="H74" s="1" t="s">
        <v>1974</v>
      </c>
      <c r="I74" s="19" t="str">
        <f t="shared" si="15"/>
        <v>CZ12</v>
      </c>
      <c r="J74" s="19">
        <v>37.471600000000002</v>
      </c>
    </row>
    <row r="75" spans="2:10" x14ac:dyDescent="0.25">
      <c r="B75" s="1">
        <f t="shared" si="16"/>
        <v>72</v>
      </c>
      <c r="C75" s="19" t="s">
        <v>2340</v>
      </c>
      <c r="D75" s="19" t="str">
        <f t="shared" si="11"/>
        <v>Mtl</v>
      </c>
      <c r="E75" s="19" t="str">
        <f t="shared" si="12"/>
        <v>CZ12</v>
      </c>
      <c r="F75" s="19" t="str">
        <f t="shared" si="13"/>
        <v>v15</v>
      </c>
      <c r="G75" s="19" t="str">
        <f t="shared" si="14"/>
        <v>Meas</v>
      </c>
      <c r="H75" s="1" t="s">
        <v>1974</v>
      </c>
      <c r="I75" s="19" t="str">
        <f t="shared" si="15"/>
        <v>CZ12</v>
      </c>
      <c r="J75" s="19">
        <v>31.6004</v>
      </c>
    </row>
    <row r="76" spans="2:10" x14ac:dyDescent="0.25">
      <c r="B76" s="1">
        <f t="shared" si="16"/>
        <v>73</v>
      </c>
      <c r="C76" s="19" t="s">
        <v>2349</v>
      </c>
      <c r="D76" s="19" t="str">
        <f t="shared" si="11"/>
        <v>Nrs</v>
      </c>
      <c r="E76" s="19" t="str">
        <f t="shared" si="12"/>
        <v>CZ12</v>
      </c>
      <c r="F76" s="19" t="str">
        <f t="shared" si="13"/>
        <v>v03</v>
      </c>
      <c r="G76" s="19" t="str">
        <f t="shared" si="14"/>
        <v>Base</v>
      </c>
      <c r="H76" s="1" t="s">
        <v>1974</v>
      </c>
      <c r="I76" s="19" t="str">
        <f t="shared" si="15"/>
        <v>CZ12</v>
      </c>
      <c r="J76" s="19">
        <v>210.53139999999999</v>
      </c>
    </row>
    <row r="77" spans="2:10" x14ac:dyDescent="0.25">
      <c r="B77" s="1">
        <f t="shared" si="16"/>
        <v>74</v>
      </c>
      <c r="C77" s="19" t="s">
        <v>2350</v>
      </c>
      <c r="D77" s="19" t="str">
        <f t="shared" si="11"/>
        <v>Nrs</v>
      </c>
      <c r="E77" s="19" t="str">
        <f t="shared" si="12"/>
        <v>CZ12</v>
      </c>
      <c r="F77" s="19" t="str">
        <f t="shared" si="13"/>
        <v>v03</v>
      </c>
      <c r="G77" s="19" t="str">
        <f t="shared" si="14"/>
        <v>Meas</v>
      </c>
      <c r="H77" s="1" t="s">
        <v>1974</v>
      </c>
      <c r="I77" s="19" t="str">
        <f t="shared" si="15"/>
        <v>CZ12</v>
      </c>
      <c r="J77" s="19">
        <v>184.518</v>
      </c>
    </row>
    <row r="78" spans="2:10" x14ac:dyDescent="0.25">
      <c r="B78" s="1">
        <f t="shared" si="16"/>
        <v>75</v>
      </c>
      <c r="C78" s="19" t="s">
        <v>2351</v>
      </c>
      <c r="D78" s="19" t="str">
        <f t="shared" si="11"/>
        <v>Nrs</v>
      </c>
      <c r="E78" s="19" t="str">
        <f t="shared" si="12"/>
        <v>CZ12</v>
      </c>
      <c r="F78" s="19" t="str">
        <f t="shared" si="13"/>
        <v>v07</v>
      </c>
      <c r="G78" s="19" t="str">
        <f t="shared" si="14"/>
        <v>Base</v>
      </c>
      <c r="H78" s="1" t="s">
        <v>1974</v>
      </c>
      <c r="I78" s="19" t="str">
        <f t="shared" si="15"/>
        <v>CZ12</v>
      </c>
      <c r="J78" s="19">
        <v>202.91212999999999</v>
      </c>
    </row>
    <row r="79" spans="2:10" x14ac:dyDescent="0.25">
      <c r="B79" s="1">
        <f t="shared" si="16"/>
        <v>76</v>
      </c>
      <c r="C79" s="19" t="s">
        <v>2352</v>
      </c>
      <c r="D79" s="19" t="str">
        <f t="shared" si="11"/>
        <v>Nrs</v>
      </c>
      <c r="E79" s="19" t="str">
        <f t="shared" si="12"/>
        <v>CZ12</v>
      </c>
      <c r="F79" s="19" t="str">
        <f t="shared" si="13"/>
        <v>v07</v>
      </c>
      <c r="G79" s="19" t="str">
        <f t="shared" si="14"/>
        <v>Meas</v>
      </c>
      <c r="H79" s="1" t="s">
        <v>1974</v>
      </c>
      <c r="I79" s="19" t="str">
        <f t="shared" si="15"/>
        <v>CZ12</v>
      </c>
      <c r="J79" s="19">
        <v>178.34187</v>
      </c>
    </row>
    <row r="80" spans="2:10" x14ac:dyDescent="0.25">
      <c r="B80" s="1">
        <f t="shared" si="16"/>
        <v>77</v>
      </c>
      <c r="C80" s="19" t="s">
        <v>2353</v>
      </c>
      <c r="D80" s="19" t="str">
        <f t="shared" si="11"/>
        <v>Nrs</v>
      </c>
      <c r="E80" s="19" t="str">
        <f t="shared" si="12"/>
        <v>CZ12</v>
      </c>
      <c r="F80" s="19" t="str">
        <f t="shared" si="13"/>
        <v>v11</v>
      </c>
      <c r="G80" s="19" t="str">
        <f t="shared" si="14"/>
        <v>Base</v>
      </c>
      <c r="H80" s="1" t="s">
        <v>1974</v>
      </c>
      <c r="I80" s="19" t="str">
        <f t="shared" si="15"/>
        <v>CZ12</v>
      </c>
      <c r="J80" s="19">
        <v>200.43287000000001</v>
      </c>
    </row>
    <row r="81" spans="2:10" x14ac:dyDescent="0.25">
      <c r="B81" s="1">
        <f t="shared" si="16"/>
        <v>78</v>
      </c>
      <c r="C81" s="19" t="s">
        <v>2354</v>
      </c>
      <c r="D81" s="19" t="str">
        <f t="shared" si="11"/>
        <v>Nrs</v>
      </c>
      <c r="E81" s="19" t="str">
        <f t="shared" si="12"/>
        <v>CZ12</v>
      </c>
      <c r="F81" s="19" t="str">
        <f t="shared" si="13"/>
        <v>v11</v>
      </c>
      <c r="G81" s="19" t="str">
        <f t="shared" si="14"/>
        <v>Meas</v>
      </c>
      <c r="H81" s="1" t="s">
        <v>1974</v>
      </c>
      <c r="I81" s="19" t="str">
        <f t="shared" si="15"/>
        <v>CZ12</v>
      </c>
      <c r="J81" s="19">
        <v>176.32893000000001</v>
      </c>
    </row>
    <row r="82" spans="2:10" x14ac:dyDescent="0.25">
      <c r="B82" s="1">
        <f t="shared" si="16"/>
        <v>79</v>
      </c>
      <c r="C82" s="19" t="s">
        <v>2355</v>
      </c>
      <c r="D82" s="19" t="str">
        <f t="shared" si="11"/>
        <v>Nrs</v>
      </c>
      <c r="E82" s="19" t="str">
        <f t="shared" si="12"/>
        <v>CZ12</v>
      </c>
      <c r="F82" s="19" t="str">
        <f t="shared" si="13"/>
        <v>v15</v>
      </c>
      <c r="G82" s="19" t="str">
        <f t="shared" si="14"/>
        <v>Base</v>
      </c>
      <c r="H82" s="1" t="s">
        <v>1974</v>
      </c>
      <c r="I82" s="19" t="str">
        <f t="shared" si="15"/>
        <v>CZ12</v>
      </c>
      <c r="J82" s="19">
        <v>188.26247000000001</v>
      </c>
    </row>
    <row r="83" spans="2:10" x14ac:dyDescent="0.25">
      <c r="B83" s="1">
        <f t="shared" si="16"/>
        <v>80</v>
      </c>
      <c r="C83" s="19" t="s">
        <v>2356</v>
      </c>
      <c r="D83" s="19" t="str">
        <f t="shared" si="11"/>
        <v>Nrs</v>
      </c>
      <c r="E83" s="19" t="str">
        <f t="shared" si="12"/>
        <v>CZ12</v>
      </c>
      <c r="F83" s="19" t="str">
        <f t="shared" si="13"/>
        <v>v15</v>
      </c>
      <c r="G83" s="19" t="str">
        <f t="shared" si="14"/>
        <v>Meas</v>
      </c>
      <c r="H83" s="1" t="s">
        <v>1974</v>
      </c>
      <c r="I83" s="19" t="str">
        <f t="shared" si="15"/>
        <v>CZ12</v>
      </c>
      <c r="J83" s="19">
        <v>166.6448</v>
      </c>
    </row>
    <row r="84" spans="2:10" x14ac:dyDescent="0.25">
      <c r="B84" s="1">
        <f t="shared" si="16"/>
        <v>81</v>
      </c>
      <c r="C84" s="19" t="s">
        <v>2365</v>
      </c>
      <c r="D84" s="19" t="str">
        <f t="shared" si="11"/>
        <v>OfL</v>
      </c>
      <c r="E84" s="19" t="str">
        <f t="shared" si="12"/>
        <v>CZ12</v>
      </c>
      <c r="F84" s="19" t="str">
        <f t="shared" si="13"/>
        <v>v03</v>
      </c>
      <c r="G84" s="19" t="str">
        <f t="shared" si="14"/>
        <v>Base</v>
      </c>
      <c r="H84" s="1" t="s">
        <v>1974</v>
      </c>
      <c r="I84" s="19" t="str">
        <f t="shared" si="15"/>
        <v>CZ12</v>
      </c>
      <c r="J84" s="19">
        <v>387.07067000000001</v>
      </c>
    </row>
    <row r="85" spans="2:10" x14ac:dyDescent="0.25">
      <c r="B85" s="1">
        <f t="shared" si="16"/>
        <v>82</v>
      </c>
      <c r="C85" s="19" t="s">
        <v>2366</v>
      </c>
      <c r="D85" s="19" t="str">
        <f t="shared" si="11"/>
        <v>OfL</v>
      </c>
      <c r="E85" s="19" t="str">
        <f t="shared" si="12"/>
        <v>CZ12</v>
      </c>
      <c r="F85" s="19" t="str">
        <f t="shared" si="13"/>
        <v>v03</v>
      </c>
      <c r="G85" s="19" t="str">
        <f t="shared" si="14"/>
        <v>Meas</v>
      </c>
      <c r="H85" s="1" t="s">
        <v>1974</v>
      </c>
      <c r="I85" s="19" t="str">
        <f t="shared" si="15"/>
        <v>CZ12</v>
      </c>
      <c r="J85" s="19">
        <v>331.00353000000001</v>
      </c>
    </row>
    <row r="86" spans="2:10" x14ac:dyDescent="0.25">
      <c r="B86" s="1">
        <f t="shared" si="16"/>
        <v>83</v>
      </c>
      <c r="C86" s="19" t="s">
        <v>2367</v>
      </c>
      <c r="D86" s="19" t="str">
        <f t="shared" si="11"/>
        <v>OfL</v>
      </c>
      <c r="E86" s="19" t="str">
        <f t="shared" si="12"/>
        <v>CZ12</v>
      </c>
      <c r="F86" s="19" t="str">
        <f t="shared" si="13"/>
        <v>v07</v>
      </c>
      <c r="G86" s="19" t="str">
        <f t="shared" si="14"/>
        <v>Base</v>
      </c>
      <c r="H86" s="1" t="s">
        <v>1974</v>
      </c>
      <c r="I86" s="19" t="str">
        <f t="shared" si="15"/>
        <v>CZ12</v>
      </c>
      <c r="J86" s="19">
        <v>386.72426999999999</v>
      </c>
    </row>
    <row r="87" spans="2:10" x14ac:dyDescent="0.25">
      <c r="B87" s="1">
        <f t="shared" si="16"/>
        <v>84</v>
      </c>
      <c r="C87" s="19" t="s">
        <v>2368</v>
      </c>
      <c r="D87" s="19" t="str">
        <f t="shared" si="11"/>
        <v>OfL</v>
      </c>
      <c r="E87" s="19" t="str">
        <f t="shared" si="12"/>
        <v>CZ12</v>
      </c>
      <c r="F87" s="19" t="str">
        <f t="shared" si="13"/>
        <v>v07</v>
      </c>
      <c r="G87" s="19" t="str">
        <f t="shared" si="14"/>
        <v>Meas</v>
      </c>
      <c r="H87" s="1" t="s">
        <v>1974</v>
      </c>
      <c r="I87" s="19" t="str">
        <f t="shared" si="15"/>
        <v>CZ12</v>
      </c>
      <c r="J87" s="19">
        <v>330.6986</v>
      </c>
    </row>
    <row r="88" spans="2:10" x14ac:dyDescent="0.25">
      <c r="B88" s="1">
        <f t="shared" si="16"/>
        <v>85</v>
      </c>
      <c r="C88" s="19" t="s">
        <v>2369</v>
      </c>
      <c r="D88" s="19" t="str">
        <f t="shared" si="11"/>
        <v>OfL</v>
      </c>
      <c r="E88" s="19" t="str">
        <f t="shared" si="12"/>
        <v>CZ12</v>
      </c>
      <c r="F88" s="19" t="str">
        <f t="shared" si="13"/>
        <v>v11</v>
      </c>
      <c r="G88" s="19" t="str">
        <f t="shared" si="14"/>
        <v>Base</v>
      </c>
      <c r="H88" s="1" t="s">
        <v>1974</v>
      </c>
      <c r="I88" s="19" t="str">
        <f t="shared" si="15"/>
        <v>CZ12</v>
      </c>
      <c r="J88" s="19">
        <v>370.70312999999999</v>
      </c>
    </row>
    <row r="89" spans="2:10" x14ac:dyDescent="0.25">
      <c r="B89" s="1">
        <f t="shared" si="16"/>
        <v>86</v>
      </c>
      <c r="C89" s="19" t="s">
        <v>2370</v>
      </c>
      <c r="D89" s="19" t="str">
        <f t="shared" si="11"/>
        <v>OfL</v>
      </c>
      <c r="E89" s="19" t="str">
        <f t="shared" si="12"/>
        <v>CZ12</v>
      </c>
      <c r="F89" s="19" t="str">
        <f t="shared" si="13"/>
        <v>v11</v>
      </c>
      <c r="G89" s="19" t="str">
        <f t="shared" si="14"/>
        <v>Meas</v>
      </c>
      <c r="H89" s="1" t="s">
        <v>1974</v>
      </c>
      <c r="I89" s="19" t="str">
        <f t="shared" si="15"/>
        <v>CZ12</v>
      </c>
      <c r="J89" s="19">
        <v>318.39693</v>
      </c>
    </row>
    <row r="90" spans="2:10" x14ac:dyDescent="0.25">
      <c r="B90" s="1">
        <f t="shared" si="16"/>
        <v>87</v>
      </c>
      <c r="C90" s="19" t="s">
        <v>2371</v>
      </c>
      <c r="D90" s="19" t="str">
        <f t="shared" si="11"/>
        <v>OfL</v>
      </c>
      <c r="E90" s="19" t="str">
        <f t="shared" si="12"/>
        <v>CZ12</v>
      </c>
      <c r="F90" s="19" t="str">
        <f t="shared" si="13"/>
        <v>v15</v>
      </c>
      <c r="G90" s="19" t="str">
        <f t="shared" si="14"/>
        <v>Base</v>
      </c>
      <c r="H90" s="1" t="s">
        <v>1974</v>
      </c>
      <c r="I90" s="19" t="str">
        <f t="shared" si="15"/>
        <v>CZ12</v>
      </c>
      <c r="J90" s="19">
        <v>367.77093000000002</v>
      </c>
    </row>
    <row r="91" spans="2:10" x14ac:dyDescent="0.25">
      <c r="B91" s="1">
        <f t="shared" si="16"/>
        <v>88</v>
      </c>
      <c r="C91" s="19" t="s">
        <v>2372</v>
      </c>
      <c r="D91" s="19" t="str">
        <f t="shared" si="11"/>
        <v>OfL</v>
      </c>
      <c r="E91" s="19" t="str">
        <f t="shared" si="12"/>
        <v>CZ12</v>
      </c>
      <c r="F91" s="19" t="str">
        <f t="shared" si="13"/>
        <v>v15</v>
      </c>
      <c r="G91" s="19" t="str">
        <f t="shared" si="14"/>
        <v>Meas</v>
      </c>
      <c r="H91" s="1" t="s">
        <v>1974</v>
      </c>
      <c r="I91" s="19" t="str">
        <f t="shared" si="15"/>
        <v>CZ12</v>
      </c>
      <c r="J91" s="19">
        <v>315.63333</v>
      </c>
    </row>
    <row r="92" spans="2:10" x14ac:dyDescent="0.25">
      <c r="B92" s="1">
        <f t="shared" si="16"/>
        <v>89</v>
      </c>
      <c r="C92" s="19" t="s">
        <v>2381</v>
      </c>
      <c r="D92" s="19" t="str">
        <f t="shared" si="11"/>
        <v>OfS</v>
      </c>
      <c r="E92" s="19" t="str">
        <f t="shared" si="12"/>
        <v>CZ12</v>
      </c>
      <c r="F92" s="19" t="str">
        <f t="shared" si="13"/>
        <v>v03</v>
      </c>
      <c r="G92" s="19" t="str">
        <f t="shared" si="14"/>
        <v>Base</v>
      </c>
      <c r="H92" s="1" t="s">
        <v>1974</v>
      </c>
      <c r="I92" s="19" t="str">
        <f t="shared" si="15"/>
        <v>CZ12</v>
      </c>
      <c r="J92" s="19">
        <v>21.827269999999999</v>
      </c>
    </row>
    <row r="93" spans="2:10" x14ac:dyDescent="0.25">
      <c r="B93" s="1">
        <f t="shared" si="16"/>
        <v>90</v>
      </c>
      <c r="C93" s="19" t="s">
        <v>2382</v>
      </c>
      <c r="D93" s="19" t="str">
        <f t="shared" si="11"/>
        <v>OfS</v>
      </c>
      <c r="E93" s="19" t="str">
        <f t="shared" si="12"/>
        <v>CZ12</v>
      </c>
      <c r="F93" s="19" t="str">
        <f t="shared" si="13"/>
        <v>v03</v>
      </c>
      <c r="G93" s="19" t="str">
        <f t="shared" si="14"/>
        <v>Meas</v>
      </c>
      <c r="H93" s="1" t="s">
        <v>1974</v>
      </c>
      <c r="I93" s="19" t="str">
        <f t="shared" si="15"/>
        <v>CZ12</v>
      </c>
      <c r="J93" s="19">
        <v>18.013870000000001</v>
      </c>
    </row>
    <row r="94" spans="2:10" x14ac:dyDescent="0.25">
      <c r="B94" s="1">
        <f t="shared" si="16"/>
        <v>91</v>
      </c>
      <c r="C94" s="19" t="s">
        <v>2383</v>
      </c>
      <c r="D94" s="19" t="str">
        <f t="shared" si="11"/>
        <v>OfS</v>
      </c>
      <c r="E94" s="19" t="str">
        <f t="shared" si="12"/>
        <v>CZ12</v>
      </c>
      <c r="F94" s="19" t="str">
        <f t="shared" si="13"/>
        <v>v07</v>
      </c>
      <c r="G94" s="19" t="str">
        <f t="shared" si="14"/>
        <v>Base</v>
      </c>
      <c r="H94" s="1" t="s">
        <v>1974</v>
      </c>
      <c r="I94" s="19" t="str">
        <f t="shared" si="15"/>
        <v>CZ12</v>
      </c>
      <c r="J94" s="19">
        <v>21.7424</v>
      </c>
    </row>
    <row r="95" spans="2:10" x14ac:dyDescent="0.25">
      <c r="B95" s="1">
        <f t="shared" si="16"/>
        <v>92</v>
      </c>
      <c r="C95" s="19" t="s">
        <v>2384</v>
      </c>
      <c r="D95" s="19" t="str">
        <f t="shared" si="11"/>
        <v>OfS</v>
      </c>
      <c r="E95" s="19" t="str">
        <f t="shared" si="12"/>
        <v>CZ12</v>
      </c>
      <c r="F95" s="19" t="str">
        <f t="shared" si="13"/>
        <v>v07</v>
      </c>
      <c r="G95" s="19" t="str">
        <f t="shared" si="14"/>
        <v>Meas</v>
      </c>
      <c r="H95" s="1" t="s">
        <v>1974</v>
      </c>
      <c r="I95" s="19" t="str">
        <f t="shared" si="15"/>
        <v>CZ12</v>
      </c>
      <c r="J95" s="19">
        <v>17.966329999999999</v>
      </c>
    </row>
    <row r="96" spans="2:10" x14ac:dyDescent="0.25">
      <c r="B96" s="1">
        <f t="shared" si="16"/>
        <v>93</v>
      </c>
      <c r="C96" s="19" t="s">
        <v>2385</v>
      </c>
      <c r="D96" s="19" t="str">
        <f t="shared" si="11"/>
        <v>OfS</v>
      </c>
      <c r="E96" s="19" t="str">
        <f t="shared" si="12"/>
        <v>CZ12</v>
      </c>
      <c r="F96" s="19" t="str">
        <f t="shared" si="13"/>
        <v>v11</v>
      </c>
      <c r="G96" s="19" t="str">
        <f t="shared" si="14"/>
        <v>Base</v>
      </c>
      <c r="H96" s="1" t="s">
        <v>1974</v>
      </c>
      <c r="I96" s="19" t="str">
        <f t="shared" si="15"/>
        <v>CZ12</v>
      </c>
      <c r="J96" s="19">
        <v>21.204329999999999</v>
      </c>
    </row>
    <row r="97" spans="2:10" x14ac:dyDescent="0.25">
      <c r="B97" s="1">
        <f t="shared" si="16"/>
        <v>94</v>
      </c>
      <c r="C97" s="19" t="s">
        <v>2386</v>
      </c>
      <c r="D97" s="19" t="str">
        <f t="shared" si="11"/>
        <v>OfS</v>
      </c>
      <c r="E97" s="19" t="str">
        <f t="shared" si="12"/>
        <v>CZ12</v>
      </c>
      <c r="F97" s="19" t="str">
        <f t="shared" si="13"/>
        <v>v11</v>
      </c>
      <c r="G97" s="19" t="str">
        <f t="shared" si="14"/>
        <v>Meas</v>
      </c>
      <c r="H97" s="1" t="s">
        <v>1974</v>
      </c>
      <c r="I97" s="19" t="str">
        <f t="shared" si="15"/>
        <v>CZ12</v>
      </c>
      <c r="J97" s="19">
        <v>17.53613</v>
      </c>
    </row>
    <row r="98" spans="2:10" x14ac:dyDescent="0.25">
      <c r="B98" s="1">
        <f t="shared" si="16"/>
        <v>95</v>
      </c>
      <c r="C98" s="19" t="s">
        <v>2387</v>
      </c>
      <c r="D98" s="19" t="str">
        <f t="shared" si="11"/>
        <v>OfS</v>
      </c>
      <c r="E98" s="19" t="str">
        <f t="shared" si="12"/>
        <v>CZ12</v>
      </c>
      <c r="F98" s="19" t="str">
        <f t="shared" si="13"/>
        <v>v15</v>
      </c>
      <c r="G98" s="19" t="str">
        <f t="shared" si="14"/>
        <v>Base</v>
      </c>
      <c r="H98" s="1" t="s">
        <v>1974</v>
      </c>
      <c r="I98" s="19" t="str">
        <f t="shared" si="15"/>
        <v>CZ12</v>
      </c>
      <c r="J98" s="19">
        <v>19.43713</v>
      </c>
    </row>
    <row r="99" spans="2:10" x14ac:dyDescent="0.25">
      <c r="B99" s="1">
        <f t="shared" si="16"/>
        <v>96</v>
      </c>
      <c r="C99" s="19" t="s">
        <v>2388</v>
      </c>
      <c r="D99" s="19" t="str">
        <f t="shared" si="11"/>
        <v>OfS</v>
      </c>
      <c r="E99" s="19" t="str">
        <f t="shared" si="12"/>
        <v>CZ12</v>
      </c>
      <c r="F99" s="19" t="str">
        <f t="shared" si="13"/>
        <v>v15</v>
      </c>
      <c r="G99" s="19" t="str">
        <f t="shared" si="14"/>
        <v>Meas</v>
      </c>
      <c r="H99" s="1" t="s">
        <v>1974</v>
      </c>
      <c r="I99" s="19" t="str">
        <f t="shared" si="15"/>
        <v>CZ12</v>
      </c>
      <c r="J99" s="19">
        <v>16.282129999999999</v>
      </c>
    </row>
    <row r="100" spans="2:10" x14ac:dyDescent="0.25">
      <c r="B100" s="1">
        <f t="shared" si="16"/>
        <v>97</v>
      </c>
      <c r="C100" s="19" t="s">
        <v>2397</v>
      </c>
      <c r="D100" s="19" t="str">
        <f t="shared" ref="D100:D124" si="17">LEFT(C100,3)</f>
        <v>RFF</v>
      </c>
      <c r="E100" s="19" t="str">
        <f t="shared" ref="E100:E124" si="18">CONCATENATE("CZ",MID(C100,7,2))</f>
        <v>CZ12</v>
      </c>
      <c r="F100" s="19" t="str">
        <f t="shared" ref="F100:F124" si="19">_xlfn.CONCAT("v",MID(C100,11,2))</f>
        <v>v03</v>
      </c>
      <c r="G100" s="19" t="str">
        <f t="shared" ref="G100:G124" si="20">RIGHT(C100,4)</f>
        <v>Base</v>
      </c>
      <c r="H100" s="1" t="s">
        <v>1974</v>
      </c>
      <c r="I100" s="19" t="str">
        <f t="shared" ref="I100:I124" si="21">E100</f>
        <v>CZ12</v>
      </c>
      <c r="J100" s="19">
        <v>13.588200000000001</v>
      </c>
    </row>
    <row r="101" spans="2:10" x14ac:dyDescent="0.25">
      <c r="B101" s="1">
        <f t="shared" si="16"/>
        <v>98</v>
      </c>
      <c r="C101" s="19" t="s">
        <v>2398</v>
      </c>
      <c r="D101" s="19" t="str">
        <f t="shared" si="17"/>
        <v>RFF</v>
      </c>
      <c r="E101" s="19" t="str">
        <f t="shared" si="18"/>
        <v>CZ12</v>
      </c>
      <c r="F101" s="19" t="str">
        <f t="shared" si="19"/>
        <v>v03</v>
      </c>
      <c r="G101" s="19" t="str">
        <f t="shared" si="20"/>
        <v>Meas</v>
      </c>
      <c r="H101" s="1" t="s">
        <v>1974</v>
      </c>
      <c r="I101" s="19" t="str">
        <f t="shared" si="21"/>
        <v>CZ12</v>
      </c>
      <c r="J101" s="19">
        <v>11.4168</v>
      </c>
    </row>
    <row r="102" spans="2:10" x14ac:dyDescent="0.25">
      <c r="B102" s="1">
        <f t="shared" si="16"/>
        <v>99</v>
      </c>
      <c r="C102" s="19" t="s">
        <v>2399</v>
      </c>
      <c r="D102" s="19" t="str">
        <f t="shared" si="17"/>
        <v>RFF</v>
      </c>
      <c r="E102" s="19" t="str">
        <f t="shared" si="18"/>
        <v>CZ12</v>
      </c>
      <c r="F102" s="19" t="str">
        <f t="shared" si="19"/>
        <v>v07</v>
      </c>
      <c r="G102" s="19" t="str">
        <f t="shared" si="20"/>
        <v>Base</v>
      </c>
      <c r="H102" s="1" t="s">
        <v>1974</v>
      </c>
      <c r="I102" s="19" t="str">
        <f t="shared" si="21"/>
        <v>CZ12</v>
      </c>
      <c r="J102" s="19">
        <v>13.509930000000001</v>
      </c>
    </row>
    <row r="103" spans="2:10" x14ac:dyDescent="0.25">
      <c r="B103" s="1">
        <f t="shared" si="16"/>
        <v>100</v>
      </c>
      <c r="C103" s="19" t="s">
        <v>2400</v>
      </c>
      <c r="D103" s="19" t="str">
        <f t="shared" si="17"/>
        <v>RFF</v>
      </c>
      <c r="E103" s="19" t="str">
        <f t="shared" si="18"/>
        <v>CZ12</v>
      </c>
      <c r="F103" s="19" t="str">
        <f t="shared" si="19"/>
        <v>v07</v>
      </c>
      <c r="G103" s="19" t="str">
        <f t="shared" si="20"/>
        <v>Meas</v>
      </c>
      <c r="H103" s="1" t="s">
        <v>1974</v>
      </c>
      <c r="I103" s="19" t="str">
        <f t="shared" si="21"/>
        <v>CZ12</v>
      </c>
      <c r="J103" s="19">
        <v>11.35647</v>
      </c>
    </row>
    <row r="104" spans="2:10" x14ac:dyDescent="0.25">
      <c r="B104" s="1">
        <f t="shared" si="16"/>
        <v>101</v>
      </c>
      <c r="C104" s="19" t="s">
        <v>2401</v>
      </c>
      <c r="D104" s="19" t="str">
        <f t="shared" si="17"/>
        <v>RFF</v>
      </c>
      <c r="E104" s="19" t="str">
        <f t="shared" si="18"/>
        <v>CZ12</v>
      </c>
      <c r="F104" s="19" t="str">
        <f t="shared" si="19"/>
        <v>v11</v>
      </c>
      <c r="G104" s="19" t="str">
        <f t="shared" si="20"/>
        <v>Base</v>
      </c>
      <c r="H104" s="1" t="s">
        <v>1974</v>
      </c>
      <c r="I104" s="19" t="str">
        <f t="shared" si="21"/>
        <v>CZ12</v>
      </c>
      <c r="J104" s="19">
        <v>13.247870000000001</v>
      </c>
    </row>
    <row r="105" spans="2:10" x14ac:dyDescent="0.25">
      <c r="B105" s="1">
        <f t="shared" si="16"/>
        <v>102</v>
      </c>
      <c r="C105" s="19" t="s">
        <v>2402</v>
      </c>
      <c r="D105" s="19" t="str">
        <f t="shared" si="17"/>
        <v>RFF</v>
      </c>
      <c r="E105" s="19" t="str">
        <f t="shared" si="18"/>
        <v>CZ12</v>
      </c>
      <c r="F105" s="19" t="str">
        <f t="shared" si="19"/>
        <v>v11</v>
      </c>
      <c r="G105" s="19" t="str">
        <f t="shared" si="20"/>
        <v>Meas</v>
      </c>
      <c r="H105" s="1" t="s">
        <v>1974</v>
      </c>
      <c r="I105" s="19" t="str">
        <f t="shared" si="21"/>
        <v>CZ12</v>
      </c>
      <c r="J105" s="19">
        <v>11.12513</v>
      </c>
    </row>
    <row r="106" spans="2:10" x14ac:dyDescent="0.25">
      <c r="B106" s="1">
        <f t="shared" si="16"/>
        <v>103</v>
      </c>
      <c r="C106" s="19" t="s">
        <v>2403</v>
      </c>
      <c r="D106" s="19" t="str">
        <f t="shared" si="17"/>
        <v>RFF</v>
      </c>
      <c r="E106" s="19" t="str">
        <f t="shared" si="18"/>
        <v>CZ12</v>
      </c>
      <c r="F106" s="19" t="str">
        <f t="shared" si="19"/>
        <v>v15</v>
      </c>
      <c r="G106" s="19" t="str">
        <f t="shared" si="20"/>
        <v>Base</v>
      </c>
      <c r="H106" s="1" t="s">
        <v>1974</v>
      </c>
      <c r="I106" s="19" t="str">
        <f t="shared" si="21"/>
        <v>CZ12</v>
      </c>
      <c r="J106" s="19">
        <v>12.846069999999999</v>
      </c>
    </row>
    <row r="107" spans="2:10" x14ac:dyDescent="0.25">
      <c r="B107" s="1">
        <f t="shared" si="16"/>
        <v>104</v>
      </c>
      <c r="C107" s="19" t="s">
        <v>2404</v>
      </c>
      <c r="D107" s="19" t="str">
        <f t="shared" si="17"/>
        <v>RFF</v>
      </c>
      <c r="E107" s="19" t="str">
        <f t="shared" si="18"/>
        <v>CZ12</v>
      </c>
      <c r="F107" s="19" t="str">
        <f t="shared" si="19"/>
        <v>v15</v>
      </c>
      <c r="G107" s="19" t="str">
        <f t="shared" si="20"/>
        <v>Meas</v>
      </c>
      <c r="H107" s="1" t="s">
        <v>1974</v>
      </c>
      <c r="I107" s="19" t="str">
        <f t="shared" si="21"/>
        <v>CZ12</v>
      </c>
      <c r="J107" s="19">
        <v>10.80653</v>
      </c>
    </row>
    <row r="108" spans="2:10" x14ac:dyDescent="0.25">
      <c r="B108" s="1">
        <f t="shared" si="16"/>
        <v>105</v>
      </c>
      <c r="C108" s="19" t="s">
        <v>2413</v>
      </c>
      <c r="D108" s="19" t="str">
        <f t="shared" si="17"/>
        <v>RSD</v>
      </c>
      <c r="E108" s="19" t="str">
        <f t="shared" si="18"/>
        <v>CZ12</v>
      </c>
      <c r="F108" s="19" t="str">
        <f t="shared" si="19"/>
        <v>v03</v>
      </c>
      <c r="G108" s="19" t="str">
        <f t="shared" si="20"/>
        <v>Base</v>
      </c>
      <c r="H108" s="1" t="s">
        <v>1974</v>
      </c>
      <c r="I108" s="19" t="str">
        <f t="shared" si="21"/>
        <v>CZ12</v>
      </c>
      <c r="J108" s="19">
        <v>23.7956</v>
      </c>
    </row>
    <row r="109" spans="2:10" x14ac:dyDescent="0.25">
      <c r="B109" s="1">
        <f t="shared" si="16"/>
        <v>106</v>
      </c>
      <c r="C109" s="19" t="s">
        <v>2414</v>
      </c>
      <c r="D109" s="19" t="str">
        <f t="shared" si="17"/>
        <v>RSD</v>
      </c>
      <c r="E109" s="19" t="str">
        <f t="shared" si="18"/>
        <v>CZ12</v>
      </c>
      <c r="F109" s="19" t="str">
        <f t="shared" si="19"/>
        <v>v03</v>
      </c>
      <c r="G109" s="19" t="str">
        <f t="shared" si="20"/>
        <v>Meas</v>
      </c>
      <c r="H109" s="1" t="s">
        <v>1974</v>
      </c>
      <c r="I109" s="19" t="str">
        <f t="shared" si="21"/>
        <v>CZ12</v>
      </c>
      <c r="J109" s="19">
        <v>19.845269999999999</v>
      </c>
    </row>
    <row r="110" spans="2:10" x14ac:dyDescent="0.25">
      <c r="B110" s="1">
        <f t="shared" si="16"/>
        <v>107</v>
      </c>
      <c r="C110" s="19" t="s">
        <v>2415</v>
      </c>
      <c r="D110" s="19" t="str">
        <f t="shared" si="17"/>
        <v>RSD</v>
      </c>
      <c r="E110" s="19" t="str">
        <f t="shared" si="18"/>
        <v>CZ12</v>
      </c>
      <c r="F110" s="19" t="str">
        <f t="shared" si="19"/>
        <v>v07</v>
      </c>
      <c r="G110" s="19" t="str">
        <f t="shared" si="20"/>
        <v>Base</v>
      </c>
      <c r="H110" s="1" t="s">
        <v>1974</v>
      </c>
      <c r="I110" s="19" t="str">
        <f t="shared" si="21"/>
        <v>CZ12</v>
      </c>
      <c r="J110" s="19">
        <v>23.679670000000002</v>
      </c>
    </row>
    <row r="111" spans="2:10" x14ac:dyDescent="0.25">
      <c r="B111" s="1">
        <f t="shared" si="16"/>
        <v>108</v>
      </c>
      <c r="C111" s="19" t="s">
        <v>2416</v>
      </c>
      <c r="D111" s="19" t="str">
        <f t="shared" si="17"/>
        <v>RSD</v>
      </c>
      <c r="E111" s="19" t="str">
        <f t="shared" si="18"/>
        <v>CZ12</v>
      </c>
      <c r="F111" s="19" t="str">
        <f t="shared" si="19"/>
        <v>v07</v>
      </c>
      <c r="G111" s="19" t="str">
        <f t="shared" si="20"/>
        <v>Meas</v>
      </c>
      <c r="H111" s="1" t="s">
        <v>1974</v>
      </c>
      <c r="I111" s="19" t="str">
        <f t="shared" si="21"/>
        <v>CZ12</v>
      </c>
      <c r="J111" s="19">
        <v>19.722999999999999</v>
      </c>
    </row>
    <row r="112" spans="2:10" x14ac:dyDescent="0.25">
      <c r="B112" s="1">
        <f t="shared" si="16"/>
        <v>109</v>
      </c>
      <c r="C112" s="19" t="s">
        <v>2417</v>
      </c>
      <c r="D112" s="19" t="str">
        <f t="shared" si="17"/>
        <v>RSD</v>
      </c>
      <c r="E112" s="19" t="str">
        <f t="shared" si="18"/>
        <v>CZ12</v>
      </c>
      <c r="F112" s="19" t="str">
        <f t="shared" si="19"/>
        <v>v11</v>
      </c>
      <c r="G112" s="19" t="str">
        <f t="shared" si="20"/>
        <v>Base</v>
      </c>
      <c r="H112" s="1" t="s">
        <v>1974</v>
      </c>
      <c r="I112" s="19" t="str">
        <f t="shared" si="21"/>
        <v>CZ12</v>
      </c>
      <c r="J112" s="19">
        <v>23.358000000000001</v>
      </c>
    </row>
    <row r="113" spans="2:10" x14ac:dyDescent="0.25">
      <c r="B113" s="1">
        <f t="shared" si="16"/>
        <v>110</v>
      </c>
      <c r="C113" s="19" t="s">
        <v>2418</v>
      </c>
      <c r="D113" s="19" t="str">
        <f t="shared" si="17"/>
        <v>RSD</v>
      </c>
      <c r="E113" s="19" t="str">
        <f t="shared" si="18"/>
        <v>CZ12</v>
      </c>
      <c r="F113" s="19" t="str">
        <f t="shared" si="19"/>
        <v>v11</v>
      </c>
      <c r="G113" s="19" t="str">
        <f t="shared" si="20"/>
        <v>Meas</v>
      </c>
      <c r="H113" s="1" t="s">
        <v>1974</v>
      </c>
      <c r="I113" s="19" t="str">
        <f t="shared" si="21"/>
        <v>CZ12</v>
      </c>
      <c r="J113" s="19">
        <v>19.494199999999999</v>
      </c>
    </row>
    <row r="114" spans="2:10" x14ac:dyDescent="0.25">
      <c r="B114" s="1">
        <f t="shared" si="16"/>
        <v>111</v>
      </c>
      <c r="C114" s="19" t="s">
        <v>2419</v>
      </c>
      <c r="D114" s="19" t="str">
        <f t="shared" si="17"/>
        <v>RSD</v>
      </c>
      <c r="E114" s="19" t="str">
        <f t="shared" si="18"/>
        <v>CZ12</v>
      </c>
      <c r="F114" s="19" t="str">
        <f t="shared" si="19"/>
        <v>v15</v>
      </c>
      <c r="G114" s="19" t="str">
        <f t="shared" si="20"/>
        <v>Base</v>
      </c>
      <c r="H114" s="1" t="s">
        <v>1974</v>
      </c>
      <c r="I114" s="19" t="str">
        <f t="shared" si="21"/>
        <v>CZ12</v>
      </c>
      <c r="J114" s="19">
        <v>22.609929999999999</v>
      </c>
    </row>
    <row r="115" spans="2:10" x14ac:dyDescent="0.25">
      <c r="B115" s="1">
        <f t="shared" si="16"/>
        <v>112</v>
      </c>
      <c r="C115" s="19" t="s">
        <v>2420</v>
      </c>
      <c r="D115" s="19" t="str">
        <f t="shared" si="17"/>
        <v>RSD</v>
      </c>
      <c r="E115" s="19" t="str">
        <f t="shared" si="18"/>
        <v>CZ12</v>
      </c>
      <c r="F115" s="19" t="str">
        <f t="shared" si="19"/>
        <v>v15</v>
      </c>
      <c r="G115" s="19" t="str">
        <f t="shared" si="20"/>
        <v>Meas</v>
      </c>
      <c r="H115" s="1" t="s">
        <v>1974</v>
      </c>
      <c r="I115" s="19" t="str">
        <f t="shared" si="21"/>
        <v>CZ12</v>
      </c>
      <c r="J115" s="19">
        <v>18.81007</v>
      </c>
    </row>
    <row r="116" spans="2:10" x14ac:dyDescent="0.25">
      <c r="B116" s="1">
        <f t="shared" si="16"/>
        <v>113</v>
      </c>
      <c r="C116" s="19" t="s">
        <v>2429</v>
      </c>
      <c r="D116" s="19" t="str">
        <f t="shared" si="17"/>
        <v>Rt3</v>
      </c>
      <c r="E116" s="19" t="str">
        <f t="shared" si="18"/>
        <v>CZ12</v>
      </c>
      <c r="F116" s="19" t="str">
        <f t="shared" si="19"/>
        <v>v03</v>
      </c>
      <c r="G116" s="19" t="str">
        <f t="shared" si="20"/>
        <v>Base</v>
      </c>
      <c r="H116" s="1" t="s">
        <v>1974</v>
      </c>
      <c r="I116" s="19" t="str">
        <f t="shared" si="21"/>
        <v>CZ12</v>
      </c>
      <c r="J116" s="19">
        <v>460.84192999999999</v>
      </c>
    </row>
    <row r="117" spans="2:10" x14ac:dyDescent="0.25">
      <c r="B117" s="1">
        <f t="shared" si="16"/>
        <v>114</v>
      </c>
      <c r="C117" s="19" t="s">
        <v>2430</v>
      </c>
      <c r="D117" s="19" t="str">
        <f t="shared" si="17"/>
        <v>Rt3</v>
      </c>
      <c r="E117" s="19" t="str">
        <f t="shared" si="18"/>
        <v>CZ12</v>
      </c>
      <c r="F117" s="19" t="str">
        <f t="shared" si="19"/>
        <v>v03</v>
      </c>
      <c r="G117" s="19" t="str">
        <f t="shared" si="20"/>
        <v>Meas</v>
      </c>
      <c r="H117" s="1" t="s">
        <v>1974</v>
      </c>
      <c r="I117" s="19" t="str">
        <f t="shared" si="21"/>
        <v>CZ12</v>
      </c>
      <c r="J117" s="19">
        <v>389.09766999999999</v>
      </c>
    </row>
    <row r="118" spans="2:10" x14ac:dyDescent="0.25">
      <c r="B118" s="1">
        <f t="shared" si="16"/>
        <v>115</v>
      </c>
      <c r="C118" s="19" t="s">
        <v>2431</v>
      </c>
      <c r="D118" s="19" t="str">
        <f t="shared" si="17"/>
        <v>Rt3</v>
      </c>
      <c r="E118" s="19" t="str">
        <f t="shared" si="18"/>
        <v>CZ12</v>
      </c>
      <c r="F118" s="19" t="str">
        <f t="shared" si="19"/>
        <v>v07</v>
      </c>
      <c r="G118" s="19" t="str">
        <f t="shared" si="20"/>
        <v>Base</v>
      </c>
      <c r="H118" s="1" t="s">
        <v>1974</v>
      </c>
      <c r="I118" s="19" t="str">
        <f t="shared" si="21"/>
        <v>CZ12</v>
      </c>
      <c r="J118" s="19">
        <v>459.60207000000003</v>
      </c>
    </row>
    <row r="119" spans="2:10" x14ac:dyDescent="0.25">
      <c r="B119" s="1">
        <f t="shared" si="16"/>
        <v>116</v>
      </c>
      <c r="C119" s="19" t="s">
        <v>2432</v>
      </c>
      <c r="D119" s="19" t="str">
        <f t="shared" si="17"/>
        <v>Rt3</v>
      </c>
      <c r="E119" s="19" t="str">
        <f t="shared" si="18"/>
        <v>CZ12</v>
      </c>
      <c r="F119" s="19" t="str">
        <f t="shared" si="19"/>
        <v>v07</v>
      </c>
      <c r="G119" s="19" t="str">
        <f t="shared" si="20"/>
        <v>Meas</v>
      </c>
      <c r="H119" s="1" t="s">
        <v>1974</v>
      </c>
      <c r="I119" s="19" t="str">
        <f t="shared" si="21"/>
        <v>CZ12</v>
      </c>
      <c r="J119" s="19">
        <v>387.72433000000001</v>
      </c>
    </row>
    <row r="120" spans="2:10" x14ac:dyDescent="0.25">
      <c r="B120" s="1">
        <f t="shared" si="16"/>
        <v>117</v>
      </c>
      <c r="C120" s="19" t="s">
        <v>2433</v>
      </c>
      <c r="D120" s="19" t="str">
        <f t="shared" si="17"/>
        <v>Rt3</v>
      </c>
      <c r="E120" s="19" t="str">
        <f t="shared" si="18"/>
        <v>CZ12</v>
      </c>
      <c r="F120" s="19" t="str">
        <f t="shared" si="19"/>
        <v>v11</v>
      </c>
      <c r="G120" s="19" t="str">
        <f t="shared" si="20"/>
        <v>Base</v>
      </c>
      <c r="H120" s="1" t="s">
        <v>1974</v>
      </c>
      <c r="I120" s="19" t="str">
        <f t="shared" si="21"/>
        <v>CZ12</v>
      </c>
      <c r="J120" s="19">
        <v>450.84172999999998</v>
      </c>
    </row>
    <row r="121" spans="2:10" x14ac:dyDescent="0.25">
      <c r="B121" s="1">
        <f t="shared" si="16"/>
        <v>118</v>
      </c>
      <c r="C121" s="19" t="s">
        <v>2434</v>
      </c>
      <c r="D121" s="19" t="str">
        <f t="shared" si="17"/>
        <v>Rt3</v>
      </c>
      <c r="E121" s="19" t="str">
        <f t="shared" si="18"/>
        <v>CZ12</v>
      </c>
      <c r="F121" s="19" t="str">
        <f t="shared" si="19"/>
        <v>v11</v>
      </c>
      <c r="G121" s="19" t="str">
        <f t="shared" si="20"/>
        <v>Meas</v>
      </c>
      <c r="H121" s="1" t="s">
        <v>1974</v>
      </c>
      <c r="I121" s="19" t="str">
        <f t="shared" si="21"/>
        <v>CZ12</v>
      </c>
      <c r="J121" s="19">
        <v>380.69787000000002</v>
      </c>
    </row>
    <row r="122" spans="2:10" x14ac:dyDescent="0.25">
      <c r="B122" s="1">
        <f t="shared" si="16"/>
        <v>119</v>
      </c>
      <c r="C122" s="19" t="s">
        <v>2435</v>
      </c>
      <c r="D122" s="19" t="str">
        <f t="shared" si="17"/>
        <v>Rt3</v>
      </c>
      <c r="E122" s="19" t="str">
        <f t="shared" si="18"/>
        <v>CZ12</v>
      </c>
      <c r="F122" s="19" t="str">
        <f t="shared" si="19"/>
        <v>v15</v>
      </c>
      <c r="G122" s="19" t="str">
        <f t="shared" si="20"/>
        <v>Base</v>
      </c>
      <c r="H122" s="1" t="s">
        <v>1974</v>
      </c>
      <c r="I122" s="19" t="str">
        <f t="shared" si="21"/>
        <v>CZ12</v>
      </c>
      <c r="J122" s="19">
        <v>421.44839999999999</v>
      </c>
    </row>
    <row r="123" spans="2:10" x14ac:dyDescent="0.25">
      <c r="B123" s="1">
        <f t="shared" si="16"/>
        <v>120</v>
      </c>
      <c r="C123" s="19" t="s">
        <v>2436</v>
      </c>
      <c r="D123" s="19" t="str">
        <f t="shared" si="17"/>
        <v>Rt3</v>
      </c>
      <c r="E123" s="19" t="str">
        <f t="shared" si="18"/>
        <v>CZ12</v>
      </c>
      <c r="F123" s="19" t="str">
        <f t="shared" si="19"/>
        <v>v15</v>
      </c>
      <c r="G123" s="19" t="str">
        <f t="shared" si="20"/>
        <v>Meas</v>
      </c>
      <c r="H123" s="1" t="s">
        <v>1974</v>
      </c>
      <c r="I123" s="19" t="str">
        <f t="shared" si="21"/>
        <v>CZ12</v>
      </c>
      <c r="J123" s="19">
        <v>353.07040000000001</v>
      </c>
    </row>
    <row r="124" spans="2:10" x14ac:dyDescent="0.25">
      <c r="B124" s="1">
        <f t="shared" si="16"/>
        <v>121</v>
      </c>
      <c r="C124" s="19" t="s">
        <v>2445</v>
      </c>
      <c r="D124" s="19" t="str">
        <f t="shared" si="17"/>
        <v>RtL</v>
      </c>
      <c r="E124" s="19" t="str">
        <f t="shared" si="18"/>
        <v>CZ12</v>
      </c>
      <c r="F124" s="19" t="str">
        <f t="shared" si="19"/>
        <v>v03</v>
      </c>
      <c r="G124" s="19" t="str">
        <f t="shared" si="20"/>
        <v>Base</v>
      </c>
      <c r="H124" s="1" t="s">
        <v>1974</v>
      </c>
      <c r="I124" s="19" t="str">
        <f t="shared" si="21"/>
        <v>CZ12</v>
      </c>
      <c r="J124" s="19">
        <v>402.48773</v>
      </c>
    </row>
    <row r="125" spans="2:10" x14ac:dyDescent="0.25">
      <c r="B125" s="1">
        <f t="shared" si="16"/>
        <v>122</v>
      </c>
      <c r="C125" s="19" t="s">
        <v>2446</v>
      </c>
      <c r="D125" s="19" t="str">
        <f t="shared" ref="D125:D163" si="22">LEFT(C125,3)</f>
        <v>RtL</v>
      </c>
      <c r="E125" s="19" t="str">
        <f t="shared" ref="E125:E163" si="23">CONCATENATE("CZ",MID(C125,7,2))</f>
        <v>CZ12</v>
      </c>
      <c r="F125" s="19" t="str">
        <f t="shared" ref="F125:F163" si="24">_xlfn.CONCAT("v",MID(C125,11,2))</f>
        <v>v03</v>
      </c>
      <c r="G125" s="19" t="str">
        <f t="shared" ref="G125:G163" si="25">RIGHT(C125,4)</f>
        <v>Meas</v>
      </c>
      <c r="H125" s="1" t="s">
        <v>1974</v>
      </c>
      <c r="I125" s="19" t="str">
        <f t="shared" ref="I125:I163" si="26">E125</f>
        <v>CZ12</v>
      </c>
      <c r="J125" s="19">
        <v>344.1284</v>
      </c>
    </row>
    <row r="126" spans="2:10" x14ac:dyDescent="0.25">
      <c r="B126" s="1">
        <f t="shared" si="16"/>
        <v>123</v>
      </c>
      <c r="C126" s="19" t="s">
        <v>2447</v>
      </c>
      <c r="D126" s="19" t="str">
        <f t="shared" si="22"/>
        <v>RtL</v>
      </c>
      <c r="E126" s="19" t="str">
        <f t="shared" si="23"/>
        <v>CZ12</v>
      </c>
      <c r="F126" s="19" t="str">
        <f t="shared" si="24"/>
        <v>v07</v>
      </c>
      <c r="G126" s="19" t="str">
        <f t="shared" si="25"/>
        <v>Base</v>
      </c>
      <c r="H126" s="1" t="s">
        <v>1974</v>
      </c>
      <c r="I126" s="19" t="str">
        <f t="shared" si="26"/>
        <v>CZ12</v>
      </c>
      <c r="J126" s="19">
        <v>399.27339999999998</v>
      </c>
    </row>
    <row r="127" spans="2:10" x14ac:dyDescent="0.25">
      <c r="B127" s="1">
        <f t="shared" si="16"/>
        <v>124</v>
      </c>
      <c r="C127" s="19" t="s">
        <v>2448</v>
      </c>
      <c r="D127" s="19" t="str">
        <f t="shared" si="22"/>
        <v>RtL</v>
      </c>
      <c r="E127" s="19" t="str">
        <f t="shared" si="23"/>
        <v>CZ12</v>
      </c>
      <c r="F127" s="19" t="str">
        <f t="shared" si="24"/>
        <v>v07</v>
      </c>
      <c r="G127" s="19" t="str">
        <f t="shared" si="25"/>
        <v>Meas</v>
      </c>
      <c r="H127" s="1" t="s">
        <v>1974</v>
      </c>
      <c r="I127" s="19" t="str">
        <f t="shared" si="26"/>
        <v>CZ12</v>
      </c>
      <c r="J127" s="19">
        <v>341.54340000000002</v>
      </c>
    </row>
    <row r="128" spans="2:10" x14ac:dyDescent="0.25">
      <c r="B128" s="1">
        <f t="shared" si="16"/>
        <v>125</v>
      </c>
      <c r="C128" s="19" t="s">
        <v>2449</v>
      </c>
      <c r="D128" s="19" t="str">
        <f t="shared" si="22"/>
        <v>RtL</v>
      </c>
      <c r="E128" s="19" t="str">
        <f t="shared" si="23"/>
        <v>CZ12</v>
      </c>
      <c r="F128" s="19" t="str">
        <f t="shared" si="24"/>
        <v>v11</v>
      </c>
      <c r="G128" s="19" t="str">
        <f t="shared" si="25"/>
        <v>Base</v>
      </c>
      <c r="H128" s="1" t="s">
        <v>1974</v>
      </c>
      <c r="I128" s="19" t="str">
        <f t="shared" si="26"/>
        <v>CZ12</v>
      </c>
      <c r="J128" s="19">
        <v>392.97933</v>
      </c>
    </row>
    <row r="129" spans="2:10" x14ac:dyDescent="0.25">
      <c r="B129" s="1">
        <f t="shared" si="16"/>
        <v>126</v>
      </c>
      <c r="C129" s="19" t="s">
        <v>2450</v>
      </c>
      <c r="D129" s="19" t="str">
        <f t="shared" si="22"/>
        <v>RtL</v>
      </c>
      <c r="E129" s="19" t="str">
        <f t="shared" si="23"/>
        <v>CZ12</v>
      </c>
      <c r="F129" s="19" t="str">
        <f t="shared" si="24"/>
        <v>v11</v>
      </c>
      <c r="G129" s="19" t="str">
        <f t="shared" si="25"/>
        <v>Meas</v>
      </c>
      <c r="H129" s="1" t="s">
        <v>1974</v>
      </c>
      <c r="I129" s="19" t="str">
        <f t="shared" si="26"/>
        <v>CZ12</v>
      </c>
      <c r="J129" s="19">
        <v>337.33906999999999</v>
      </c>
    </row>
    <row r="130" spans="2:10" x14ac:dyDescent="0.25">
      <c r="B130" s="1">
        <f t="shared" si="16"/>
        <v>127</v>
      </c>
      <c r="C130" s="19" t="s">
        <v>2451</v>
      </c>
      <c r="D130" s="19" t="str">
        <f t="shared" si="22"/>
        <v>RtL</v>
      </c>
      <c r="E130" s="19" t="str">
        <f t="shared" si="23"/>
        <v>CZ12</v>
      </c>
      <c r="F130" s="19" t="str">
        <f t="shared" si="24"/>
        <v>v15</v>
      </c>
      <c r="G130" s="19" t="str">
        <f t="shared" si="25"/>
        <v>Base</v>
      </c>
      <c r="H130" s="1" t="s">
        <v>1974</v>
      </c>
      <c r="I130" s="19" t="str">
        <f t="shared" si="26"/>
        <v>CZ12</v>
      </c>
      <c r="J130" s="19">
        <v>375.97633000000002</v>
      </c>
    </row>
    <row r="131" spans="2:10" x14ac:dyDescent="0.25">
      <c r="B131" s="1">
        <f t="shared" si="16"/>
        <v>128</v>
      </c>
      <c r="C131" s="19" t="s">
        <v>2452</v>
      </c>
      <c r="D131" s="19" t="str">
        <f t="shared" si="22"/>
        <v>RtL</v>
      </c>
      <c r="E131" s="19" t="str">
        <f t="shared" si="23"/>
        <v>CZ12</v>
      </c>
      <c r="F131" s="19" t="str">
        <f t="shared" si="24"/>
        <v>v15</v>
      </c>
      <c r="G131" s="19" t="str">
        <f t="shared" si="25"/>
        <v>Meas</v>
      </c>
      <c r="H131" s="1" t="s">
        <v>1974</v>
      </c>
      <c r="I131" s="19" t="str">
        <f t="shared" si="26"/>
        <v>CZ12</v>
      </c>
      <c r="J131" s="19">
        <v>321.21967000000001</v>
      </c>
    </row>
    <row r="132" spans="2:10" x14ac:dyDescent="0.25">
      <c r="B132" s="1">
        <f t="shared" si="16"/>
        <v>129</v>
      </c>
      <c r="C132" s="19" t="s">
        <v>2461</v>
      </c>
      <c r="D132" s="19" t="str">
        <f t="shared" si="22"/>
        <v>RtS</v>
      </c>
      <c r="E132" s="19" t="str">
        <f t="shared" si="23"/>
        <v>CZ12</v>
      </c>
      <c r="F132" s="19" t="str">
        <f t="shared" si="24"/>
        <v>v03</v>
      </c>
      <c r="G132" s="19" t="str">
        <f t="shared" si="25"/>
        <v>Base</v>
      </c>
      <c r="H132" s="1" t="s">
        <v>1974</v>
      </c>
      <c r="I132" s="19" t="str">
        <f t="shared" si="26"/>
        <v>CZ12</v>
      </c>
      <c r="J132" s="19">
        <v>24.630330000000001</v>
      </c>
    </row>
    <row r="133" spans="2:10" x14ac:dyDescent="0.25">
      <c r="B133" s="1">
        <f t="shared" ref="B133:B196" si="27">B132+1</f>
        <v>130</v>
      </c>
      <c r="C133" s="19" t="s">
        <v>2462</v>
      </c>
      <c r="D133" s="19" t="str">
        <f t="shared" si="22"/>
        <v>RtS</v>
      </c>
      <c r="E133" s="19" t="str">
        <f t="shared" si="23"/>
        <v>CZ12</v>
      </c>
      <c r="F133" s="19" t="str">
        <f t="shared" si="24"/>
        <v>v03</v>
      </c>
      <c r="G133" s="19" t="str">
        <f t="shared" si="25"/>
        <v>Meas</v>
      </c>
      <c r="H133" s="1" t="s">
        <v>1974</v>
      </c>
      <c r="I133" s="19" t="str">
        <f t="shared" si="26"/>
        <v>CZ12</v>
      </c>
      <c r="J133" s="19">
        <v>20.278729999999999</v>
      </c>
    </row>
    <row r="134" spans="2:10" x14ac:dyDescent="0.25">
      <c r="B134" s="1">
        <f t="shared" si="27"/>
        <v>131</v>
      </c>
      <c r="C134" s="19" t="s">
        <v>2463</v>
      </c>
      <c r="D134" s="19" t="str">
        <f t="shared" si="22"/>
        <v>RtS</v>
      </c>
      <c r="E134" s="19" t="str">
        <f t="shared" si="23"/>
        <v>CZ12</v>
      </c>
      <c r="F134" s="19" t="str">
        <f t="shared" si="24"/>
        <v>v07</v>
      </c>
      <c r="G134" s="19" t="str">
        <f t="shared" si="25"/>
        <v>Base</v>
      </c>
      <c r="H134" s="1" t="s">
        <v>1974</v>
      </c>
      <c r="I134" s="19" t="str">
        <f t="shared" si="26"/>
        <v>CZ12</v>
      </c>
      <c r="J134" s="19">
        <v>24.367730000000002</v>
      </c>
    </row>
    <row r="135" spans="2:10" x14ac:dyDescent="0.25">
      <c r="B135" s="1">
        <f t="shared" si="27"/>
        <v>132</v>
      </c>
      <c r="C135" s="19" t="s">
        <v>2464</v>
      </c>
      <c r="D135" s="19" t="str">
        <f t="shared" si="22"/>
        <v>RtS</v>
      </c>
      <c r="E135" s="19" t="str">
        <f t="shared" si="23"/>
        <v>CZ12</v>
      </c>
      <c r="F135" s="19" t="str">
        <f t="shared" si="24"/>
        <v>v07</v>
      </c>
      <c r="G135" s="19" t="str">
        <f t="shared" si="25"/>
        <v>Meas</v>
      </c>
      <c r="H135" s="1" t="s">
        <v>1974</v>
      </c>
      <c r="I135" s="19" t="str">
        <f t="shared" si="26"/>
        <v>CZ12</v>
      </c>
      <c r="J135" s="19">
        <v>20.088930000000001</v>
      </c>
    </row>
    <row r="136" spans="2:10" x14ac:dyDescent="0.25">
      <c r="B136" s="1">
        <f t="shared" si="27"/>
        <v>133</v>
      </c>
      <c r="C136" s="19" t="s">
        <v>2465</v>
      </c>
      <c r="D136" s="19" t="str">
        <f t="shared" si="22"/>
        <v>RtS</v>
      </c>
      <c r="E136" s="19" t="str">
        <f t="shared" si="23"/>
        <v>CZ12</v>
      </c>
      <c r="F136" s="19" t="str">
        <f t="shared" si="24"/>
        <v>v11</v>
      </c>
      <c r="G136" s="19" t="str">
        <f t="shared" si="25"/>
        <v>Base</v>
      </c>
      <c r="H136" s="1" t="s">
        <v>1974</v>
      </c>
      <c r="I136" s="19" t="str">
        <f t="shared" si="26"/>
        <v>CZ12</v>
      </c>
      <c r="J136" s="19">
        <v>23.665669999999999</v>
      </c>
    </row>
    <row r="137" spans="2:10" x14ac:dyDescent="0.25">
      <c r="B137" s="1">
        <f t="shared" si="27"/>
        <v>134</v>
      </c>
      <c r="C137" s="19" t="s">
        <v>2466</v>
      </c>
      <c r="D137" s="19" t="str">
        <f t="shared" si="22"/>
        <v>RtS</v>
      </c>
      <c r="E137" s="19" t="str">
        <f t="shared" si="23"/>
        <v>CZ12</v>
      </c>
      <c r="F137" s="19" t="str">
        <f t="shared" si="24"/>
        <v>v11</v>
      </c>
      <c r="G137" s="19" t="str">
        <f t="shared" si="25"/>
        <v>Meas</v>
      </c>
      <c r="H137" s="1" t="s">
        <v>1974</v>
      </c>
      <c r="I137" s="19" t="str">
        <f t="shared" si="26"/>
        <v>CZ12</v>
      </c>
      <c r="J137" s="19">
        <v>19.62753</v>
      </c>
    </row>
    <row r="138" spans="2:10" x14ac:dyDescent="0.25">
      <c r="B138" s="1">
        <f t="shared" si="27"/>
        <v>135</v>
      </c>
      <c r="C138" s="19" t="s">
        <v>2467</v>
      </c>
      <c r="D138" s="19" t="str">
        <f t="shared" si="22"/>
        <v>RtS</v>
      </c>
      <c r="E138" s="19" t="str">
        <f t="shared" si="23"/>
        <v>CZ12</v>
      </c>
      <c r="F138" s="19" t="str">
        <f t="shared" si="24"/>
        <v>v15</v>
      </c>
      <c r="G138" s="19" t="str">
        <f t="shared" si="25"/>
        <v>Base</v>
      </c>
      <c r="H138" s="1" t="s">
        <v>1974</v>
      </c>
      <c r="I138" s="19" t="str">
        <f t="shared" si="26"/>
        <v>CZ12</v>
      </c>
      <c r="J138" s="19">
        <v>22.51567</v>
      </c>
    </row>
    <row r="139" spans="2:10" x14ac:dyDescent="0.25">
      <c r="B139" s="1">
        <f t="shared" si="27"/>
        <v>136</v>
      </c>
      <c r="C139" s="19" t="s">
        <v>2468</v>
      </c>
      <c r="D139" s="19" t="str">
        <f t="shared" si="22"/>
        <v>RtS</v>
      </c>
      <c r="E139" s="19" t="str">
        <f t="shared" si="23"/>
        <v>CZ12</v>
      </c>
      <c r="F139" s="19" t="str">
        <f t="shared" si="24"/>
        <v>v15</v>
      </c>
      <c r="G139" s="19" t="str">
        <f t="shared" si="25"/>
        <v>Meas</v>
      </c>
      <c r="H139" s="1" t="s">
        <v>1974</v>
      </c>
      <c r="I139" s="19" t="str">
        <f t="shared" si="26"/>
        <v>CZ12</v>
      </c>
      <c r="J139" s="19">
        <v>18.61307</v>
      </c>
    </row>
    <row r="140" spans="2:10" x14ac:dyDescent="0.25">
      <c r="B140" s="1">
        <f t="shared" si="27"/>
        <v>137</v>
      </c>
      <c r="C140" s="19" t="s">
        <v>2477</v>
      </c>
      <c r="D140" s="19" t="str">
        <f t="shared" si="22"/>
        <v>SCn</v>
      </c>
      <c r="E140" s="19" t="str">
        <f t="shared" si="23"/>
        <v>CZ12</v>
      </c>
      <c r="F140" s="19" t="str">
        <f t="shared" si="24"/>
        <v>v03</v>
      </c>
      <c r="G140" s="19" t="str">
        <f t="shared" si="25"/>
        <v>Base</v>
      </c>
      <c r="H140" s="1" t="s">
        <v>1974</v>
      </c>
      <c r="I140" s="19" t="str">
        <f t="shared" si="26"/>
        <v>CZ12</v>
      </c>
      <c r="J140" s="19">
        <v>217.714</v>
      </c>
    </row>
    <row r="141" spans="2:10" x14ac:dyDescent="0.25">
      <c r="B141" s="1">
        <f t="shared" si="27"/>
        <v>138</v>
      </c>
      <c r="C141" s="19" t="s">
        <v>2478</v>
      </c>
      <c r="D141" s="19" t="str">
        <f t="shared" si="22"/>
        <v>SCn</v>
      </c>
      <c r="E141" s="19" t="str">
        <f t="shared" si="23"/>
        <v>CZ12</v>
      </c>
      <c r="F141" s="19" t="str">
        <f t="shared" si="24"/>
        <v>v03</v>
      </c>
      <c r="G141" s="19" t="str">
        <f t="shared" si="25"/>
        <v>Meas</v>
      </c>
      <c r="H141" s="1" t="s">
        <v>1974</v>
      </c>
      <c r="I141" s="19" t="str">
        <f t="shared" si="26"/>
        <v>CZ12</v>
      </c>
      <c r="J141" s="19">
        <v>174.6464</v>
      </c>
    </row>
    <row r="142" spans="2:10" x14ac:dyDescent="0.25">
      <c r="B142" s="1">
        <f t="shared" si="27"/>
        <v>139</v>
      </c>
      <c r="C142" s="19" t="s">
        <v>2479</v>
      </c>
      <c r="D142" s="19" t="str">
        <f t="shared" si="22"/>
        <v>SCn</v>
      </c>
      <c r="E142" s="19" t="str">
        <f t="shared" si="23"/>
        <v>CZ12</v>
      </c>
      <c r="F142" s="19" t="str">
        <f t="shared" si="24"/>
        <v>v07</v>
      </c>
      <c r="G142" s="19" t="str">
        <f t="shared" si="25"/>
        <v>Base</v>
      </c>
      <c r="H142" s="1" t="s">
        <v>1974</v>
      </c>
      <c r="I142" s="19" t="str">
        <f t="shared" si="26"/>
        <v>CZ12</v>
      </c>
      <c r="J142" s="19">
        <v>211.13753</v>
      </c>
    </row>
    <row r="143" spans="2:10" x14ac:dyDescent="0.25">
      <c r="B143" s="1">
        <f t="shared" si="27"/>
        <v>140</v>
      </c>
      <c r="C143" s="19" t="s">
        <v>2480</v>
      </c>
      <c r="D143" s="19" t="str">
        <f t="shared" si="22"/>
        <v>SCn</v>
      </c>
      <c r="E143" s="19" t="str">
        <f t="shared" si="23"/>
        <v>CZ12</v>
      </c>
      <c r="F143" s="19" t="str">
        <f t="shared" si="24"/>
        <v>v07</v>
      </c>
      <c r="G143" s="19" t="str">
        <f t="shared" si="25"/>
        <v>Meas</v>
      </c>
      <c r="H143" s="1" t="s">
        <v>1974</v>
      </c>
      <c r="I143" s="19" t="str">
        <f t="shared" si="26"/>
        <v>CZ12</v>
      </c>
      <c r="J143" s="19">
        <v>169.833</v>
      </c>
    </row>
    <row r="144" spans="2:10" x14ac:dyDescent="0.25">
      <c r="B144" s="1">
        <f t="shared" si="27"/>
        <v>141</v>
      </c>
      <c r="C144" s="19" t="s">
        <v>2481</v>
      </c>
      <c r="D144" s="19" t="str">
        <f t="shared" si="22"/>
        <v>SCn</v>
      </c>
      <c r="E144" s="19" t="str">
        <f t="shared" si="23"/>
        <v>CZ12</v>
      </c>
      <c r="F144" s="19" t="str">
        <f t="shared" si="24"/>
        <v>v11</v>
      </c>
      <c r="G144" s="19" t="str">
        <f t="shared" si="25"/>
        <v>Base</v>
      </c>
      <c r="H144" s="1" t="s">
        <v>1974</v>
      </c>
      <c r="I144" s="19" t="str">
        <f t="shared" si="26"/>
        <v>CZ12</v>
      </c>
      <c r="J144" s="19">
        <v>199.14412999999999</v>
      </c>
    </row>
    <row r="145" spans="2:10" x14ac:dyDescent="0.25">
      <c r="B145" s="1">
        <f t="shared" si="27"/>
        <v>142</v>
      </c>
      <c r="C145" s="19" t="s">
        <v>2482</v>
      </c>
      <c r="D145" s="19" t="str">
        <f t="shared" si="22"/>
        <v>SCn</v>
      </c>
      <c r="E145" s="19" t="str">
        <f t="shared" si="23"/>
        <v>CZ12</v>
      </c>
      <c r="F145" s="19" t="str">
        <f t="shared" si="24"/>
        <v>v11</v>
      </c>
      <c r="G145" s="19" t="str">
        <f t="shared" si="25"/>
        <v>Meas</v>
      </c>
      <c r="H145" s="1" t="s">
        <v>1974</v>
      </c>
      <c r="I145" s="19" t="str">
        <f t="shared" si="26"/>
        <v>CZ12</v>
      </c>
      <c r="J145" s="19">
        <v>160.7088</v>
      </c>
    </row>
    <row r="146" spans="2:10" x14ac:dyDescent="0.25">
      <c r="B146" s="1">
        <f t="shared" si="27"/>
        <v>143</v>
      </c>
      <c r="C146" s="19" t="s">
        <v>2483</v>
      </c>
      <c r="D146" s="19" t="str">
        <f t="shared" si="22"/>
        <v>SCn</v>
      </c>
      <c r="E146" s="19" t="str">
        <f t="shared" si="23"/>
        <v>CZ12</v>
      </c>
      <c r="F146" s="19" t="str">
        <f t="shared" si="24"/>
        <v>v15</v>
      </c>
      <c r="G146" s="19" t="str">
        <f t="shared" si="25"/>
        <v>Base</v>
      </c>
      <c r="H146" s="1" t="s">
        <v>1974</v>
      </c>
      <c r="I146" s="19" t="str">
        <f t="shared" si="26"/>
        <v>CZ12</v>
      </c>
      <c r="J146" s="19">
        <v>198.20247000000001</v>
      </c>
    </row>
    <row r="147" spans="2:10" x14ac:dyDescent="0.25">
      <c r="B147" s="1">
        <f t="shared" si="27"/>
        <v>144</v>
      </c>
      <c r="C147" s="19" t="s">
        <v>2484</v>
      </c>
      <c r="D147" s="19" t="str">
        <f t="shared" si="22"/>
        <v>SCn</v>
      </c>
      <c r="E147" s="19" t="str">
        <f t="shared" si="23"/>
        <v>CZ12</v>
      </c>
      <c r="F147" s="19" t="str">
        <f t="shared" si="24"/>
        <v>v15</v>
      </c>
      <c r="G147" s="19" t="str">
        <f t="shared" si="25"/>
        <v>Meas</v>
      </c>
      <c r="H147" s="1" t="s">
        <v>1974</v>
      </c>
      <c r="I147" s="19" t="str">
        <f t="shared" si="26"/>
        <v>CZ12</v>
      </c>
      <c r="J147" s="19">
        <v>159.98339999999999</v>
      </c>
    </row>
    <row r="148" spans="2:10" x14ac:dyDescent="0.25">
      <c r="B148" s="1">
        <f t="shared" si="27"/>
        <v>145</v>
      </c>
      <c r="C148" s="19" t="s">
        <v>2493</v>
      </c>
      <c r="D148" s="19" t="str">
        <f t="shared" si="22"/>
        <v>WRf</v>
      </c>
      <c r="E148" s="19" t="str">
        <f t="shared" si="23"/>
        <v>CZ12</v>
      </c>
      <c r="F148" s="19" t="str">
        <f t="shared" si="24"/>
        <v>v03</v>
      </c>
      <c r="G148" s="19" t="str">
        <f t="shared" si="25"/>
        <v>Base</v>
      </c>
      <c r="H148" s="1" t="s">
        <v>1974</v>
      </c>
      <c r="I148" s="19" t="str">
        <f t="shared" si="26"/>
        <v>CZ12</v>
      </c>
      <c r="J148" s="19">
        <v>546.92179999999996</v>
      </c>
    </row>
    <row r="149" spans="2:10" x14ac:dyDescent="0.25">
      <c r="B149" s="1">
        <f t="shared" si="27"/>
        <v>146</v>
      </c>
      <c r="C149" s="19" t="s">
        <v>2494</v>
      </c>
      <c r="D149" s="19" t="str">
        <f t="shared" si="22"/>
        <v>WRf</v>
      </c>
      <c r="E149" s="19" t="str">
        <f t="shared" si="23"/>
        <v>CZ12</v>
      </c>
      <c r="F149" s="19" t="str">
        <f t="shared" si="24"/>
        <v>v03</v>
      </c>
      <c r="G149" s="19" t="str">
        <f t="shared" si="25"/>
        <v>Meas</v>
      </c>
      <c r="H149" s="1" t="s">
        <v>1974</v>
      </c>
      <c r="I149" s="19" t="str">
        <f t="shared" si="26"/>
        <v>CZ12</v>
      </c>
      <c r="J149" s="19">
        <v>544.93952999999999</v>
      </c>
    </row>
    <row r="150" spans="2:10" x14ac:dyDescent="0.25">
      <c r="B150" s="1">
        <f t="shared" si="27"/>
        <v>147</v>
      </c>
      <c r="C150" s="19" t="s">
        <v>2495</v>
      </c>
      <c r="D150" s="19" t="str">
        <f t="shared" si="22"/>
        <v>WRf</v>
      </c>
      <c r="E150" s="19" t="str">
        <f t="shared" si="23"/>
        <v>CZ12</v>
      </c>
      <c r="F150" s="19" t="str">
        <f t="shared" si="24"/>
        <v>v07</v>
      </c>
      <c r="G150" s="19" t="str">
        <f t="shared" si="25"/>
        <v>Base</v>
      </c>
      <c r="H150" s="1" t="s">
        <v>1974</v>
      </c>
      <c r="I150" s="19" t="str">
        <f t="shared" si="26"/>
        <v>CZ12</v>
      </c>
      <c r="J150" s="19">
        <v>503.52767</v>
      </c>
    </row>
    <row r="151" spans="2:10" x14ac:dyDescent="0.25">
      <c r="B151" s="1">
        <f t="shared" si="27"/>
        <v>148</v>
      </c>
      <c r="C151" s="19" t="s">
        <v>2496</v>
      </c>
      <c r="D151" s="19" t="str">
        <f t="shared" si="22"/>
        <v>WRf</v>
      </c>
      <c r="E151" s="19" t="str">
        <f t="shared" si="23"/>
        <v>CZ12</v>
      </c>
      <c r="F151" s="19" t="str">
        <f t="shared" si="24"/>
        <v>v07</v>
      </c>
      <c r="G151" s="19" t="str">
        <f t="shared" si="25"/>
        <v>Meas</v>
      </c>
      <c r="H151" s="1" t="s">
        <v>1974</v>
      </c>
      <c r="I151" s="19" t="str">
        <f t="shared" si="26"/>
        <v>CZ12</v>
      </c>
      <c r="J151" s="19">
        <v>501.52719999999999</v>
      </c>
    </row>
    <row r="152" spans="2:10" x14ac:dyDescent="0.25">
      <c r="B152" s="1">
        <f t="shared" si="27"/>
        <v>149</v>
      </c>
      <c r="C152" s="19" t="s">
        <v>2497</v>
      </c>
      <c r="D152" s="19" t="str">
        <f t="shared" si="22"/>
        <v>WRf</v>
      </c>
      <c r="E152" s="19" t="str">
        <f t="shared" si="23"/>
        <v>CZ12</v>
      </c>
      <c r="F152" s="19" t="str">
        <f t="shared" si="24"/>
        <v>v11</v>
      </c>
      <c r="G152" s="19" t="str">
        <f t="shared" si="25"/>
        <v>Base</v>
      </c>
      <c r="H152" s="1" t="s">
        <v>1974</v>
      </c>
      <c r="I152" s="19" t="str">
        <f t="shared" si="26"/>
        <v>CZ12</v>
      </c>
      <c r="J152" s="19">
        <v>462.58519999999999</v>
      </c>
    </row>
    <row r="153" spans="2:10" x14ac:dyDescent="0.25">
      <c r="B153" s="1">
        <f t="shared" si="27"/>
        <v>150</v>
      </c>
      <c r="C153" s="19" t="s">
        <v>2498</v>
      </c>
      <c r="D153" s="19" t="str">
        <f t="shared" si="22"/>
        <v>WRf</v>
      </c>
      <c r="E153" s="19" t="str">
        <f t="shared" si="23"/>
        <v>CZ12</v>
      </c>
      <c r="F153" s="19" t="str">
        <f t="shared" si="24"/>
        <v>v11</v>
      </c>
      <c r="G153" s="19" t="str">
        <f t="shared" si="25"/>
        <v>Meas</v>
      </c>
      <c r="H153" s="1" t="s">
        <v>1974</v>
      </c>
      <c r="I153" s="19" t="str">
        <f t="shared" si="26"/>
        <v>CZ12</v>
      </c>
      <c r="J153" s="19">
        <v>460.77512999999999</v>
      </c>
    </row>
    <row r="154" spans="2:10" x14ac:dyDescent="0.25">
      <c r="B154" s="1">
        <f t="shared" si="27"/>
        <v>151</v>
      </c>
      <c r="C154" s="19" t="s">
        <v>2499</v>
      </c>
      <c r="D154" s="19" t="str">
        <f t="shared" si="22"/>
        <v>WRf</v>
      </c>
      <c r="E154" s="19" t="str">
        <f t="shared" si="23"/>
        <v>CZ12</v>
      </c>
      <c r="F154" s="19" t="str">
        <f t="shared" si="24"/>
        <v>v15</v>
      </c>
      <c r="G154" s="19" t="str">
        <f t="shared" si="25"/>
        <v>Base</v>
      </c>
      <c r="H154" s="1" t="s">
        <v>1974</v>
      </c>
      <c r="I154" s="19" t="str">
        <f t="shared" si="26"/>
        <v>CZ12</v>
      </c>
      <c r="J154" s="19">
        <v>462.02447000000001</v>
      </c>
    </row>
    <row r="155" spans="2:10" x14ac:dyDescent="0.25">
      <c r="B155" s="1">
        <f t="shared" si="27"/>
        <v>152</v>
      </c>
      <c r="C155" s="19" t="s">
        <v>2500</v>
      </c>
      <c r="D155" s="19" t="str">
        <f t="shared" si="22"/>
        <v>WRf</v>
      </c>
      <c r="E155" s="19" t="str">
        <f t="shared" si="23"/>
        <v>CZ12</v>
      </c>
      <c r="F155" s="19" t="str">
        <f t="shared" si="24"/>
        <v>v15</v>
      </c>
      <c r="G155" s="19" t="str">
        <f t="shared" si="25"/>
        <v>Meas</v>
      </c>
      <c r="H155" s="1" t="s">
        <v>1974</v>
      </c>
      <c r="I155" s="19" t="str">
        <f t="shared" si="26"/>
        <v>CZ12</v>
      </c>
      <c r="J155" s="19">
        <v>460.22833000000003</v>
      </c>
    </row>
    <row r="156" spans="2:10" x14ac:dyDescent="0.25">
      <c r="B156" s="1">
        <f t="shared" si="27"/>
        <v>153</v>
      </c>
      <c r="C156" s="19" t="s">
        <v>2213</v>
      </c>
      <c r="D156" s="19" t="str">
        <f t="shared" si="22"/>
        <v>Asm</v>
      </c>
      <c r="E156" s="19" t="str">
        <f t="shared" si="23"/>
        <v>CZ13</v>
      </c>
      <c r="F156" s="19" t="str">
        <f t="shared" si="24"/>
        <v>v03</v>
      </c>
      <c r="G156" s="19" t="str">
        <f t="shared" si="25"/>
        <v>Base</v>
      </c>
      <c r="H156" s="1" t="s">
        <v>1974</v>
      </c>
      <c r="I156" s="19" t="str">
        <f t="shared" si="26"/>
        <v>CZ13</v>
      </c>
      <c r="J156" s="19">
        <v>478.8442</v>
      </c>
    </row>
    <row r="157" spans="2:10" x14ac:dyDescent="0.25">
      <c r="B157" s="1">
        <f t="shared" si="27"/>
        <v>154</v>
      </c>
      <c r="C157" s="19" t="s">
        <v>2214</v>
      </c>
      <c r="D157" s="19" t="str">
        <f t="shared" si="22"/>
        <v>Asm</v>
      </c>
      <c r="E157" s="19" t="str">
        <f t="shared" si="23"/>
        <v>CZ13</v>
      </c>
      <c r="F157" s="19" t="str">
        <f t="shared" si="24"/>
        <v>v03</v>
      </c>
      <c r="G157" s="19" t="str">
        <f t="shared" si="25"/>
        <v>Meas</v>
      </c>
      <c r="H157" s="1" t="s">
        <v>1974</v>
      </c>
      <c r="I157" s="19" t="str">
        <f t="shared" si="26"/>
        <v>CZ13</v>
      </c>
      <c r="J157" s="19">
        <v>367.24027000000001</v>
      </c>
    </row>
    <row r="158" spans="2:10" x14ac:dyDescent="0.25">
      <c r="B158" s="1">
        <f t="shared" si="27"/>
        <v>155</v>
      </c>
      <c r="C158" s="19" t="s">
        <v>2215</v>
      </c>
      <c r="D158" s="19" t="str">
        <f t="shared" si="22"/>
        <v>Asm</v>
      </c>
      <c r="E158" s="19" t="str">
        <f t="shared" si="23"/>
        <v>CZ13</v>
      </c>
      <c r="F158" s="19" t="str">
        <f t="shared" si="24"/>
        <v>v07</v>
      </c>
      <c r="G158" s="19" t="str">
        <f t="shared" si="25"/>
        <v>Base</v>
      </c>
      <c r="H158" s="1" t="s">
        <v>1974</v>
      </c>
      <c r="I158" s="19" t="str">
        <f t="shared" si="26"/>
        <v>CZ13</v>
      </c>
      <c r="J158" s="19">
        <v>476.1694</v>
      </c>
    </row>
    <row r="159" spans="2:10" x14ac:dyDescent="0.25">
      <c r="B159" s="1">
        <f t="shared" si="27"/>
        <v>156</v>
      </c>
      <c r="C159" s="19" t="s">
        <v>2216</v>
      </c>
      <c r="D159" s="19" t="str">
        <f t="shared" si="22"/>
        <v>Asm</v>
      </c>
      <c r="E159" s="19" t="str">
        <f t="shared" si="23"/>
        <v>CZ13</v>
      </c>
      <c r="F159" s="19" t="str">
        <f t="shared" si="24"/>
        <v>v07</v>
      </c>
      <c r="G159" s="19" t="str">
        <f t="shared" si="25"/>
        <v>Meas</v>
      </c>
      <c r="H159" s="1" t="s">
        <v>1974</v>
      </c>
      <c r="I159" s="19" t="str">
        <f t="shared" si="26"/>
        <v>CZ13</v>
      </c>
      <c r="J159" s="19">
        <v>368.24680000000001</v>
      </c>
    </row>
    <row r="160" spans="2:10" x14ac:dyDescent="0.25">
      <c r="B160" s="1">
        <f t="shared" si="27"/>
        <v>157</v>
      </c>
      <c r="C160" s="19" t="s">
        <v>2217</v>
      </c>
      <c r="D160" s="19" t="str">
        <f t="shared" si="22"/>
        <v>Asm</v>
      </c>
      <c r="E160" s="19" t="str">
        <f t="shared" si="23"/>
        <v>CZ13</v>
      </c>
      <c r="F160" s="19" t="str">
        <f t="shared" si="24"/>
        <v>v11</v>
      </c>
      <c r="G160" s="19" t="str">
        <f t="shared" si="25"/>
        <v>Base</v>
      </c>
      <c r="H160" s="1" t="s">
        <v>1974</v>
      </c>
      <c r="I160" s="19" t="str">
        <f t="shared" si="26"/>
        <v>CZ13</v>
      </c>
      <c r="J160" s="19">
        <v>461.46613000000002</v>
      </c>
    </row>
    <row r="161" spans="2:10" x14ac:dyDescent="0.25">
      <c r="B161" s="1">
        <f t="shared" si="27"/>
        <v>158</v>
      </c>
      <c r="C161" s="19" t="s">
        <v>2218</v>
      </c>
      <c r="D161" s="19" t="str">
        <f t="shared" si="22"/>
        <v>Asm</v>
      </c>
      <c r="E161" s="19" t="str">
        <f t="shared" si="23"/>
        <v>CZ13</v>
      </c>
      <c r="F161" s="19" t="str">
        <f t="shared" si="24"/>
        <v>v11</v>
      </c>
      <c r="G161" s="19" t="str">
        <f t="shared" si="25"/>
        <v>Meas</v>
      </c>
      <c r="H161" s="1" t="s">
        <v>1974</v>
      </c>
      <c r="I161" s="19" t="str">
        <f t="shared" si="26"/>
        <v>CZ13</v>
      </c>
      <c r="J161" s="19">
        <v>355.86806999999999</v>
      </c>
    </row>
    <row r="162" spans="2:10" x14ac:dyDescent="0.25">
      <c r="B162" s="1">
        <f t="shared" si="27"/>
        <v>159</v>
      </c>
      <c r="C162" s="19" t="s">
        <v>2219</v>
      </c>
      <c r="D162" s="19" t="str">
        <f t="shared" si="22"/>
        <v>Asm</v>
      </c>
      <c r="E162" s="19" t="str">
        <f t="shared" si="23"/>
        <v>CZ13</v>
      </c>
      <c r="F162" s="19" t="str">
        <f t="shared" si="24"/>
        <v>v15</v>
      </c>
      <c r="G162" s="19" t="str">
        <f t="shared" si="25"/>
        <v>Base</v>
      </c>
      <c r="H162" s="1" t="s">
        <v>1974</v>
      </c>
      <c r="I162" s="19" t="str">
        <f t="shared" si="26"/>
        <v>CZ13</v>
      </c>
      <c r="J162" s="19">
        <v>447.9076</v>
      </c>
    </row>
    <row r="163" spans="2:10" x14ac:dyDescent="0.25">
      <c r="B163" s="1">
        <f t="shared" si="27"/>
        <v>160</v>
      </c>
      <c r="C163" s="19" t="s">
        <v>2220</v>
      </c>
      <c r="D163" s="19" t="str">
        <f t="shared" si="22"/>
        <v>Asm</v>
      </c>
      <c r="E163" s="19" t="str">
        <f t="shared" si="23"/>
        <v>CZ13</v>
      </c>
      <c r="F163" s="19" t="str">
        <f t="shared" si="24"/>
        <v>v15</v>
      </c>
      <c r="G163" s="19" t="str">
        <f t="shared" si="25"/>
        <v>Meas</v>
      </c>
      <c r="H163" s="1" t="s">
        <v>1974</v>
      </c>
      <c r="I163" s="19" t="str">
        <f t="shared" si="26"/>
        <v>CZ13</v>
      </c>
      <c r="J163" s="19">
        <v>345.78787</v>
      </c>
    </row>
    <row r="164" spans="2:10" x14ac:dyDescent="0.25">
      <c r="B164" s="1">
        <f t="shared" si="27"/>
        <v>161</v>
      </c>
      <c r="C164" s="19" t="s">
        <v>2229</v>
      </c>
      <c r="D164" s="19" t="str">
        <f t="shared" ref="D164:D195" si="28">LEFT(C164,3)</f>
        <v>ECC</v>
      </c>
      <c r="E164" s="19" t="str">
        <f t="shared" ref="E164:E195" si="29">CONCATENATE("CZ",MID(C164,7,2))</f>
        <v>CZ13</v>
      </c>
      <c r="F164" s="19" t="str">
        <f t="shared" ref="F164:F195" si="30">_xlfn.CONCAT("v",MID(C164,11,2))</f>
        <v>v03</v>
      </c>
      <c r="G164" s="19" t="str">
        <f t="shared" ref="G164:G195" si="31">RIGHT(C164,4)</f>
        <v>Base</v>
      </c>
      <c r="H164" s="1" t="s">
        <v>1974</v>
      </c>
      <c r="I164" s="19" t="str">
        <f t="shared" ref="I164:I195" si="32">E164</f>
        <v>CZ13</v>
      </c>
      <c r="J164" s="19">
        <v>785.55026999999995</v>
      </c>
    </row>
    <row r="165" spans="2:10" x14ac:dyDescent="0.25">
      <c r="B165" s="1">
        <f t="shared" si="27"/>
        <v>162</v>
      </c>
      <c r="C165" s="19" t="s">
        <v>2230</v>
      </c>
      <c r="D165" s="19" t="str">
        <f t="shared" si="28"/>
        <v>ECC</v>
      </c>
      <c r="E165" s="19" t="str">
        <f t="shared" si="29"/>
        <v>CZ13</v>
      </c>
      <c r="F165" s="19" t="str">
        <f t="shared" si="30"/>
        <v>v03</v>
      </c>
      <c r="G165" s="19" t="str">
        <f t="shared" si="31"/>
        <v>Meas</v>
      </c>
      <c r="H165" s="1" t="s">
        <v>1974</v>
      </c>
      <c r="I165" s="19" t="str">
        <f t="shared" si="32"/>
        <v>CZ13</v>
      </c>
      <c r="J165" s="19">
        <v>606.39287000000002</v>
      </c>
    </row>
    <row r="166" spans="2:10" x14ac:dyDescent="0.25">
      <c r="B166" s="1">
        <f t="shared" si="27"/>
        <v>163</v>
      </c>
      <c r="C166" s="19" t="s">
        <v>2231</v>
      </c>
      <c r="D166" s="19" t="str">
        <f t="shared" si="28"/>
        <v>ECC</v>
      </c>
      <c r="E166" s="19" t="str">
        <f t="shared" si="29"/>
        <v>CZ13</v>
      </c>
      <c r="F166" s="19" t="str">
        <f t="shared" si="30"/>
        <v>v07</v>
      </c>
      <c r="G166" s="19" t="str">
        <f t="shared" si="31"/>
        <v>Base</v>
      </c>
      <c r="H166" s="1" t="s">
        <v>1974</v>
      </c>
      <c r="I166" s="19" t="str">
        <f t="shared" si="32"/>
        <v>CZ13</v>
      </c>
      <c r="J166" s="19">
        <v>781.29273000000001</v>
      </c>
    </row>
    <row r="167" spans="2:10" x14ac:dyDescent="0.25">
      <c r="B167" s="1">
        <f t="shared" si="27"/>
        <v>164</v>
      </c>
      <c r="C167" s="19" t="s">
        <v>2232</v>
      </c>
      <c r="D167" s="19" t="str">
        <f t="shared" si="28"/>
        <v>ECC</v>
      </c>
      <c r="E167" s="19" t="str">
        <f t="shared" si="29"/>
        <v>CZ13</v>
      </c>
      <c r="F167" s="19" t="str">
        <f t="shared" si="30"/>
        <v>v07</v>
      </c>
      <c r="G167" s="19" t="str">
        <f t="shared" si="31"/>
        <v>Meas</v>
      </c>
      <c r="H167" s="1" t="s">
        <v>1974</v>
      </c>
      <c r="I167" s="19" t="str">
        <f t="shared" si="32"/>
        <v>CZ13</v>
      </c>
      <c r="J167" s="19">
        <v>604.49693000000002</v>
      </c>
    </row>
    <row r="168" spans="2:10" x14ac:dyDescent="0.25">
      <c r="B168" s="1">
        <f t="shared" si="27"/>
        <v>165</v>
      </c>
      <c r="C168" s="19" t="s">
        <v>2233</v>
      </c>
      <c r="D168" s="19" t="str">
        <f t="shared" si="28"/>
        <v>ECC</v>
      </c>
      <c r="E168" s="19" t="str">
        <f t="shared" si="29"/>
        <v>CZ13</v>
      </c>
      <c r="F168" s="19" t="str">
        <f t="shared" si="30"/>
        <v>v11</v>
      </c>
      <c r="G168" s="19" t="str">
        <f t="shared" si="31"/>
        <v>Base</v>
      </c>
      <c r="H168" s="1" t="s">
        <v>1974</v>
      </c>
      <c r="I168" s="19" t="str">
        <f t="shared" si="32"/>
        <v>CZ13</v>
      </c>
      <c r="J168" s="19">
        <v>750.64712999999995</v>
      </c>
    </row>
    <row r="169" spans="2:10" x14ac:dyDescent="0.25">
      <c r="B169" s="1">
        <f t="shared" si="27"/>
        <v>166</v>
      </c>
      <c r="C169" s="19" t="s">
        <v>2234</v>
      </c>
      <c r="D169" s="19" t="str">
        <f t="shared" si="28"/>
        <v>ECC</v>
      </c>
      <c r="E169" s="19" t="str">
        <f t="shared" si="29"/>
        <v>CZ13</v>
      </c>
      <c r="F169" s="19" t="str">
        <f t="shared" si="30"/>
        <v>v11</v>
      </c>
      <c r="G169" s="19" t="str">
        <f t="shared" si="31"/>
        <v>Meas</v>
      </c>
      <c r="H169" s="1" t="s">
        <v>1974</v>
      </c>
      <c r="I169" s="19" t="str">
        <f t="shared" si="32"/>
        <v>CZ13</v>
      </c>
      <c r="J169" s="19">
        <v>581.29566999999997</v>
      </c>
    </row>
    <row r="170" spans="2:10" x14ac:dyDescent="0.25">
      <c r="B170" s="1">
        <f t="shared" si="27"/>
        <v>167</v>
      </c>
      <c r="C170" s="19" t="s">
        <v>2235</v>
      </c>
      <c r="D170" s="19" t="str">
        <f t="shared" si="28"/>
        <v>ECC</v>
      </c>
      <c r="E170" s="19" t="str">
        <f t="shared" si="29"/>
        <v>CZ13</v>
      </c>
      <c r="F170" s="19" t="str">
        <f t="shared" si="30"/>
        <v>v15</v>
      </c>
      <c r="G170" s="19" t="str">
        <f t="shared" si="31"/>
        <v>Base</v>
      </c>
      <c r="H170" s="1" t="s">
        <v>1974</v>
      </c>
      <c r="I170" s="19" t="str">
        <f t="shared" si="32"/>
        <v>CZ13</v>
      </c>
      <c r="J170" s="19">
        <v>705.34807000000001</v>
      </c>
    </row>
    <row r="171" spans="2:10" x14ac:dyDescent="0.25">
      <c r="B171" s="1">
        <f t="shared" si="27"/>
        <v>168</v>
      </c>
      <c r="C171" s="19" t="s">
        <v>2236</v>
      </c>
      <c r="D171" s="19" t="str">
        <f t="shared" si="28"/>
        <v>ECC</v>
      </c>
      <c r="E171" s="19" t="str">
        <f t="shared" si="29"/>
        <v>CZ13</v>
      </c>
      <c r="F171" s="19" t="str">
        <f t="shared" si="30"/>
        <v>v15</v>
      </c>
      <c r="G171" s="19" t="str">
        <f t="shared" si="31"/>
        <v>Meas</v>
      </c>
      <c r="H171" s="1" t="s">
        <v>1974</v>
      </c>
      <c r="I171" s="19" t="str">
        <f t="shared" si="32"/>
        <v>CZ13</v>
      </c>
      <c r="J171" s="19">
        <v>548.98532999999998</v>
      </c>
    </row>
    <row r="172" spans="2:10" x14ac:dyDescent="0.25">
      <c r="B172" s="1">
        <f t="shared" si="27"/>
        <v>169</v>
      </c>
      <c r="C172" s="19" t="s">
        <v>2245</v>
      </c>
      <c r="D172" s="19" t="str">
        <f t="shared" si="28"/>
        <v>EUn</v>
      </c>
      <c r="E172" s="19" t="str">
        <f t="shared" si="29"/>
        <v>CZ13</v>
      </c>
      <c r="F172" s="19" t="str">
        <f t="shared" si="30"/>
        <v>v03</v>
      </c>
      <c r="G172" s="19" t="str">
        <f t="shared" si="31"/>
        <v>Base</v>
      </c>
      <c r="H172" s="1" t="s">
        <v>1974</v>
      </c>
      <c r="I172" s="19" t="str">
        <f t="shared" si="32"/>
        <v>CZ13</v>
      </c>
      <c r="J172" s="19">
        <v>3067.4578000000001</v>
      </c>
    </row>
    <row r="173" spans="2:10" x14ac:dyDescent="0.25">
      <c r="B173" s="1">
        <f t="shared" si="27"/>
        <v>170</v>
      </c>
      <c r="C173" s="19" t="s">
        <v>2246</v>
      </c>
      <c r="D173" s="19" t="str">
        <f t="shared" si="28"/>
        <v>EUn</v>
      </c>
      <c r="E173" s="19" t="str">
        <f t="shared" si="29"/>
        <v>CZ13</v>
      </c>
      <c r="F173" s="19" t="str">
        <f t="shared" si="30"/>
        <v>v03</v>
      </c>
      <c r="G173" s="19" t="str">
        <f t="shared" si="31"/>
        <v>Meas</v>
      </c>
      <c r="H173" s="1" t="s">
        <v>1974</v>
      </c>
      <c r="I173" s="19" t="str">
        <f t="shared" si="32"/>
        <v>CZ13</v>
      </c>
      <c r="J173" s="19">
        <v>2439.1102000000001</v>
      </c>
    </row>
    <row r="174" spans="2:10" x14ac:dyDescent="0.25">
      <c r="B174" s="1">
        <f t="shared" si="27"/>
        <v>171</v>
      </c>
      <c r="C174" s="19" t="s">
        <v>2247</v>
      </c>
      <c r="D174" s="19" t="str">
        <f t="shared" si="28"/>
        <v>EUn</v>
      </c>
      <c r="E174" s="19" t="str">
        <f t="shared" si="29"/>
        <v>CZ13</v>
      </c>
      <c r="F174" s="19" t="str">
        <f t="shared" si="30"/>
        <v>v07</v>
      </c>
      <c r="G174" s="19" t="str">
        <f t="shared" si="31"/>
        <v>Base</v>
      </c>
      <c r="H174" s="1" t="s">
        <v>1974</v>
      </c>
      <c r="I174" s="19" t="str">
        <f t="shared" si="32"/>
        <v>CZ13</v>
      </c>
      <c r="J174" s="19">
        <v>3022.2262000000001</v>
      </c>
    </row>
    <row r="175" spans="2:10" x14ac:dyDescent="0.25">
      <c r="B175" s="1">
        <f t="shared" si="27"/>
        <v>172</v>
      </c>
      <c r="C175" s="19" t="s">
        <v>2248</v>
      </c>
      <c r="D175" s="19" t="str">
        <f t="shared" si="28"/>
        <v>EUn</v>
      </c>
      <c r="E175" s="19" t="str">
        <f t="shared" si="29"/>
        <v>CZ13</v>
      </c>
      <c r="F175" s="19" t="str">
        <f t="shared" si="30"/>
        <v>v07</v>
      </c>
      <c r="G175" s="19" t="str">
        <f t="shared" si="31"/>
        <v>Meas</v>
      </c>
      <c r="H175" s="1" t="s">
        <v>1974</v>
      </c>
      <c r="I175" s="19" t="str">
        <f t="shared" si="32"/>
        <v>CZ13</v>
      </c>
      <c r="J175" s="19">
        <v>2403.5455999999999</v>
      </c>
    </row>
    <row r="176" spans="2:10" x14ac:dyDescent="0.25">
      <c r="B176" s="1">
        <f t="shared" si="27"/>
        <v>173</v>
      </c>
      <c r="C176" s="19" t="s">
        <v>2249</v>
      </c>
      <c r="D176" s="19" t="str">
        <f t="shared" si="28"/>
        <v>EUn</v>
      </c>
      <c r="E176" s="19" t="str">
        <f t="shared" si="29"/>
        <v>CZ13</v>
      </c>
      <c r="F176" s="19" t="str">
        <f t="shared" si="30"/>
        <v>v11</v>
      </c>
      <c r="G176" s="19" t="str">
        <f t="shared" si="31"/>
        <v>Base</v>
      </c>
      <c r="H176" s="1" t="s">
        <v>1974</v>
      </c>
      <c r="I176" s="19" t="str">
        <f t="shared" si="32"/>
        <v>CZ13</v>
      </c>
      <c r="J176" s="19">
        <v>2925.8323999999998</v>
      </c>
    </row>
    <row r="177" spans="2:10" x14ac:dyDescent="0.25">
      <c r="B177" s="1">
        <f t="shared" si="27"/>
        <v>174</v>
      </c>
      <c r="C177" s="19" t="s">
        <v>2250</v>
      </c>
      <c r="D177" s="19" t="str">
        <f t="shared" si="28"/>
        <v>EUn</v>
      </c>
      <c r="E177" s="19" t="str">
        <f t="shared" si="29"/>
        <v>CZ13</v>
      </c>
      <c r="F177" s="19" t="str">
        <f t="shared" si="30"/>
        <v>v11</v>
      </c>
      <c r="G177" s="19" t="str">
        <f t="shared" si="31"/>
        <v>Meas</v>
      </c>
      <c r="H177" s="1" t="s">
        <v>1974</v>
      </c>
      <c r="I177" s="19" t="str">
        <f t="shared" si="32"/>
        <v>CZ13</v>
      </c>
      <c r="J177" s="19">
        <v>2331.8542000000002</v>
      </c>
    </row>
    <row r="178" spans="2:10" x14ac:dyDescent="0.25">
      <c r="B178" s="1">
        <f t="shared" si="27"/>
        <v>175</v>
      </c>
      <c r="C178" s="19" t="s">
        <v>2251</v>
      </c>
      <c r="D178" s="19" t="str">
        <f t="shared" si="28"/>
        <v>EUn</v>
      </c>
      <c r="E178" s="19" t="str">
        <f t="shared" si="29"/>
        <v>CZ13</v>
      </c>
      <c r="F178" s="19" t="str">
        <f t="shared" si="30"/>
        <v>v15</v>
      </c>
      <c r="G178" s="19" t="str">
        <f t="shared" si="31"/>
        <v>Base</v>
      </c>
      <c r="H178" s="1" t="s">
        <v>1974</v>
      </c>
      <c r="I178" s="19" t="str">
        <f t="shared" si="32"/>
        <v>CZ13</v>
      </c>
      <c r="J178" s="19">
        <v>2754.4227299999998</v>
      </c>
    </row>
    <row r="179" spans="2:10" x14ac:dyDescent="0.25">
      <c r="B179" s="1">
        <f t="shared" si="27"/>
        <v>176</v>
      </c>
      <c r="C179" s="19" t="s">
        <v>2252</v>
      </c>
      <c r="D179" s="19" t="str">
        <f t="shared" si="28"/>
        <v>EUn</v>
      </c>
      <c r="E179" s="19" t="str">
        <f t="shared" si="29"/>
        <v>CZ13</v>
      </c>
      <c r="F179" s="19" t="str">
        <f t="shared" si="30"/>
        <v>v15</v>
      </c>
      <c r="G179" s="19" t="str">
        <f t="shared" si="31"/>
        <v>Meas</v>
      </c>
      <c r="H179" s="1" t="s">
        <v>1974</v>
      </c>
      <c r="I179" s="19" t="str">
        <f t="shared" si="32"/>
        <v>CZ13</v>
      </c>
      <c r="J179" s="19">
        <v>2197.7110699999998</v>
      </c>
    </row>
    <row r="180" spans="2:10" x14ac:dyDescent="0.25">
      <c r="B180" s="1">
        <f t="shared" si="27"/>
        <v>177</v>
      </c>
      <c r="C180" s="19" t="s">
        <v>2261</v>
      </c>
      <c r="D180" s="19" t="str">
        <f t="shared" si="28"/>
        <v>Gro</v>
      </c>
      <c r="E180" s="19" t="str">
        <f t="shared" si="29"/>
        <v>CZ13</v>
      </c>
      <c r="F180" s="19" t="str">
        <f t="shared" si="30"/>
        <v>v03</v>
      </c>
      <c r="G180" s="19" t="str">
        <f t="shared" si="31"/>
        <v>Base</v>
      </c>
      <c r="H180" s="1" t="s">
        <v>1974</v>
      </c>
      <c r="I180" s="19" t="str">
        <f t="shared" si="32"/>
        <v>CZ13</v>
      </c>
      <c r="J180" s="19">
        <v>324.24212999999997</v>
      </c>
    </row>
    <row r="181" spans="2:10" x14ac:dyDescent="0.25">
      <c r="B181" s="1">
        <f t="shared" si="27"/>
        <v>178</v>
      </c>
      <c r="C181" s="19" t="s">
        <v>2262</v>
      </c>
      <c r="D181" s="19" t="str">
        <f t="shared" si="28"/>
        <v>Gro</v>
      </c>
      <c r="E181" s="19" t="str">
        <f t="shared" si="29"/>
        <v>CZ13</v>
      </c>
      <c r="F181" s="19" t="str">
        <f t="shared" si="30"/>
        <v>v03</v>
      </c>
      <c r="G181" s="19" t="str">
        <f t="shared" si="31"/>
        <v>Meas</v>
      </c>
      <c r="H181" s="1" t="s">
        <v>1974</v>
      </c>
      <c r="I181" s="19" t="str">
        <f t="shared" si="32"/>
        <v>CZ13</v>
      </c>
      <c r="J181" s="19">
        <v>310.54392999999999</v>
      </c>
    </row>
    <row r="182" spans="2:10" x14ac:dyDescent="0.25">
      <c r="B182" s="1">
        <f t="shared" si="27"/>
        <v>179</v>
      </c>
      <c r="C182" s="19" t="s">
        <v>2263</v>
      </c>
      <c r="D182" s="19" t="str">
        <f t="shared" si="28"/>
        <v>Gro</v>
      </c>
      <c r="E182" s="19" t="str">
        <f t="shared" si="29"/>
        <v>CZ13</v>
      </c>
      <c r="F182" s="19" t="str">
        <f t="shared" si="30"/>
        <v>v07</v>
      </c>
      <c r="G182" s="19" t="str">
        <f t="shared" si="31"/>
        <v>Base</v>
      </c>
      <c r="H182" s="1" t="s">
        <v>1974</v>
      </c>
      <c r="I182" s="19" t="str">
        <f t="shared" si="32"/>
        <v>CZ13</v>
      </c>
      <c r="J182" s="19">
        <v>307.85813000000002</v>
      </c>
    </row>
    <row r="183" spans="2:10" x14ac:dyDescent="0.25">
      <c r="B183" s="1">
        <f t="shared" si="27"/>
        <v>180</v>
      </c>
      <c r="C183" s="19" t="s">
        <v>2264</v>
      </c>
      <c r="D183" s="19" t="str">
        <f t="shared" si="28"/>
        <v>Gro</v>
      </c>
      <c r="E183" s="19" t="str">
        <f t="shared" si="29"/>
        <v>CZ13</v>
      </c>
      <c r="F183" s="19" t="str">
        <f t="shared" si="30"/>
        <v>v07</v>
      </c>
      <c r="G183" s="19" t="str">
        <f t="shared" si="31"/>
        <v>Meas</v>
      </c>
      <c r="H183" s="1" t="s">
        <v>1974</v>
      </c>
      <c r="I183" s="19" t="str">
        <f t="shared" si="32"/>
        <v>CZ13</v>
      </c>
      <c r="J183" s="19">
        <v>285.87599999999998</v>
      </c>
    </row>
    <row r="184" spans="2:10" x14ac:dyDescent="0.25">
      <c r="B184" s="1">
        <f t="shared" si="27"/>
        <v>181</v>
      </c>
      <c r="C184" s="19" t="s">
        <v>2265</v>
      </c>
      <c r="D184" s="19" t="str">
        <f t="shared" si="28"/>
        <v>Gro</v>
      </c>
      <c r="E184" s="19" t="str">
        <f t="shared" si="29"/>
        <v>CZ13</v>
      </c>
      <c r="F184" s="19" t="str">
        <f t="shared" si="30"/>
        <v>v11</v>
      </c>
      <c r="G184" s="19" t="str">
        <f t="shared" si="31"/>
        <v>Base</v>
      </c>
      <c r="H184" s="1" t="s">
        <v>1974</v>
      </c>
      <c r="I184" s="19" t="str">
        <f t="shared" si="32"/>
        <v>CZ13</v>
      </c>
      <c r="J184" s="19">
        <v>301.57387</v>
      </c>
    </row>
    <row r="185" spans="2:10" x14ac:dyDescent="0.25">
      <c r="B185" s="1">
        <f t="shared" si="27"/>
        <v>182</v>
      </c>
      <c r="C185" s="19" t="s">
        <v>2266</v>
      </c>
      <c r="D185" s="19" t="str">
        <f t="shared" si="28"/>
        <v>Gro</v>
      </c>
      <c r="E185" s="19" t="str">
        <f t="shared" si="29"/>
        <v>CZ13</v>
      </c>
      <c r="F185" s="19" t="str">
        <f t="shared" si="30"/>
        <v>v11</v>
      </c>
      <c r="G185" s="19" t="str">
        <f t="shared" si="31"/>
        <v>Meas</v>
      </c>
      <c r="H185" s="1" t="s">
        <v>1974</v>
      </c>
      <c r="I185" s="19" t="str">
        <f t="shared" si="32"/>
        <v>CZ13</v>
      </c>
      <c r="J185" s="19">
        <v>280.91953000000001</v>
      </c>
    </row>
    <row r="186" spans="2:10" x14ac:dyDescent="0.25">
      <c r="B186" s="1">
        <f t="shared" si="27"/>
        <v>183</v>
      </c>
      <c r="C186" s="19" t="s">
        <v>2267</v>
      </c>
      <c r="D186" s="19" t="str">
        <f t="shared" si="28"/>
        <v>Gro</v>
      </c>
      <c r="E186" s="19" t="str">
        <f t="shared" si="29"/>
        <v>CZ13</v>
      </c>
      <c r="F186" s="19" t="str">
        <f t="shared" si="30"/>
        <v>v15</v>
      </c>
      <c r="G186" s="19" t="str">
        <f t="shared" si="31"/>
        <v>Base</v>
      </c>
      <c r="H186" s="1" t="s">
        <v>1974</v>
      </c>
      <c r="I186" s="19" t="str">
        <f t="shared" si="32"/>
        <v>CZ13</v>
      </c>
      <c r="J186" s="19">
        <v>288.05613</v>
      </c>
    </row>
    <row r="187" spans="2:10" x14ac:dyDescent="0.25">
      <c r="B187" s="1">
        <f t="shared" si="27"/>
        <v>184</v>
      </c>
      <c r="C187" s="19" t="s">
        <v>2268</v>
      </c>
      <c r="D187" s="19" t="str">
        <f t="shared" si="28"/>
        <v>Gro</v>
      </c>
      <c r="E187" s="19" t="str">
        <f t="shared" si="29"/>
        <v>CZ13</v>
      </c>
      <c r="F187" s="19" t="str">
        <f t="shared" si="30"/>
        <v>v15</v>
      </c>
      <c r="G187" s="19" t="str">
        <f t="shared" si="31"/>
        <v>Meas</v>
      </c>
      <c r="H187" s="1" t="s">
        <v>1974</v>
      </c>
      <c r="I187" s="19" t="str">
        <f t="shared" si="32"/>
        <v>CZ13</v>
      </c>
      <c r="J187" s="19">
        <v>269.024</v>
      </c>
    </row>
    <row r="188" spans="2:10" x14ac:dyDescent="0.25">
      <c r="B188" s="1">
        <f t="shared" si="27"/>
        <v>185</v>
      </c>
      <c r="C188" s="19" t="s">
        <v>2277</v>
      </c>
      <c r="D188" s="19" t="str">
        <f t="shared" si="28"/>
        <v>Hsp</v>
      </c>
      <c r="E188" s="19" t="str">
        <f t="shared" si="29"/>
        <v>CZ13</v>
      </c>
      <c r="F188" s="19" t="str">
        <f t="shared" si="30"/>
        <v>v03</v>
      </c>
      <c r="G188" s="19" t="str">
        <f t="shared" si="31"/>
        <v>Base</v>
      </c>
      <c r="H188" s="1" t="s">
        <v>1974</v>
      </c>
      <c r="I188" s="19" t="str">
        <f t="shared" si="32"/>
        <v>CZ13</v>
      </c>
      <c r="J188" s="19">
        <v>825.90486999999996</v>
      </c>
    </row>
    <row r="189" spans="2:10" x14ac:dyDescent="0.25">
      <c r="B189" s="1">
        <f t="shared" si="27"/>
        <v>186</v>
      </c>
      <c r="C189" s="19" t="s">
        <v>2278</v>
      </c>
      <c r="D189" s="19" t="str">
        <f t="shared" si="28"/>
        <v>Hsp</v>
      </c>
      <c r="E189" s="19" t="str">
        <f t="shared" si="29"/>
        <v>CZ13</v>
      </c>
      <c r="F189" s="19" t="str">
        <f t="shared" si="30"/>
        <v>v03</v>
      </c>
      <c r="G189" s="19" t="str">
        <f t="shared" si="31"/>
        <v>Meas</v>
      </c>
      <c r="H189" s="1" t="s">
        <v>1974</v>
      </c>
      <c r="I189" s="19" t="str">
        <f t="shared" si="32"/>
        <v>CZ13</v>
      </c>
      <c r="J189" s="19">
        <v>704.70907</v>
      </c>
    </row>
    <row r="190" spans="2:10" x14ac:dyDescent="0.25">
      <c r="B190" s="1">
        <f t="shared" si="27"/>
        <v>187</v>
      </c>
      <c r="C190" s="19" t="s">
        <v>2279</v>
      </c>
      <c r="D190" s="19" t="str">
        <f t="shared" si="28"/>
        <v>Hsp</v>
      </c>
      <c r="E190" s="19" t="str">
        <f t="shared" si="29"/>
        <v>CZ13</v>
      </c>
      <c r="F190" s="19" t="str">
        <f t="shared" si="30"/>
        <v>v07</v>
      </c>
      <c r="G190" s="19" t="str">
        <f t="shared" si="31"/>
        <v>Base</v>
      </c>
      <c r="H190" s="1" t="s">
        <v>1974</v>
      </c>
      <c r="I190" s="19" t="str">
        <f t="shared" si="32"/>
        <v>CZ13</v>
      </c>
      <c r="J190" s="19">
        <v>824.58272999999997</v>
      </c>
    </row>
    <row r="191" spans="2:10" x14ac:dyDescent="0.25">
      <c r="B191" s="1">
        <f t="shared" si="27"/>
        <v>188</v>
      </c>
      <c r="C191" s="19" t="s">
        <v>2280</v>
      </c>
      <c r="D191" s="19" t="str">
        <f t="shared" si="28"/>
        <v>Hsp</v>
      </c>
      <c r="E191" s="19" t="str">
        <f t="shared" si="29"/>
        <v>CZ13</v>
      </c>
      <c r="F191" s="19" t="str">
        <f t="shared" si="30"/>
        <v>v07</v>
      </c>
      <c r="G191" s="19" t="str">
        <f t="shared" si="31"/>
        <v>Meas</v>
      </c>
      <c r="H191" s="1" t="s">
        <v>1974</v>
      </c>
      <c r="I191" s="19" t="str">
        <f t="shared" si="32"/>
        <v>CZ13</v>
      </c>
      <c r="J191" s="19">
        <v>703.82627000000002</v>
      </c>
    </row>
    <row r="192" spans="2:10" x14ac:dyDescent="0.25">
      <c r="B192" s="1">
        <f t="shared" si="27"/>
        <v>189</v>
      </c>
      <c r="C192" s="19" t="s">
        <v>2281</v>
      </c>
      <c r="D192" s="19" t="str">
        <f t="shared" si="28"/>
        <v>Hsp</v>
      </c>
      <c r="E192" s="19" t="str">
        <f t="shared" si="29"/>
        <v>CZ13</v>
      </c>
      <c r="F192" s="19" t="str">
        <f t="shared" si="30"/>
        <v>v11</v>
      </c>
      <c r="G192" s="19" t="str">
        <f t="shared" si="31"/>
        <v>Base</v>
      </c>
      <c r="H192" s="1" t="s">
        <v>1974</v>
      </c>
      <c r="I192" s="19" t="str">
        <f t="shared" si="32"/>
        <v>CZ13</v>
      </c>
      <c r="J192" s="19">
        <v>801.23132999999996</v>
      </c>
    </row>
    <row r="193" spans="2:10" x14ac:dyDescent="0.25">
      <c r="B193" s="1">
        <f t="shared" si="27"/>
        <v>190</v>
      </c>
      <c r="C193" s="19" t="s">
        <v>2282</v>
      </c>
      <c r="D193" s="19" t="str">
        <f t="shared" si="28"/>
        <v>Hsp</v>
      </c>
      <c r="E193" s="19" t="str">
        <f t="shared" si="29"/>
        <v>CZ13</v>
      </c>
      <c r="F193" s="19" t="str">
        <f t="shared" si="30"/>
        <v>v11</v>
      </c>
      <c r="G193" s="19" t="str">
        <f t="shared" si="31"/>
        <v>Meas</v>
      </c>
      <c r="H193" s="1" t="s">
        <v>1974</v>
      </c>
      <c r="I193" s="19" t="str">
        <f t="shared" si="32"/>
        <v>CZ13</v>
      </c>
      <c r="J193" s="19">
        <v>688.20759999999996</v>
      </c>
    </row>
    <row r="194" spans="2:10" x14ac:dyDescent="0.25">
      <c r="B194" s="1">
        <f t="shared" si="27"/>
        <v>191</v>
      </c>
      <c r="C194" s="19" t="s">
        <v>2283</v>
      </c>
      <c r="D194" s="19" t="str">
        <f t="shared" si="28"/>
        <v>Hsp</v>
      </c>
      <c r="E194" s="19" t="str">
        <f t="shared" si="29"/>
        <v>CZ13</v>
      </c>
      <c r="F194" s="19" t="str">
        <f t="shared" si="30"/>
        <v>v15</v>
      </c>
      <c r="G194" s="19" t="str">
        <f t="shared" si="31"/>
        <v>Base</v>
      </c>
      <c r="H194" s="1" t="s">
        <v>1974</v>
      </c>
      <c r="I194" s="19" t="str">
        <f t="shared" si="32"/>
        <v>CZ13</v>
      </c>
      <c r="J194" s="19">
        <v>787.69627000000003</v>
      </c>
    </row>
    <row r="195" spans="2:10" x14ac:dyDescent="0.25">
      <c r="B195" s="1">
        <f t="shared" si="27"/>
        <v>192</v>
      </c>
      <c r="C195" s="19" t="s">
        <v>2284</v>
      </c>
      <c r="D195" s="19" t="str">
        <f t="shared" si="28"/>
        <v>Hsp</v>
      </c>
      <c r="E195" s="19" t="str">
        <f t="shared" si="29"/>
        <v>CZ13</v>
      </c>
      <c r="F195" s="19" t="str">
        <f t="shared" si="30"/>
        <v>v15</v>
      </c>
      <c r="G195" s="19" t="str">
        <f t="shared" si="31"/>
        <v>Meas</v>
      </c>
      <c r="H195" s="1" t="s">
        <v>1974</v>
      </c>
      <c r="I195" s="19" t="str">
        <f t="shared" si="32"/>
        <v>CZ13</v>
      </c>
      <c r="J195" s="19">
        <v>678.16493000000003</v>
      </c>
    </row>
    <row r="196" spans="2:10" x14ac:dyDescent="0.25">
      <c r="B196" s="1">
        <f t="shared" si="27"/>
        <v>193</v>
      </c>
      <c r="C196" s="19" t="s">
        <v>2293</v>
      </c>
      <c r="D196" s="19" t="str">
        <f t="shared" ref="D196:D220" si="33">LEFT(C196,3)</f>
        <v>Htl</v>
      </c>
      <c r="E196" s="19" t="str">
        <f t="shared" ref="E196:E220" si="34">CONCATENATE("CZ",MID(C196,7,2))</f>
        <v>CZ13</v>
      </c>
      <c r="F196" s="19" t="str">
        <f t="shared" ref="F196:F220" si="35">_xlfn.CONCAT("v",MID(C196,11,2))</f>
        <v>v03</v>
      </c>
      <c r="G196" s="19" t="str">
        <f t="shared" ref="G196:G220" si="36">RIGHT(C196,4)</f>
        <v>Base</v>
      </c>
      <c r="H196" s="1" t="s">
        <v>1974</v>
      </c>
      <c r="I196" s="19" t="str">
        <f t="shared" ref="I196:I220" si="37">E196</f>
        <v>CZ13</v>
      </c>
      <c r="J196" s="19">
        <v>321.673</v>
      </c>
    </row>
    <row r="197" spans="2:10" x14ac:dyDescent="0.25">
      <c r="B197" s="1">
        <f t="shared" ref="B197:B260" si="38">B196+1</f>
        <v>194</v>
      </c>
      <c r="C197" s="19" t="s">
        <v>2294</v>
      </c>
      <c r="D197" s="19" t="str">
        <f t="shared" si="33"/>
        <v>Htl</v>
      </c>
      <c r="E197" s="19" t="str">
        <f t="shared" si="34"/>
        <v>CZ13</v>
      </c>
      <c r="F197" s="19" t="str">
        <f t="shared" si="35"/>
        <v>v03</v>
      </c>
      <c r="G197" s="19" t="str">
        <f t="shared" si="36"/>
        <v>Meas</v>
      </c>
      <c r="H197" s="1" t="s">
        <v>1974</v>
      </c>
      <c r="I197" s="19" t="str">
        <f t="shared" si="37"/>
        <v>CZ13</v>
      </c>
      <c r="J197" s="19">
        <v>265.45247000000001</v>
      </c>
    </row>
    <row r="198" spans="2:10" x14ac:dyDescent="0.25">
      <c r="B198" s="1">
        <f t="shared" si="38"/>
        <v>195</v>
      </c>
      <c r="C198" s="19" t="s">
        <v>2295</v>
      </c>
      <c r="D198" s="19" t="str">
        <f t="shared" si="33"/>
        <v>Htl</v>
      </c>
      <c r="E198" s="19" t="str">
        <f t="shared" si="34"/>
        <v>CZ13</v>
      </c>
      <c r="F198" s="19" t="str">
        <f t="shared" si="35"/>
        <v>v07</v>
      </c>
      <c r="G198" s="19" t="str">
        <f t="shared" si="36"/>
        <v>Base</v>
      </c>
      <c r="H198" s="1" t="s">
        <v>1974</v>
      </c>
      <c r="I198" s="19" t="str">
        <f t="shared" si="37"/>
        <v>CZ13</v>
      </c>
      <c r="J198" s="19">
        <v>300.11032999999998</v>
      </c>
    </row>
    <row r="199" spans="2:10" x14ac:dyDescent="0.25">
      <c r="B199" s="1">
        <f t="shared" si="38"/>
        <v>196</v>
      </c>
      <c r="C199" s="19" t="s">
        <v>2296</v>
      </c>
      <c r="D199" s="19" t="str">
        <f t="shared" si="33"/>
        <v>Htl</v>
      </c>
      <c r="E199" s="19" t="str">
        <f t="shared" si="34"/>
        <v>CZ13</v>
      </c>
      <c r="F199" s="19" t="str">
        <f t="shared" si="35"/>
        <v>v07</v>
      </c>
      <c r="G199" s="19" t="str">
        <f t="shared" si="36"/>
        <v>Meas</v>
      </c>
      <c r="H199" s="1" t="s">
        <v>1974</v>
      </c>
      <c r="I199" s="19" t="str">
        <f t="shared" si="37"/>
        <v>CZ13</v>
      </c>
      <c r="J199" s="19">
        <v>248.3064</v>
      </c>
    </row>
    <row r="200" spans="2:10" x14ac:dyDescent="0.25">
      <c r="B200" s="1">
        <f t="shared" si="38"/>
        <v>197</v>
      </c>
      <c r="C200" s="19" t="s">
        <v>2297</v>
      </c>
      <c r="D200" s="19" t="str">
        <f t="shared" si="33"/>
        <v>Htl</v>
      </c>
      <c r="E200" s="19" t="str">
        <f t="shared" si="34"/>
        <v>CZ13</v>
      </c>
      <c r="F200" s="19" t="str">
        <f t="shared" si="35"/>
        <v>v11</v>
      </c>
      <c r="G200" s="19" t="str">
        <f t="shared" si="36"/>
        <v>Base</v>
      </c>
      <c r="H200" s="1" t="s">
        <v>1974</v>
      </c>
      <c r="I200" s="19" t="str">
        <f t="shared" si="37"/>
        <v>CZ13</v>
      </c>
      <c r="J200" s="19">
        <v>291.24106999999998</v>
      </c>
    </row>
    <row r="201" spans="2:10" x14ac:dyDescent="0.25">
      <c r="B201" s="1">
        <f t="shared" si="38"/>
        <v>198</v>
      </c>
      <c r="C201" s="19" t="s">
        <v>2298</v>
      </c>
      <c r="D201" s="19" t="str">
        <f t="shared" si="33"/>
        <v>Htl</v>
      </c>
      <c r="E201" s="19" t="str">
        <f t="shared" si="34"/>
        <v>CZ13</v>
      </c>
      <c r="F201" s="19" t="str">
        <f t="shared" si="35"/>
        <v>v11</v>
      </c>
      <c r="G201" s="19" t="str">
        <f t="shared" si="36"/>
        <v>Meas</v>
      </c>
      <c r="H201" s="1" t="s">
        <v>1974</v>
      </c>
      <c r="I201" s="19" t="str">
        <f t="shared" si="37"/>
        <v>CZ13</v>
      </c>
      <c r="J201" s="19">
        <v>241.49793</v>
      </c>
    </row>
    <row r="202" spans="2:10" x14ac:dyDescent="0.25">
      <c r="B202" s="1">
        <f t="shared" si="38"/>
        <v>199</v>
      </c>
      <c r="C202" s="19" t="s">
        <v>2299</v>
      </c>
      <c r="D202" s="19" t="str">
        <f t="shared" si="33"/>
        <v>Htl</v>
      </c>
      <c r="E202" s="19" t="str">
        <f t="shared" si="34"/>
        <v>CZ13</v>
      </c>
      <c r="F202" s="19" t="str">
        <f t="shared" si="35"/>
        <v>v15</v>
      </c>
      <c r="G202" s="19" t="str">
        <f t="shared" si="36"/>
        <v>Base</v>
      </c>
      <c r="H202" s="1" t="s">
        <v>1974</v>
      </c>
      <c r="I202" s="19" t="str">
        <f t="shared" si="37"/>
        <v>CZ13</v>
      </c>
      <c r="J202" s="19">
        <v>260.99426999999997</v>
      </c>
    </row>
    <row r="203" spans="2:10" x14ac:dyDescent="0.25">
      <c r="B203" s="1">
        <f t="shared" si="38"/>
        <v>200</v>
      </c>
      <c r="C203" s="19" t="s">
        <v>2300</v>
      </c>
      <c r="D203" s="19" t="str">
        <f t="shared" si="33"/>
        <v>Htl</v>
      </c>
      <c r="E203" s="19" t="str">
        <f t="shared" si="34"/>
        <v>CZ13</v>
      </c>
      <c r="F203" s="19" t="str">
        <f t="shared" si="35"/>
        <v>v15</v>
      </c>
      <c r="G203" s="19" t="str">
        <f t="shared" si="36"/>
        <v>Meas</v>
      </c>
      <c r="H203" s="1" t="s">
        <v>1974</v>
      </c>
      <c r="I203" s="19" t="str">
        <f t="shared" si="37"/>
        <v>CZ13</v>
      </c>
      <c r="J203" s="19">
        <v>217.76599999999999</v>
      </c>
    </row>
    <row r="204" spans="2:10" x14ac:dyDescent="0.25">
      <c r="B204" s="1">
        <f t="shared" si="38"/>
        <v>201</v>
      </c>
      <c r="C204" s="19" t="s">
        <v>2309</v>
      </c>
      <c r="D204" s="19" t="str">
        <f t="shared" si="33"/>
        <v>MBT</v>
      </c>
      <c r="E204" s="19" t="str">
        <f t="shared" si="34"/>
        <v>CZ13</v>
      </c>
      <c r="F204" s="19" t="str">
        <f t="shared" si="35"/>
        <v>v03</v>
      </c>
      <c r="G204" s="19" t="str">
        <f t="shared" si="36"/>
        <v>Base</v>
      </c>
      <c r="H204" s="1" t="s">
        <v>1974</v>
      </c>
      <c r="I204" s="19" t="str">
        <f t="shared" si="37"/>
        <v>CZ13</v>
      </c>
      <c r="J204" s="19">
        <v>412.00653</v>
      </c>
    </row>
    <row r="205" spans="2:10" x14ac:dyDescent="0.25">
      <c r="B205" s="1">
        <f t="shared" si="38"/>
        <v>202</v>
      </c>
      <c r="C205" s="19" t="s">
        <v>2310</v>
      </c>
      <c r="D205" s="19" t="str">
        <f t="shared" si="33"/>
        <v>MBT</v>
      </c>
      <c r="E205" s="19" t="str">
        <f t="shared" si="34"/>
        <v>CZ13</v>
      </c>
      <c r="F205" s="19" t="str">
        <f t="shared" si="35"/>
        <v>v03</v>
      </c>
      <c r="G205" s="19" t="str">
        <f t="shared" si="36"/>
        <v>Meas</v>
      </c>
      <c r="H205" s="1" t="s">
        <v>1974</v>
      </c>
      <c r="I205" s="19" t="str">
        <f t="shared" si="37"/>
        <v>CZ13</v>
      </c>
      <c r="J205" s="19">
        <v>334.62092999999999</v>
      </c>
    </row>
    <row r="206" spans="2:10" x14ac:dyDescent="0.25">
      <c r="B206" s="1">
        <f t="shared" si="38"/>
        <v>203</v>
      </c>
      <c r="C206" s="19" t="s">
        <v>2311</v>
      </c>
      <c r="D206" s="19" t="str">
        <f t="shared" si="33"/>
        <v>MBT</v>
      </c>
      <c r="E206" s="19" t="str">
        <f t="shared" si="34"/>
        <v>CZ13</v>
      </c>
      <c r="F206" s="19" t="str">
        <f t="shared" si="35"/>
        <v>v07</v>
      </c>
      <c r="G206" s="19" t="str">
        <f t="shared" si="36"/>
        <v>Base</v>
      </c>
      <c r="H206" s="1" t="s">
        <v>1974</v>
      </c>
      <c r="I206" s="19" t="str">
        <f t="shared" si="37"/>
        <v>CZ13</v>
      </c>
      <c r="J206" s="19">
        <v>405.93860000000001</v>
      </c>
    </row>
    <row r="207" spans="2:10" x14ac:dyDescent="0.25">
      <c r="B207" s="1">
        <f t="shared" si="38"/>
        <v>204</v>
      </c>
      <c r="C207" s="19" t="s">
        <v>2312</v>
      </c>
      <c r="D207" s="19" t="str">
        <f t="shared" si="33"/>
        <v>MBT</v>
      </c>
      <c r="E207" s="19" t="str">
        <f t="shared" si="34"/>
        <v>CZ13</v>
      </c>
      <c r="F207" s="19" t="str">
        <f t="shared" si="35"/>
        <v>v07</v>
      </c>
      <c r="G207" s="19" t="str">
        <f t="shared" si="36"/>
        <v>Meas</v>
      </c>
      <c r="H207" s="1" t="s">
        <v>1974</v>
      </c>
      <c r="I207" s="19" t="str">
        <f t="shared" si="37"/>
        <v>CZ13</v>
      </c>
      <c r="J207" s="19">
        <v>330.29946999999999</v>
      </c>
    </row>
    <row r="208" spans="2:10" x14ac:dyDescent="0.25">
      <c r="B208" s="1">
        <f t="shared" si="38"/>
        <v>205</v>
      </c>
      <c r="C208" s="19" t="s">
        <v>2313</v>
      </c>
      <c r="D208" s="19" t="str">
        <f t="shared" si="33"/>
        <v>MBT</v>
      </c>
      <c r="E208" s="19" t="str">
        <f t="shared" si="34"/>
        <v>CZ13</v>
      </c>
      <c r="F208" s="19" t="str">
        <f t="shared" si="35"/>
        <v>v11</v>
      </c>
      <c r="G208" s="19" t="str">
        <f t="shared" si="36"/>
        <v>Base</v>
      </c>
      <c r="H208" s="1" t="s">
        <v>1974</v>
      </c>
      <c r="I208" s="19" t="str">
        <f t="shared" si="37"/>
        <v>CZ13</v>
      </c>
      <c r="J208" s="19">
        <v>385.17419999999998</v>
      </c>
    </row>
    <row r="209" spans="2:10" x14ac:dyDescent="0.25">
      <c r="B209" s="1">
        <f t="shared" si="38"/>
        <v>206</v>
      </c>
      <c r="C209" s="19" t="s">
        <v>2314</v>
      </c>
      <c r="D209" s="19" t="str">
        <f t="shared" si="33"/>
        <v>MBT</v>
      </c>
      <c r="E209" s="19" t="str">
        <f t="shared" si="34"/>
        <v>CZ13</v>
      </c>
      <c r="F209" s="19" t="str">
        <f t="shared" si="35"/>
        <v>v11</v>
      </c>
      <c r="G209" s="19" t="str">
        <f t="shared" si="36"/>
        <v>Meas</v>
      </c>
      <c r="H209" s="1" t="s">
        <v>1974</v>
      </c>
      <c r="I209" s="19" t="str">
        <f t="shared" si="37"/>
        <v>CZ13</v>
      </c>
      <c r="J209" s="19">
        <v>315.38493</v>
      </c>
    </row>
    <row r="210" spans="2:10" x14ac:dyDescent="0.25">
      <c r="B210" s="1">
        <f t="shared" si="38"/>
        <v>207</v>
      </c>
      <c r="C210" s="19" t="s">
        <v>2315</v>
      </c>
      <c r="D210" s="19" t="str">
        <f t="shared" si="33"/>
        <v>MBT</v>
      </c>
      <c r="E210" s="19" t="str">
        <f t="shared" si="34"/>
        <v>CZ13</v>
      </c>
      <c r="F210" s="19" t="str">
        <f t="shared" si="35"/>
        <v>v15</v>
      </c>
      <c r="G210" s="19" t="str">
        <f t="shared" si="36"/>
        <v>Base</v>
      </c>
      <c r="H210" s="1" t="s">
        <v>1974</v>
      </c>
      <c r="I210" s="19" t="str">
        <f t="shared" si="37"/>
        <v>CZ13</v>
      </c>
      <c r="J210" s="19">
        <v>376.72133000000002</v>
      </c>
    </row>
    <row r="211" spans="2:10" x14ac:dyDescent="0.25">
      <c r="B211" s="1">
        <f t="shared" si="38"/>
        <v>208</v>
      </c>
      <c r="C211" s="19" t="s">
        <v>2316</v>
      </c>
      <c r="D211" s="19" t="str">
        <f t="shared" si="33"/>
        <v>MBT</v>
      </c>
      <c r="E211" s="19" t="str">
        <f t="shared" si="34"/>
        <v>CZ13</v>
      </c>
      <c r="F211" s="19" t="str">
        <f t="shared" si="35"/>
        <v>v15</v>
      </c>
      <c r="G211" s="19" t="str">
        <f t="shared" si="36"/>
        <v>Meas</v>
      </c>
      <c r="H211" s="1" t="s">
        <v>1974</v>
      </c>
      <c r="I211" s="19" t="str">
        <f t="shared" si="37"/>
        <v>CZ13</v>
      </c>
      <c r="J211" s="19">
        <v>308.59906999999998</v>
      </c>
    </row>
    <row r="212" spans="2:10" x14ac:dyDescent="0.25">
      <c r="B212" s="1">
        <f t="shared" si="38"/>
        <v>209</v>
      </c>
      <c r="C212" s="19" t="s">
        <v>2325</v>
      </c>
      <c r="D212" s="19" t="str">
        <f t="shared" si="33"/>
        <v>MLI</v>
      </c>
      <c r="E212" s="19" t="str">
        <f t="shared" si="34"/>
        <v>CZ13</v>
      </c>
      <c r="F212" s="19" t="str">
        <f t="shared" si="35"/>
        <v>v03</v>
      </c>
      <c r="G212" s="19" t="str">
        <f t="shared" si="36"/>
        <v>Base</v>
      </c>
      <c r="H212" s="1" t="s">
        <v>1974</v>
      </c>
      <c r="I212" s="19" t="str">
        <f t="shared" si="37"/>
        <v>CZ13</v>
      </c>
      <c r="J212" s="19">
        <v>203.59107</v>
      </c>
    </row>
    <row r="213" spans="2:10" x14ac:dyDescent="0.25">
      <c r="B213" s="1">
        <f t="shared" si="38"/>
        <v>210</v>
      </c>
      <c r="C213" s="19" t="s">
        <v>2326</v>
      </c>
      <c r="D213" s="19" t="str">
        <f t="shared" si="33"/>
        <v>MLI</v>
      </c>
      <c r="E213" s="19" t="str">
        <f t="shared" si="34"/>
        <v>CZ13</v>
      </c>
      <c r="F213" s="19" t="str">
        <f t="shared" si="35"/>
        <v>v03</v>
      </c>
      <c r="G213" s="19" t="str">
        <f t="shared" si="36"/>
        <v>Meas</v>
      </c>
      <c r="H213" s="1" t="s">
        <v>1974</v>
      </c>
      <c r="I213" s="19" t="str">
        <f t="shared" si="37"/>
        <v>CZ13</v>
      </c>
      <c r="J213" s="19">
        <v>163.03393</v>
      </c>
    </row>
    <row r="214" spans="2:10" x14ac:dyDescent="0.25">
      <c r="B214" s="1">
        <f t="shared" si="38"/>
        <v>211</v>
      </c>
      <c r="C214" s="19" t="s">
        <v>2327</v>
      </c>
      <c r="D214" s="19" t="str">
        <f t="shared" si="33"/>
        <v>MLI</v>
      </c>
      <c r="E214" s="19" t="str">
        <f t="shared" si="34"/>
        <v>CZ13</v>
      </c>
      <c r="F214" s="19" t="str">
        <f t="shared" si="35"/>
        <v>v07</v>
      </c>
      <c r="G214" s="19" t="str">
        <f t="shared" si="36"/>
        <v>Base</v>
      </c>
      <c r="H214" s="1" t="s">
        <v>1974</v>
      </c>
      <c r="I214" s="19" t="str">
        <f t="shared" si="37"/>
        <v>CZ13</v>
      </c>
      <c r="J214" s="19">
        <v>200.74233000000001</v>
      </c>
    </row>
    <row r="215" spans="2:10" x14ac:dyDescent="0.25">
      <c r="B215" s="1">
        <f t="shared" si="38"/>
        <v>212</v>
      </c>
      <c r="C215" s="19" t="s">
        <v>2328</v>
      </c>
      <c r="D215" s="19" t="str">
        <f t="shared" si="33"/>
        <v>MLI</v>
      </c>
      <c r="E215" s="19" t="str">
        <f t="shared" si="34"/>
        <v>CZ13</v>
      </c>
      <c r="F215" s="19" t="str">
        <f t="shared" si="35"/>
        <v>v07</v>
      </c>
      <c r="G215" s="19" t="str">
        <f t="shared" si="36"/>
        <v>Meas</v>
      </c>
      <c r="H215" s="1" t="s">
        <v>1974</v>
      </c>
      <c r="I215" s="19" t="str">
        <f t="shared" si="37"/>
        <v>CZ13</v>
      </c>
      <c r="J215" s="19">
        <v>161.0104</v>
      </c>
    </row>
    <row r="216" spans="2:10" x14ac:dyDescent="0.25">
      <c r="B216" s="1">
        <f t="shared" si="38"/>
        <v>213</v>
      </c>
      <c r="C216" s="19" t="s">
        <v>2329</v>
      </c>
      <c r="D216" s="19" t="str">
        <f t="shared" si="33"/>
        <v>MLI</v>
      </c>
      <c r="E216" s="19" t="str">
        <f t="shared" si="34"/>
        <v>CZ13</v>
      </c>
      <c r="F216" s="19" t="str">
        <f t="shared" si="35"/>
        <v>v11</v>
      </c>
      <c r="G216" s="19" t="str">
        <f t="shared" si="36"/>
        <v>Base</v>
      </c>
      <c r="H216" s="1" t="s">
        <v>1974</v>
      </c>
      <c r="I216" s="19" t="str">
        <f t="shared" si="37"/>
        <v>CZ13</v>
      </c>
      <c r="J216" s="19">
        <v>184.89473000000001</v>
      </c>
    </row>
    <row r="217" spans="2:10" x14ac:dyDescent="0.25">
      <c r="B217" s="1">
        <f t="shared" si="38"/>
        <v>214</v>
      </c>
      <c r="C217" s="19" t="s">
        <v>2330</v>
      </c>
      <c r="D217" s="19" t="str">
        <f t="shared" si="33"/>
        <v>MLI</v>
      </c>
      <c r="E217" s="19" t="str">
        <f t="shared" si="34"/>
        <v>CZ13</v>
      </c>
      <c r="F217" s="19" t="str">
        <f t="shared" si="35"/>
        <v>v11</v>
      </c>
      <c r="G217" s="19" t="str">
        <f t="shared" si="36"/>
        <v>Meas</v>
      </c>
      <c r="H217" s="1" t="s">
        <v>1974</v>
      </c>
      <c r="I217" s="19" t="str">
        <f t="shared" si="37"/>
        <v>CZ13</v>
      </c>
      <c r="J217" s="19">
        <v>150.07599999999999</v>
      </c>
    </row>
    <row r="218" spans="2:10" x14ac:dyDescent="0.25">
      <c r="B218" s="1">
        <f t="shared" si="38"/>
        <v>215</v>
      </c>
      <c r="C218" s="19" t="s">
        <v>2331</v>
      </c>
      <c r="D218" s="19" t="str">
        <f t="shared" si="33"/>
        <v>MLI</v>
      </c>
      <c r="E218" s="19" t="str">
        <f t="shared" si="34"/>
        <v>CZ13</v>
      </c>
      <c r="F218" s="19" t="str">
        <f t="shared" si="35"/>
        <v>v15</v>
      </c>
      <c r="G218" s="19" t="str">
        <f t="shared" si="36"/>
        <v>Base</v>
      </c>
      <c r="H218" s="1" t="s">
        <v>1974</v>
      </c>
      <c r="I218" s="19" t="str">
        <f t="shared" si="37"/>
        <v>CZ13</v>
      </c>
      <c r="J218" s="19">
        <v>183.31387000000001</v>
      </c>
    </row>
    <row r="219" spans="2:10" x14ac:dyDescent="0.25">
      <c r="B219" s="1">
        <f t="shared" si="38"/>
        <v>216</v>
      </c>
      <c r="C219" s="19" t="s">
        <v>2332</v>
      </c>
      <c r="D219" s="19" t="str">
        <f t="shared" si="33"/>
        <v>MLI</v>
      </c>
      <c r="E219" s="19" t="str">
        <f t="shared" si="34"/>
        <v>CZ13</v>
      </c>
      <c r="F219" s="19" t="str">
        <f t="shared" si="35"/>
        <v>v15</v>
      </c>
      <c r="G219" s="19" t="str">
        <f t="shared" si="36"/>
        <v>Meas</v>
      </c>
      <c r="H219" s="1" t="s">
        <v>1974</v>
      </c>
      <c r="I219" s="19" t="str">
        <f t="shared" si="37"/>
        <v>CZ13</v>
      </c>
      <c r="J219" s="19">
        <v>148.75307000000001</v>
      </c>
    </row>
    <row r="220" spans="2:10" x14ac:dyDescent="0.25">
      <c r="B220" s="1">
        <f t="shared" si="38"/>
        <v>217</v>
      </c>
      <c r="C220" s="19" t="s">
        <v>2341</v>
      </c>
      <c r="D220" s="19" t="str">
        <f t="shared" si="33"/>
        <v>Mtl</v>
      </c>
      <c r="E220" s="19" t="str">
        <f t="shared" si="34"/>
        <v>CZ13</v>
      </c>
      <c r="F220" s="19" t="str">
        <f t="shared" si="35"/>
        <v>v03</v>
      </c>
      <c r="G220" s="19" t="str">
        <f t="shared" si="36"/>
        <v>Base</v>
      </c>
      <c r="H220" s="1" t="s">
        <v>1974</v>
      </c>
      <c r="I220" s="19" t="str">
        <f t="shared" si="37"/>
        <v>CZ13</v>
      </c>
      <c r="J220" s="19">
        <v>53.517130000000002</v>
      </c>
    </row>
    <row r="221" spans="2:10" x14ac:dyDescent="0.25">
      <c r="B221" s="1">
        <f t="shared" si="38"/>
        <v>218</v>
      </c>
      <c r="C221" s="19" t="s">
        <v>2342</v>
      </c>
      <c r="D221" s="19" t="str">
        <f t="shared" ref="D221:D259" si="39">LEFT(C221,3)</f>
        <v>Mtl</v>
      </c>
      <c r="E221" s="19" t="str">
        <f t="shared" ref="E221:E259" si="40">CONCATENATE("CZ",MID(C221,7,2))</f>
        <v>CZ13</v>
      </c>
      <c r="F221" s="19" t="str">
        <f t="shared" ref="F221:F259" si="41">_xlfn.CONCAT("v",MID(C221,11,2))</f>
        <v>v03</v>
      </c>
      <c r="G221" s="19" t="str">
        <f t="shared" ref="G221:G259" si="42">RIGHT(C221,4)</f>
        <v>Meas</v>
      </c>
      <c r="H221" s="1" t="s">
        <v>1974</v>
      </c>
      <c r="I221" s="19" t="str">
        <f t="shared" ref="I221:I259" si="43">E221</f>
        <v>CZ13</v>
      </c>
      <c r="J221" s="19">
        <v>44.07893</v>
      </c>
    </row>
    <row r="222" spans="2:10" x14ac:dyDescent="0.25">
      <c r="B222" s="1">
        <f t="shared" si="38"/>
        <v>219</v>
      </c>
      <c r="C222" s="19" t="s">
        <v>2343</v>
      </c>
      <c r="D222" s="19" t="str">
        <f t="shared" si="39"/>
        <v>Mtl</v>
      </c>
      <c r="E222" s="19" t="str">
        <f t="shared" si="40"/>
        <v>CZ13</v>
      </c>
      <c r="F222" s="19" t="str">
        <f t="shared" si="41"/>
        <v>v07</v>
      </c>
      <c r="G222" s="19" t="str">
        <f t="shared" si="42"/>
        <v>Base</v>
      </c>
      <c r="H222" s="1" t="s">
        <v>1974</v>
      </c>
      <c r="I222" s="19" t="str">
        <f t="shared" si="43"/>
        <v>CZ13</v>
      </c>
      <c r="J222" s="19">
        <v>49.453670000000002</v>
      </c>
    </row>
    <row r="223" spans="2:10" x14ac:dyDescent="0.25">
      <c r="B223" s="1">
        <f t="shared" si="38"/>
        <v>220</v>
      </c>
      <c r="C223" s="19" t="s">
        <v>2344</v>
      </c>
      <c r="D223" s="19" t="str">
        <f t="shared" si="39"/>
        <v>Mtl</v>
      </c>
      <c r="E223" s="19" t="str">
        <f t="shared" si="40"/>
        <v>CZ13</v>
      </c>
      <c r="F223" s="19" t="str">
        <f t="shared" si="41"/>
        <v>v07</v>
      </c>
      <c r="G223" s="19" t="str">
        <f t="shared" si="42"/>
        <v>Meas</v>
      </c>
      <c r="H223" s="1" t="s">
        <v>1974</v>
      </c>
      <c r="I223" s="19" t="str">
        <f t="shared" si="43"/>
        <v>CZ13</v>
      </c>
      <c r="J223" s="19">
        <v>40.844929999999998</v>
      </c>
    </row>
    <row r="224" spans="2:10" x14ac:dyDescent="0.25">
      <c r="B224" s="1">
        <f t="shared" si="38"/>
        <v>221</v>
      </c>
      <c r="C224" s="19" t="s">
        <v>2345</v>
      </c>
      <c r="D224" s="19" t="str">
        <f t="shared" si="39"/>
        <v>Mtl</v>
      </c>
      <c r="E224" s="19" t="str">
        <f t="shared" si="40"/>
        <v>CZ13</v>
      </c>
      <c r="F224" s="19" t="str">
        <f t="shared" si="41"/>
        <v>v11</v>
      </c>
      <c r="G224" s="19" t="str">
        <f t="shared" si="42"/>
        <v>Base</v>
      </c>
      <c r="H224" s="1" t="s">
        <v>1974</v>
      </c>
      <c r="I224" s="19" t="str">
        <f t="shared" si="43"/>
        <v>CZ13</v>
      </c>
      <c r="J224" s="19">
        <v>48.182729999999999</v>
      </c>
    </row>
    <row r="225" spans="2:10" x14ac:dyDescent="0.25">
      <c r="B225" s="1">
        <f t="shared" si="38"/>
        <v>222</v>
      </c>
      <c r="C225" s="19" t="s">
        <v>2346</v>
      </c>
      <c r="D225" s="19" t="str">
        <f t="shared" si="39"/>
        <v>Mtl</v>
      </c>
      <c r="E225" s="19" t="str">
        <f t="shared" si="40"/>
        <v>CZ13</v>
      </c>
      <c r="F225" s="19" t="str">
        <f t="shared" si="41"/>
        <v>v11</v>
      </c>
      <c r="G225" s="19" t="str">
        <f t="shared" si="42"/>
        <v>Meas</v>
      </c>
      <c r="H225" s="1" t="s">
        <v>1974</v>
      </c>
      <c r="I225" s="19" t="str">
        <f t="shared" si="43"/>
        <v>CZ13</v>
      </c>
      <c r="J225" s="19">
        <v>39.845799999999997</v>
      </c>
    </row>
    <row r="226" spans="2:10" x14ac:dyDescent="0.25">
      <c r="B226" s="1">
        <f t="shared" si="38"/>
        <v>223</v>
      </c>
      <c r="C226" s="19" t="s">
        <v>2347</v>
      </c>
      <c r="D226" s="19" t="str">
        <f t="shared" si="39"/>
        <v>Mtl</v>
      </c>
      <c r="E226" s="19" t="str">
        <f t="shared" si="40"/>
        <v>CZ13</v>
      </c>
      <c r="F226" s="19" t="str">
        <f t="shared" si="41"/>
        <v>v15</v>
      </c>
      <c r="G226" s="19" t="str">
        <f t="shared" si="42"/>
        <v>Base</v>
      </c>
      <c r="H226" s="1" t="s">
        <v>1974</v>
      </c>
      <c r="I226" s="19" t="str">
        <f t="shared" si="43"/>
        <v>CZ13</v>
      </c>
      <c r="J226" s="19">
        <v>40.892130000000002</v>
      </c>
    </row>
    <row r="227" spans="2:10" x14ac:dyDescent="0.25">
      <c r="B227" s="1">
        <f t="shared" si="38"/>
        <v>224</v>
      </c>
      <c r="C227" s="19" t="s">
        <v>2348</v>
      </c>
      <c r="D227" s="19" t="str">
        <f t="shared" si="39"/>
        <v>Mtl</v>
      </c>
      <c r="E227" s="19" t="str">
        <f t="shared" si="40"/>
        <v>CZ13</v>
      </c>
      <c r="F227" s="19" t="str">
        <f t="shared" si="41"/>
        <v>v15</v>
      </c>
      <c r="G227" s="19" t="str">
        <f t="shared" si="42"/>
        <v>Meas</v>
      </c>
      <c r="H227" s="1" t="s">
        <v>1974</v>
      </c>
      <c r="I227" s="19" t="str">
        <f t="shared" si="43"/>
        <v>CZ13</v>
      </c>
      <c r="J227" s="19">
        <v>34.10033</v>
      </c>
    </row>
    <row r="228" spans="2:10" x14ac:dyDescent="0.25">
      <c r="B228" s="1">
        <f t="shared" si="38"/>
        <v>225</v>
      </c>
      <c r="C228" s="19" t="s">
        <v>2357</v>
      </c>
      <c r="D228" s="19" t="str">
        <f t="shared" si="39"/>
        <v>Nrs</v>
      </c>
      <c r="E228" s="19" t="str">
        <f t="shared" si="40"/>
        <v>CZ13</v>
      </c>
      <c r="F228" s="19" t="str">
        <f t="shared" si="41"/>
        <v>v03</v>
      </c>
      <c r="G228" s="19" t="str">
        <f t="shared" si="42"/>
        <v>Base</v>
      </c>
      <c r="H228" s="1" t="s">
        <v>1974</v>
      </c>
      <c r="I228" s="19" t="str">
        <f t="shared" si="43"/>
        <v>CZ13</v>
      </c>
      <c r="J228" s="19">
        <v>225.02019999999999</v>
      </c>
    </row>
    <row r="229" spans="2:10" x14ac:dyDescent="0.25">
      <c r="B229" s="1">
        <f t="shared" si="38"/>
        <v>226</v>
      </c>
      <c r="C229" s="19" t="s">
        <v>2358</v>
      </c>
      <c r="D229" s="19" t="str">
        <f t="shared" si="39"/>
        <v>Nrs</v>
      </c>
      <c r="E229" s="19" t="str">
        <f t="shared" si="40"/>
        <v>CZ13</v>
      </c>
      <c r="F229" s="19" t="str">
        <f t="shared" si="41"/>
        <v>v03</v>
      </c>
      <c r="G229" s="19" t="str">
        <f t="shared" si="42"/>
        <v>Meas</v>
      </c>
      <c r="H229" s="1" t="s">
        <v>1974</v>
      </c>
      <c r="I229" s="19" t="str">
        <f t="shared" si="43"/>
        <v>CZ13</v>
      </c>
      <c r="J229" s="19">
        <v>194.85186999999999</v>
      </c>
    </row>
    <row r="230" spans="2:10" x14ac:dyDescent="0.25">
      <c r="B230" s="1">
        <f t="shared" si="38"/>
        <v>227</v>
      </c>
      <c r="C230" s="19" t="s">
        <v>2359</v>
      </c>
      <c r="D230" s="19" t="str">
        <f t="shared" si="39"/>
        <v>Nrs</v>
      </c>
      <c r="E230" s="19" t="str">
        <f t="shared" si="40"/>
        <v>CZ13</v>
      </c>
      <c r="F230" s="19" t="str">
        <f t="shared" si="41"/>
        <v>v07</v>
      </c>
      <c r="G230" s="19" t="str">
        <f t="shared" si="42"/>
        <v>Base</v>
      </c>
      <c r="H230" s="1" t="s">
        <v>1974</v>
      </c>
      <c r="I230" s="19" t="str">
        <f t="shared" si="43"/>
        <v>CZ13</v>
      </c>
      <c r="J230" s="19">
        <v>216.345</v>
      </c>
    </row>
    <row r="231" spans="2:10" x14ac:dyDescent="0.25">
      <c r="B231" s="1">
        <f t="shared" si="38"/>
        <v>228</v>
      </c>
      <c r="C231" s="19" t="s">
        <v>2360</v>
      </c>
      <c r="D231" s="19" t="str">
        <f t="shared" si="39"/>
        <v>Nrs</v>
      </c>
      <c r="E231" s="19" t="str">
        <f t="shared" si="40"/>
        <v>CZ13</v>
      </c>
      <c r="F231" s="19" t="str">
        <f t="shared" si="41"/>
        <v>v07</v>
      </c>
      <c r="G231" s="19" t="str">
        <f t="shared" si="42"/>
        <v>Meas</v>
      </c>
      <c r="H231" s="1" t="s">
        <v>1974</v>
      </c>
      <c r="I231" s="19" t="str">
        <f t="shared" si="43"/>
        <v>CZ13</v>
      </c>
      <c r="J231" s="19">
        <v>187.91460000000001</v>
      </c>
    </row>
    <row r="232" spans="2:10" x14ac:dyDescent="0.25">
      <c r="B232" s="1">
        <f t="shared" si="38"/>
        <v>229</v>
      </c>
      <c r="C232" s="19" t="s">
        <v>2361</v>
      </c>
      <c r="D232" s="19" t="str">
        <f t="shared" si="39"/>
        <v>Nrs</v>
      </c>
      <c r="E232" s="19" t="str">
        <f t="shared" si="40"/>
        <v>CZ13</v>
      </c>
      <c r="F232" s="19" t="str">
        <f t="shared" si="41"/>
        <v>v11</v>
      </c>
      <c r="G232" s="19" t="str">
        <f t="shared" si="42"/>
        <v>Base</v>
      </c>
      <c r="H232" s="1" t="s">
        <v>1974</v>
      </c>
      <c r="I232" s="19" t="str">
        <f t="shared" si="43"/>
        <v>CZ13</v>
      </c>
      <c r="J232" s="19">
        <v>213.1292</v>
      </c>
    </row>
    <row r="233" spans="2:10" x14ac:dyDescent="0.25">
      <c r="B233" s="1">
        <f t="shared" si="38"/>
        <v>230</v>
      </c>
      <c r="C233" s="19" t="s">
        <v>2362</v>
      </c>
      <c r="D233" s="19" t="str">
        <f t="shared" si="39"/>
        <v>Nrs</v>
      </c>
      <c r="E233" s="19" t="str">
        <f t="shared" si="40"/>
        <v>CZ13</v>
      </c>
      <c r="F233" s="19" t="str">
        <f t="shared" si="41"/>
        <v>v11</v>
      </c>
      <c r="G233" s="19" t="str">
        <f t="shared" si="42"/>
        <v>Meas</v>
      </c>
      <c r="H233" s="1" t="s">
        <v>1974</v>
      </c>
      <c r="I233" s="19" t="str">
        <f t="shared" si="43"/>
        <v>CZ13</v>
      </c>
      <c r="J233" s="19">
        <v>185.4734</v>
      </c>
    </row>
    <row r="234" spans="2:10" x14ac:dyDescent="0.25">
      <c r="B234" s="1">
        <f t="shared" si="38"/>
        <v>231</v>
      </c>
      <c r="C234" s="19" t="s">
        <v>2363</v>
      </c>
      <c r="D234" s="19" t="str">
        <f t="shared" si="39"/>
        <v>Nrs</v>
      </c>
      <c r="E234" s="19" t="str">
        <f t="shared" si="40"/>
        <v>CZ13</v>
      </c>
      <c r="F234" s="19" t="str">
        <f t="shared" si="41"/>
        <v>v15</v>
      </c>
      <c r="G234" s="19" t="str">
        <f t="shared" si="42"/>
        <v>Base</v>
      </c>
      <c r="H234" s="1" t="s">
        <v>1974</v>
      </c>
      <c r="I234" s="19" t="str">
        <f t="shared" si="43"/>
        <v>CZ13</v>
      </c>
      <c r="J234" s="19">
        <v>199.69712999999999</v>
      </c>
    </row>
    <row r="235" spans="2:10" x14ac:dyDescent="0.25">
      <c r="B235" s="1">
        <f t="shared" si="38"/>
        <v>232</v>
      </c>
      <c r="C235" s="19" t="s">
        <v>2364</v>
      </c>
      <c r="D235" s="19" t="str">
        <f t="shared" si="39"/>
        <v>Nrs</v>
      </c>
      <c r="E235" s="19" t="str">
        <f t="shared" si="40"/>
        <v>CZ13</v>
      </c>
      <c r="F235" s="19" t="str">
        <f t="shared" si="41"/>
        <v>v15</v>
      </c>
      <c r="G235" s="19" t="str">
        <f t="shared" si="42"/>
        <v>Meas</v>
      </c>
      <c r="H235" s="1" t="s">
        <v>1974</v>
      </c>
      <c r="I235" s="19" t="str">
        <f t="shared" si="43"/>
        <v>CZ13</v>
      </c>
      <c r="J235" s="19">
        <v>174.55967000000001</v>
      </c>
    </row>
    <row r="236" spans="2:10" x14ac:dyDescent="0.25">
      <c r="B236" s="1">
        <f t="shared" si="38"/>
        <v>233</v>
      </c>
      <c r="C236" s="19" t="s">
        <v>2373</v>
      </c>
      <c r="D236" s="19" t="str">
        <f t="shared" si="39"/>
        <v>OfL</v>
      </c>
      <c r="E236" s="19" t="str">
        <f t="shared" si="40"/>
        <v>CZ13</v>
      </c>
      <c r="F236" s="19" t="str">
        <f t="shared" si="41"/>
        <v>v03</v>
      </c>
      <c r="G236" s="19" t="str">
        <f t="shared" si="42"/>
        <v>Base</v>
      </c>
      <c r="H236" s="1" t="s">
        <v>1974</v>
      </c>
      <c r="I236" s="19" t="str">
        <f t="shared" si="43"/>
        <v>CZ13</v>
      </c>
      <c r="J236" s="19">
        <v>403.34840000000003</v>
      </c>
    </row>
    <row r="237" spans="2:10" x14ac:dyDescent="0.25">
      <c r="B237" s="1">
        <f t="shared" si="38"/>
        <v>234</v>
      </c>
      <c r="C237" s="19" t="s">
        <v>2374</v>
      </c>
      <c r="D237" s="19" t="str">
        <f t="shared" si="39"/>
        <v>OfL</v>
      </c>
      <c r="E237" s="19" t="str">
        <f t="shared" si="40"/>
        <v>CZ13</v>
      </c>
      <c r="F237" s="19" t="str">
        <f t="shared" si="41"/>
        <v>v03</v>
      </c>
      <c r="G237" s="19" t="str">
        <f t="shared" si="42"/>
        <v>Meas</v>
      </c>
      <c r="H237" s="1" t="s">
        <v>1974</v>
      </c>
      <c r="I237" s="19" t="str">
        <f t="shared" si="43"/>
        <v>CZ13</v>
      </c>
      <c r="J237" s="19">
        <v>342.06932999999998</v>
      </c>
    </row>
    <row r="238" spans="2:10" x14ac:dyDescent="0.25">
      <c r="B238" s="1">
        <f t="shared" si="38"/>
        <v>235</v>
      </c>
      <c r="C238" s="19" t="s">
        <v>2375</v>
      </c>
      <c r="D238" s="19" t="str">
        <f t="shared" si="39"/>
        <v>OfL</v>
      </c>
      <c r="E238" s="19" t="str">
        <f t="shared" si="40"/>
        <v>CZ13</v>
      </c>
      <c r="F238" s="19" t="str">
        <f t="shared" si="41"/>
        <v>v07</v>
      </c>
      <c r="G238" s="19" t="str">
        <f t="shared" si="42"/>
        <v>Base</v>
      </c>
      <c r="H238" s="1" t="s">
        <v>1974</v>
      </c>
      <c r="I238" s="19" t="str">
        <f t="shared" si="43"/>
        <v>CZ13</v>
      </c>
      <c r="J238" s="19">
        <v>402.88033000000001</v>
      </c>
    </row>
    <row r="239" spans="2:10" x14ac:dyDescent="0.25">
      <c r="B239" s="1">
        <f t="shared" si="38"/>
        <v>236</v>
      </c>
      <c r="C239" s="19" t="s">
        <v>2376</v>
      </c>
      <c r="D239" s="19" t="str">
        <f t="shared" si="39"/>
        <v>OfL</v>
      </c>
      <c r="E239" s="19" t="str">
        <f t="shared" si="40"/>
        <v>CZ13</v>
      </c>
      <c r="F239" s="19" t="str">
        <f t="shared" si="41"/>
        <v>v07</v>
      </c>
      <c r="G239" s="19" t="str">
        <f t="shared" si="42"/>
        <v>Meas</v>
      </c>
      <c r="H239" s="1" t="s">
        <v>1974</v>
      </c>
      <c r="I239" s="19" t="str">
        <f t="shared" si="43"/>
        <v>CZ13</v>
      </c>
      <c r="J239" s="19">
        <v>341.65973000000002</v>
      </c>
    </row>
    <row r="240" spans="2:10" x14ac:dyDescent="0.25">
      <c r="B240" s="1">
        <f t="shared" si="38"/>
        <v>237</v>
      </c>
      <c r="C240" s="19" t="s">
        <v>2377</v>
      </c>
      <c r="D240" s="19" t="str">
        <f t="shared" si="39"/>
        <v>OfL</v>
      </c>
      <c r="E240" s="19" t="str">
        <f t="shared" si="40"/>
        <v>CZ13</v>
      </c>
      <c r="F240" s="19" t="str">
        <f t="shared" si="41"/>
        <v>v11</v>
      </c>
      <c r="G240" s="19" t="str">
        <f t="shared" si="42"/>
        <v>Base</v>
      </c>
      <c r="H240" s="1" t="s">
        <v>1974</v>
      </c>
      <c r="I240" s="19" t="str">
        <f t="shared" si="43"/>
        <v>CZ13</v>
      </c>
      <c r="J240" s="19">
        <v>384.86313000000001</v>
      </c>
    </row>
    <row r="241" spans="2:10" x14ac:dyDescent="0.25">
      <c r="B241" s="1">
        <f t="shared" si="38"/>
        <v>238</v>
      </c>
      <c r="C241" s="19" t="s">
        <v>2378</v>
      </c>
      <c r="D241" s="19" t="str">
        <f t="shared" si="39"/>
        <v>OfL</v>
      </c>
      <c r="E241" s="19" t="str">
        <f t="shared" si="40"/>
        <v>CZ13</v>
      </c>
      <c r="F241" s="19" t="str">
        <f t="shared" si="41"/>
        <v>v11</v>
      </c>
      <c r="G241" s="19" t="str">
        <f t="shared" si="42"/>
        <v>Meas</v>
      </c>
      <c r="H241" s="1" t="s">
        <v>1974</v>
      </c>
      <c r="I241" s="19" t="str">
        <f t="shared" si="43"/>
        <v>CZ13</v>
      </c>
      <c r="J241" s="19">
        <v>327.49747000000002</v>
      </c>
    </row>
    <row r="242" spans="2:10" x14ac:dyDescent="0.25">
      <c r="B242" s="1">
        <f t="shared" si="38"/>
        <v>239</v>
      </c>
      <c r="C242" s="19" t="s">
        <v>2379</v>
      </c>
      <c r="D242" s="19" t="str">
        <f t="shared" si="39"/>
        <v>OfL</v>
      </c>
      <c r="E242" s="19" t="str">
        <f t="shared" si="40"/>
        <v>CZ13</v>
      </c>
      <c r="F242" s="19" t="str">
        <f t="shared" si="41"/>
        <v>v15</v>
      </c>
      <c r="G242" s="19" t="str">
        <f t="shared" si="42"/>
        <v>Base</v>
      </c>
      <c r="H242" s="1" t="s">
        <v>1974</v>
      </c>
      <c r="I242" s="19" t="str">
        <f t="shared" si="43"/>
        <v>CZ13</v>
      </c>
      <c r="J242" s="19">
        <v>381.81939999999997</v>
      </c>
    </row>
    <row r="243" spans="2:10" x14ac:dyDescent="0.25">
      <c r="B243" s="1">
        <f t="shared" si="38"/>
        <v>240</v>
      </c>
      <c r="C243" s="19" t="s">
        <v>2380</v>
      </c>
      <c r="D243" s="19" t="str">
        <f t="shared" si="39"/>
        <v>OfL</v>
      </c>
      <c r="E243" s="19" t="str">
        <f t="shared" si="40"/>
        <v>CZ13</v>
      </c>
      <c r="F243" s="19" t="str">
        <f t="shared" si="41"/>
        <v>v15</v>
      </c>
      <c r="G243" s="19" t="str">
        <f t="shared" si="42"/>
        <v>Meas</v>
      </c>
      <c r="H243" s="1" t="s">
        <v>1974</v>
      </c>
      <c r="I243" s="19" t="str">
        <f t="shared" si="43"/>
        <v>CZ13</v>
      </c>
      <c r="J243" s="19">
        <v>325.10793000000001</v>
      </c>
    </row>
    <row r="244" spans="2:10" x14ac:dyDescent="0.25">
      <c r="B244" s="1">
        <f t="shared" si="38"/>
        <v>241</v>
      </c>
      <c r="C244" s="19" t="s">
        <v>2389</v>
      </c>
      <c r="D244" s="19" t="str">
        <f t="shared" si="39"/>
        <v>OfS</v>
      </c>
      <c r="E244" s="19" t="str">
        <f t="shared" si="40"/>
        <v>CZ13</v>
      </c>
      <c r="F244" s="19" t="str">
        <f t="shared" si="41"/>
        <v>v03</v>
      </c>
      <c r="G244" s="19" t="str">
        <f t="shared" si="42"/>
        <v>Base</v>
      </c>
      <c r="H244" s="1" t="s">
        <v>1974</v>
      </c>
      <c r="I244" s="19" t="str">
        <f t="shared" si="43"/>
        <v>CZ13</v>
      </c>
      <c r="J244" s="19">
        <v>23.293669999999999</v>
      </c>
    </row>
    <row r="245" spans="2:10" x14ac:dyDescent="0.25">
      <c r="B245" s="1">
        <f t="shared" si="38"/>
        <v>242</v>
      </c>
      <c r="C245" s="19" t="s">
        <v>2390</v>
      </c>
      <c r="D245" s="19" t="str">
        <f t="shared" si="39"/>
        <v>OfS</v>
      </c>
      <c r="E245" s="19" t="str">
        <f t="shared" si="40"/>
        <v>CZ13</v>
      </c>
      <c r="F245" s="19" t="str">
        <f t="shared" si="41"/>
        <v>v03</v>
      </c>
      <c r="G245" s="19" t="str">
        <f t="shared" si="42"/>
        <v>Meas</v>
      </c>
      <c r="H245" s="1" t="s">
        <v>1974</v>
      </c>
      <c r="I245" s="19" t="str">
        <f t="shared" si="43"/>
        <v>CZ13</v>
      </c>
      <c r="J245" s="19">
        <v>18.968669999999999</v>
      </c>
    </row>
    <row r="246" spans="2:10" x14ac:dyDescent="0.25">
      <c r="B246" s="1">
        <f t="shared" si="38"/>
        <v>243</v>
      </c>
      <c r="C246" s="19" t="s">
        <v>2391</v>
      </c>
      <c r="D246" s="19" t="str">
        <f t="shared" si="39"/>
        <v>OfS</v>
      </c>
      <c r="E246" s="19" t="str">
        <f t="shared" si="40"/>
        <v>CZ13</v>
      </c>
      <c r="F246" s="19" t="str">
        <f t="shared" si="41"/>
        <v>v07</v>
      </c>
      <c r="G246" s="19" t="str">
        <f t="shared" si="42"/>
        <v>Base</v>
      </c>
      <c r="H246" s="1" t="s">
        <v>1974</v>
      </c>
      <c r="I246" s="19" t="str">
        <f t="shared" si="43"/>
        <v>CZ13</v>
      </c>
      <c r="J246" s="19">
        <v>23.203399999999998</v>
      </c>
    </row>
    <row r="247" spans="2:10" x14ac:dyDescent="0.25">
      <c r="B247" s="1">
        <f t="shared" si="38"/>
        <v>244</v>
      </c>
      <c r="C247" s="19" t="s">
        <v>2392</v>
      </c>
      <c r="D247" s="19" t="str">
        <f t="shared" si="39"/>
        <v>OfS</v>
      </c>
      <c r="E247" s="19" t="str">
        <f t="shared" si="40"/>
        <v>CZ13</v>
      </c>
      <c r="F247" s="19" t="str">
        <f t="shared" si="41"/>
        <v>v07</v>
      </c>
      <c r="G247" s="19" t="str">
        <f t="shared" si="42"/>
        <v>Meas</v>
      </c>
      <c r="H247" s="1" t="s">
        <v>1974</v>
      </c>
      <c r="I247" s="19" t="str">
        <f t="shared" si="43"/>
        <v>CZ13</v>
      </c>
      <c r="J247" s="19">
        <v>18.9086</v>
      </c>
    </row>
    <row r="248" spans="2:10" x14ac:dyDescent="0.25">
      <c r="B248" s="1">
        <f t="shared" si="38"/>
        <v>245</v>
      </c>
      <c r="C248" s="19" t="s">
        <v>2393</v>
      </c>
      <c r="D248" s="19" t="str">
        <f t="shared" si="39"/>
        <v>OfS</v>
      </c>
      <c r="E248" s="19" t="str">
        <f t="shared" si="40"/>
        <v>CZ13</v>
      </c>
      <c r="F248" s="19" t="str">
        <f t="shared" si="41"/>
        <v>v11</v>
      </c>
      <c r="G248" s="19" t="str">
        <f t="shared" si="42"/>
        <v>Base</v>
      </c>
      <c r="H248" s="1" t="s">
        <v>1974</v>
      </c>
      <c r="I248" s="19" t="str">
        <f t="shared" si="43"/>
        <v>CZ13</v>
      </c>
      <c r="J248" s="19">
        <v>22.51333</v>
      </c>
    </row>
    <row r="249" spans="2:10" x14ac:dyDescent="0.25">
      <c r="B249" s="1">
        <f t="shared" si="38"/>
        <v>246</v>
      </c>
      <c r="C249" s="19" t="s">
        <v>2394</v>
      </c>
      <c r="D249" s="19" t="str">
        <f t="shared" si="39"/>
        <v>OfS</v>
      </c>
      <c r="E249" s="19" t="str">
        <f t="shared" si="40"/>
        <v>CZ13</v>
      </c>
      <c r="F249" s="19" t="str">
        <f t="shared" si="41"/>
        <v>v11</v>
      </c>
      <c r="G249" s="19" t="str">
        <f t="shared" si="42"/>
        <v>Meas</v>
      </c>
      <c r="H249" s="1" t="s">
        <v>1974</v>
      </c>
      <c r="I249" s="19" t="str">
        <f t="shared" si="43"/>
        <v>CZ13</v>
      </c>
      <c r="J249" s="19">
        <v>18.41667</v>
      </c>
    </row>
    <row r="250" spans="2:10" x14ac:dyDescent="0.25">
      <c r="B250" s="1">
        <f t="shared" si="38"/>
        <v>247</v>
      </c>
      <c r="C250" s="19" t="s">
        <v>2395</v>
      </c>
      <c r="D250" s="19" t="str">
        <f t="shared" si="39"/>
        <v>OfS</v>
      </c>
      <c r="E250" s="19" t="str">
        <f t="shared" si="40"/>
        <v>CZ13</v>
      </c>
      <c r="F250" s="19" t="str">
        <f t="shared" si="41"/>
        <v>v15</v>
      </c>
      <c r="G250" s="19" t="str">
        <f t="shared" si="42"/>
        <v>Base</v>
      </c>
      <c r="H250" s="1" t="s">
        <v>1974</v>
      </c>
      <c r="I250" s="19" t="str">
        <f t="shared" si="43"/>
        <v>CZ13</v>
      </c>
      <c r="J250" s="19">
        <v>20.599329999999998</v>
      </c>
    </row>
    <row r="251" spans="2:10" x14ac:dyDescent="0.25">
      <c r="B251" s="1">
        <f t="shared" si="38"/>
        <v>248</v>
      </c>
      <c r="C251" s="19" t="s">
        <v>2396</v>
      </c>
      <c r="D251" s="19" t="str">
        <f t="shared" si="39"/>
        <v>OfS</v>
      </c>
      <c r="E251" s="19" t="str">
        <f t="shared" si="40"/>
        <v>CZ13</v>
      </c>
      <c r="F251" s="19" t="str">
        <f t="shared" si="41"/>
        <v>v15</v>
      </c>
      <c r="G251" s="19" t="str">
        <f t="shared" si="42"/>
        <v>Meas</v>
      </c>
      <c r="H251" s="1" t="s">
        <v>1974</v>
      </c>
      <c r="I251" s="19" t="str">
        <f t="shared" si="43"/>
        <v>CZ13</v>
      </c>
      <c r="J251" s="19">
        <v>17.055800000000001</v>
      </c>
    </row>
    <row r="252" spans="2:10" x14ac:dyDescent="0.25">
      <c r="B252" s="1">
        <f t="shared" si="38"/>
        <v>249</v>
      </c>
      <c r="C252" s="19" t="s">
        <v>2405</v>
      </c>
      <c r="D252" s="19" t="str">
        <f t="shared" si="39"/>
        <v>RFF</v>
      </c>
      <c r="E252" s="19" t="str">
        <f t="shared" si="40"/>
        <v>CZ13</v>
      </c>
      <c r="F252" s="19" t="str">
        <f t="shared" si="41"/>
        <v>v03</v>
      </c>
      <c r="G252" s="19" t="str">
        <f t="shared" si="42"/>
        <v>Base</v>
      </c>
      <c r="H252" s="1" t="s">
        <v>1974</v>
      </c>
      <c r="I252" s="19" t="str">
        <f t="shared" si="43"/>
        <v>CZ13</v>
      </c>
      <c r="J252" s="19">
        <v>14.8566</v>
      </c>
    </row>
    <row r="253" spans="2:10" x14ac:dyDescent="0.25">
      <c r="B253" s="1">
        <f t="shared" si="38"/>
        <v>250</v>
      </c>
      <c r="C253" s="19" t="s">
        <v>2406</v>
      </c>
      <c r="D253" s="19" t="str">
        <f t="shared" si="39"/>
        <v>RFF</v>
      </c>
      <c r="E253" s="19" t="str">
        <f t="shared" si="40"/>
        <v>CZ13</v>
      </c>
      <c r="F253" s="19" t="str">
        <f t="shared" si="41"/>
        <v>v03</v>
      </c>
      <c r="G253" s="19" t="str">
        <f t="shared" si="42"/>
        <v>Meas</v>
      </c>
      <c r="H253" s="1" t="s">
        <v>1974</v>
      </c>
      <c r="I253" s="19" t="str">
        <f t="shared" si="43"/>
        <v>CZ13</v>
      </c>
      <c r="J253" s="19">
        <v>12.26413</v>
      </c>
    </row>
    <row r="254" spans="2:10" x14ac:dyDescent="0.25">
      <c r="B254" s="1">
        <f t="shared" si="38"/>
        <v>251</v>
      </c>
      <c r="C254" s="19" t="s">
        <v>2407</v>
      </c>
      <c r="D254" s="19" t="str">
        <f t="shared" si="39"/>
        <v>RFF</v>
      </c>
      <c r="E254" s="19" t="str">
        <f t="shared" si="40"/>
        <v>CZ13</v>
      </c>
      <c r="F254" s="19" t="str">
        <f t="shared" si="41"/>
        <v>v07</v>
      </c>
      <c r="G254" s="19" t="str">
        <f t="shared" si="42"/>
        <v>Base</v>
      </c>
      <c r="H254" s="1" t="s">
        <v>1974</v>
      </c>
      <c r="I254" s="19" t="str">
        <f t="shared" si="43"/>
        <v>CZ13</v>
      </c>
      <c r="J254" s="19">
        <v>14.764799999999999</v>
      </c>
    </row>
    <row r="255" spans="2:10" x14ac:dyDescent="0.25">
      <c r="B255" s="1">
        <f t="shared" si="38"/>
        <v>252</v>
      </c>
      <c r="C255" s="19" t="s">
        <v>2408</v>
      </c>
      <c r="D255" s="19" t="str">
        <f t="shared" si="39"/>
        <v>RFF</v>
      </c>
      <c r="E255" s="19" t="str">
        <f t="shared" si="40"/>
        <v>CZ13</v>
      </c>
      <c r="F255" s="19" t="str">
        <f t="shared" si="41"/>
        <v>v07</v>
      </c>
      <c r="G255" s="19" t="str">
        <f t="shared" si="42"/>
        <v>Meas</v>
      </c>
      <c r="H255" s="1" t="s">
        <v>1974</v>
      </c>
      <c r="I255" s="19" t="str">
        <f t="shared" si="43"/>
        <v>CZ13</v>
      </c>
      <c r="J255" s="19">
        <v>12.1952</v>
      </c>
    </row>
    <row r="256" spans="2:10" x14ac:dyDescent="0.25">
      <c r="B256" s="1">
        <f t="shared" si="38"/>
        <v>253</v>
      </c>
      <c r="C256" s="19" t="s">
        <v>2409</v>
      </c>
      <c r="D256" s="19" t="str">
        <f t="shared" si="39"/>
        <v>RFF</v>
      </c>
      <c r="E256" s="19" t="str">
        <f t="shared" si="40"/>
        <v>CZ13</v>
      </c>
      <c r="F256" s="19" t="str">
        <f t="shared" si="41"/>
        <v>v11</v>
      </c>
      <c r="G256" s="19" t="str">
        <f t="shared" si="42"/>
        <v>Base</v>
      </c>
      <c r="H256" s="1" t="s">
        <v>1974</v>
      </c>
      <c r="I256" s="19" t="str">
        <f t="shared" si="43"/>
        <v>CZ13</v>
      </c>
      <c r="J256" s="19">
        <v>14.24727</v>
      </c>
    </row>
    <row r="257" spans="2:10" x14ac:dyDescent="0.25">
      <c r="B257" s="1">
        <f t="shared" si="38"/>
        <v>254</v>
      </c>
      <c r="C257" s="19" t="s">
        <v>2410</v>
      </c>
      <c r="D257" s="19" t="str">
        <f t="shared" si="39"/>
        <v>RFF</v>
      </c>
      <c r="E257" s="19" t="str">
        <f t="shared" si="40"/>
        <v>CZ13</v>
      </c>
      <c r="F257" s="19" t="str">
        <f t="shared" si="41"/>
        <v>v11</v>
      </c>
      <c r="G257" s="19" t="str">
        <f t="shared" si="42"/>
        <v>Meas</v>
      </c>
      <c r="H257" s="1" t="s">
        <v>1974</v>
      </c>
      <c r="I257" s="19" t="str">
        <f t="shared" si="43"/>
        <v>CZ13</v>
      </c>
      <c r="J257" s="19">
        <v>11.83413</v>
      </c>
    </row>
    <row r="258" spans="2:10" x14ac:dyDescent="0.25">
      <c r="B258" s="1">
        <f t="shared" si="38"/>
        <v>255</v>
      </c>
      <c r="C258" s="19" t="s">
        <v>2411</v>
      </c>
      <c r="D258" s="19" t="str">
        <f t="shared" si="39"/>
        <v>RFF</v>
      </c>
      <c r="E258" s="19" t="str">
        <f t="shared" si="40"/>
        <v>CZ13</v>
      </c>
      <c r="F258" s="19" t="str">
        <f t="shared" si="41"/>
        <v>v15</v>
      </c>
      <c r="G258" s="19" t="str">
        <f t="shared" si="42"/>
        <v>Base</v>
      </c>
      <c r="H258" s="1" t="s">
        <v>1974</v>
      </c>
      <c r="I258" s="19" t="str">
        <f t="shared" si="43"/>
        <v>CZ13</v>
      </c>
      <c r="J258" s="19">
        <v>13.861000000000001</v>
      </c>
    </row>
    <row r="259" spans="2:10" x14ac:dyDescent="0.25">
      <c r="B259" s="1">
        <f t="shared" si="38"/>
        <v>256</v>
      </c>
      <c r="C259" s="19" t="s">
        <v>2412</v>
      </c>
      <c r="D259" s="19" t="str">
        <f t="shared" si="39"/>
        <v>RFF</v>
      </c>
      <c r="E259" s="19" t="str">
        <f t="shared" si="40"/>
        <v>CZ13</v>
      </c>
      <c r="F259" s="19" t="str">
        <f t="shared" si="41"/>
        <v>v15</v>
      </c>
      <c r="G259" s="19" t="str">
        <f t="shared" si="42"/>
        <v>Meas</v>
      </c>
      <c r="H259" s="1" t="s">
        <v>1974</v>
      </c>
      <c r="I259" s="19" t="str">
        <f t="shared" si="43"/>
        <v>CZ13</v>
      </c>
      <c r="J259" s="19">
        <v>11.459669999999999</v>
      </c>
    </row>
    <row r="260" spans="2:10" x14ac:dyDescent="0.25">
      <c r="B260" s="1">
        <f t="shared" si="38"/>
        <v>257</v>
      </c>
      <c r="C260" s="19" t="s">
        <v>2421</v>
      </c>
      <c r="D260" s="19" t="str">
        <f t="shared" ref="D260:D291" si="44">LEFT(C260,3)</f>
        <v>RSD</v>
      </c>
      <c r="E260" s="19" t="str">
        <f t="shared" ref="E260:E291" si="45">CONCATENATE("CZ",MID(C260,7,2))</f>
        <v>CZ13</v>
      </c>
      <c r="F260" s="19" t="str">
        <f t="shared" ref="F260:F291" si="46">_xlfn.CONCAT("v",MID(C260,11,2))</f>
        <v>v03</v>
      </c>
      <c r="G260" s="19" t="str">
        <f t="shared" ref="G260:G291" si="47">RIGHT(C260,4)</f>
        <v>Base</v>
      </c>
      <c r="H260" s="1" t="s">
        <v>1974</v>
      </c>
      <c r="I260" s="19" t="str">
        <f t="shared" ref="I260:I291" si="48">E260</f>
        <v>CZ13</v>
      </c>
      <c r="J260" s="19">
        <v>26.11187</v>
      </c>
    </row>
    <row r="261" spans="2:10" x14ac:dyDescent="0.25">
      <c r="B261" s="1">
        <f t="shared" ref="B261:B324" si="49">B260+1</f>
        <v>258</v>
      </c>
      <c r="C261" s="19" t="s">
        <v>2422</v>
      </c>
      <c r="D261" s="19" t="str">
        <f t="shared" si="44"/>
        <v>RSD</v>
      </c>
      <c r="E261" s="19" t="str">
        <f t="shared" si="45"/>
        <v>CZ13</v>
      </c>
      <c r="F261" s="19" t="str">
        <f t="shared" si="46"/>
        <v>v03</v>
      </c>
      <c r="G261" s="19" t="str">
        <f t="shared" si="47"/>
        <v>Meas</v>
      </c>
      <c r="H261" s="1" t="s">
        <v>1974</v>
      </c>
      <c r="I261" s="19" t="str">
        <f t="shared" si="48"/>
        <v>CZ13</v>
      </c>
      <c r="J261" s="19">
        <v>21.690930000000002</v>
      </c>
    </row>
    <row r="262" spans="2:10" x14ac:dyDescent="0.25">
      <c r="B262" s="1">
        <f t="shared" si="49"/>
        <v>259</v>
      </c>
      <c r="C262" s="19" t="s">
        <v>2423</v>
      </c>
      <c r="D262" s="19" t="str">
        <f t="shared" si="44"/>
        <v>RSD</v>
      </c>
      <c r="E262" s="19" t="str">
        <f t="shared" si="45"/>
        <v>CZ13</v>
      </c>
      <c r="F262" s="19" t="str">
        <f t="shared" si="46"/>
        <v>v07</v>
      </c>
      <c r="G262" s="19" t="str">
        <f t="shared" si="47"/>
        <v>Base</v>
      </c>
      <c r="H262" s="1" t="s">
        <v>1974</v>
      </c>
      <c r="I262" s="19" t="str">
        <f t="shared" si="48"/>
        <v>CZ13</v>
      </c>
      <c r="J262" s="19">
        <v>25.90953</v>
      </c>
    </row>
    <row r="263" spans="2:10" x14ac:dyDescent="0.25">
      <c r="B263" s="1">
        <f t="shared" si="49"/>
        <v>260</v>
      </c>
      <c r="C263" s="19" t="s">
        <v>2424</v>
      </c>
      <c r="D263" s="19" t="str">
        <f t="shared" si="44"/>
        <v>RSD</v>
      </c>
      <c r="E263" s="19" t="str">
        <f t="shared" si="45"/>
        <v>CZ13</v>
      </c>
      <c r="F263" s="19" t="str">
        <f t="shared" si="46"/>
        <v>v07</v>
      </c>
      <c r="G263" s="19" t="str">
        <f t="shared" si="47"/>
        <v>Meas</v>
      </c>
      <c r="H263" s="1" t="s">
        <v>1974</v>
      </c>
      <c r="I263" s="19" t="str">
        <f t="shared" si="48"/>
        <v>CZ13</v>
      </c>
      <c r="J263" s="19">
        <v>21.5322</v>
      </c>
    </row>
    <row r="264" spans="2:10" x14ac:dyDescent="0.25">
      <c r="B264" s="1">
        <f t="shared" si="49"/>
        <v>261</v>
      </c>
      <c r="C264" s="19" t="s">
        <v>2425</v>
      </c>
      <c r="D264" s="19" t="str">
        <f t="shared" si="44"/>
        <v>RSD</v>
      </c>
      <c r="E264" s="19" t="str">
        <f t="shared" si="45"/>
        <v>CZ13</v>
      </c>
      <c r="F264" s="19" t="str">
        <f t="shared" si="46"/>
        <v>v11</v>
      </c>
      <c r="G264" s="19" t="str">
        <f t="shared" si="47"/>
        <v>Base</v>
      </c>
      <c r="H264" s="1" t="s">
        <v>1974</v>
      </c>
      <c r="I264" s="19" t="str">
        <f t="shared" si="48"/>
        <v>CZ13</v>
      </c>
      <c r="J264" s="19">
        <v>25.49493</v>
      </c>
    </row>
    <row r="265" spans="2:10" x14ac:dyDescent="0.25">
      <c r="B265" s="1">
        <f t="shared" si="49"/>
        <v>262</v>
      </c>
      <c r="C265" s="19" t="s">
        <v>2426</v>
      </c>
      <c r="D265" s="19" t="str">
        <f t="shared" si="44"/>
        <v>RSD</v>
      </c>
      <c r="E265" s="19" t="str">
        <f t="shared" si="45"/>
        <v>CZ13</v>
      </c>
      <c r="F265" s="19" t="str">
        <f t="shared" si="46"/>
        <v>v11</v>
      </c>
      <c r="G265" s="19" t="str">
        <f t="shared" si="47"/>
        <v>Meas</v>
      </c>
      <c r="H265" s="1" t="s">
        <v>1974</v>
      </c>
      <c r="I265" s="19" t="str">
        <f t="shared" si="48"/>
        <v>CZ13</v>
      </c>
      <c r="J265" s="19">
        <v>21.241530000000001</v>
      </c>
    </row>
    <row r="266" spans="2:10" x14ac:dyDescent="0.25">
      <c r="B266" s="1">
        <f t="shared" si="49"/>
        <v>263</v>
      </c>
      <c r="C266" s="19" t="s">
        <v>2427</v>
      </c>
      <c r="D266" s="19" t="str">
        <f t="shared" si="44"/>
        <v>RSD</v>
      </c>
      <c r="E266" s="19" t="str">
        <f t="shared" si="45"/>
        <v>CZ13</v>
      </c>
      <c r="F266" s="19" t="str">
        <f t="shared" si="46"/>
        <v>v15</v>
      </c>
      <c r="G266" s="19" t="str">
        <f t="shared" si="47"/>
        <v>Base</v>
      </c>
      <c r="H266" s="1" t="s">
        <v>1974</v>
      </c>
      <c r="I266" s="19" t="str">
        <f t="shared" si="48"/>
        <v>CZ13</v>
      </c>
      <c r="J266" s="19">
        <v>24.754999999999999</v>
      </c>
    </row>
    <row r="267" spans="2:10" x14ac:dyDescent="0.25">
      <c r="B267" s="1">
        <f t="shared" si="49"/>
        <v>264</v>
      </c>
      <c r="C267" s="19" t="s">
        <v>2428</v>
      </c>
      <c r="D267" s="19" t="str">
        <f t="shared" si="44"/>
        <v>RSD</v>
      </c>
      <c r="E267" s="19" t="str">
        <f t="shared" si="45"/>
        <v>CZ13</v>
      </c>
      <c r="F267" s="19" t="str">
        <f t="shared" si="46"/>
        <v>v15</v>
      </c>
      <c r="G267" s="19" t="str">
        <f t="shared" si="47"/>
        <v>Meas</v>
      </c>
      <c r="H267" s="1" t="s">
        <v>1974</v>
      </c>
      <c r="I267" s="19" t="str">
        <f t="shared" si="48"/>
        <v>CZ13</v>
      </c>
      <c r="J267" s="19">
        <v>20.399730000000002</v>
      </c>
    </row>
    <row r="268" spans="2:10" x14ac:dyDescent="0.25">
      <c r="B268" s="1">
        <f t="shared" si="49"/>
        <v>265</v>
      </c>
      <c r="C268" s="19" t="s">
        <v>2437</v>
      </c>
      <c r="D268" s="19" t="str">
        <f t="shared" si="44"/>
        <v>Rt3</v>
      </c>
      <c r="E268" s="19" t="str">
        <f t="shared" si="45"/>
        <v>CZ13</v>
      </c>
      <c r="F268" s="19" t="str">
        <f t="shared" si="46"/>
        <v>v03</v>
      </c>
      <c r="G268" s="19" t="str">
        <f t="shared" si="47"/>
        <v>Base</v>
      </c>
      <c r="H268" s="1" t="s">
        <v>1974</v>
      </c>
      <c r="I268" s="19" t="str">
        <f t="shared" si="48"/>
        <v>CZ13</v>
      </c>
      <c r="J268" s="19">
        <v>498.20513</v>
      </c>
    </row>
    <row r="269" spans="2:10" x14ac:dyDescent="0.25">
      <c r="B269" s="1">
        <f t="shared" si="49"/>
        <v>266</v>
      </c>
      <c r="C269" s="19" t="s">
        <v>2438</v>
      </c>
      <c r="D269" s="19" t="str">
        <f t="shared" si="44"/>
        <v>Rt3</v>
      </c>
      <c r="E269" s="19" t="str">
        <f t="shared" si="45"/>
        <v>CZ13</v>
      </c>
      <c r="F269" s="19" t="str">
        <f t="shared" si="46"/>
        <v>v03</v>
      </c>
      <c r="G269" s="19" t="str">
        <f t="shared" si="47"/>
        <v>Meas</v>
      </c>
      <c r="H269" s="1" t="s">
        <v>1974</v>
      </c>
      <c r="I269" s="19" t="str">
        <f t="shared" si="48"/>
        <v>CZ13</v>
      </c>
      <c r="J269" s="19">
        <v>415.81432999999998</v>
      </c>
    </row>
    <row r="270" spans="2:10" x14ac:dyDescent="0.25">
      <c r="B270" s="1">
        <f t="shared" si="49"/>
        <v>267</v>
      </c>
      <c r="C270" s="19" t="s">
        <v>2439</v>
      </c>
      <c r="D270" s="19" t="str">
        <f t="shared" si="44"/>
        <v>Rt3</v>
      </c>
      <c r="E270" s="19" t="str">
        <f t="shared" si="45"/>
        <v>CZ13</v>
      </c>
      <c r="F270" s="19" t="str">
        <f t="shared" si="46"/>
        <v>v07</v>
      </c>
      <c r="G270" s="19" t="str">
        <f t="shared" si="47"/>
        <v>Base</v>
      </c>
      <c r="H270" s="1" t="s">
        <v>1974</v>
      </c>
      <c r="I270" s="19" t="str">
        <f t="shared" si="48"/>
        <v>CZ13</v>
      </c>
      <c r="J270" s="19">
        <v>496.63233000000002</v>
      </c>
    </row>
    <row r="271" spans="2:10" x14ac:dyDescent="0.25">
      <c r="B271" s="1">
        <f t="shared" si="49"/>
        <v>268</v>
      </c>
      <c r="C271" s="19" t="s">
        <v>2440</v>
      </c>
      <c r="D271" s="19" t="str">
        <f t="shared" si="44"/>
        <v>Rt3</v>
      </c>
      <c r="E271" s="19" t="str">
        <f t="shared" si="45"/>
        <v>CZ13</v>
      </c>
      <c r="F271" s="19" t="str">
        <f t="shared" si="46"/>
        <v>v07</v>
      </c>
      <c r="G271" s="19" t="str">
        <f t="shared" si="47"/>
        <v>Meas</v>
      </c>
      <c r="H271" s="1" t="s">
        <v>1974</v>
      </c>
      <c r="I271" s="19" t="str">
        <f t="shared" si="48"/>
        <v>CZ13</v>
      </c>
      <c r="J271" s="19">
        <v>414.3784</v>
      </c>
    </row>
    <row r="272" spans="2:10" x14ac:dyDescent="0.25">
      <c r="B272" s="1">
        <f t="shared" si="49"/>
        <v>269</v>
      </c>
      <c r="C272" s="19" t="s">
        <v>2441</v>
      </c>
      <c r="D272" s="19" t="str">
        <f t="shared" si="44"/>
        <v>Rt3</v>
      </c>
      <c r="E272" s="19" t="str">
        <f t="shared" si="45"/>
        <v>CZ13</v>
      </c>
      <c r="F272" s="19" t="str">
        <f t="shared" si="46"/>
        <v>v11</v>
      </c>
      <c r="G272" s="19" t="str">
        <f t="shared" si="47"/>
        <v>Base</v>
      </c>
      <c r="H272" s="1" t="s">
        <v>1974</v>
      </c>
      <c r="I272" s="19" t="str">
        <f t="shared" si="48"/>
        <v>CZ13</v>
      </c>
      <c r="J272" s="19">
        <v>477.85313000000002</v>
      </c>
    </row>
    <row r="273" spans="2:10" x14ac:dyDescent="0.25">
      <c r="B273" s="1">
        <f t="shared" si="49"/>
        <v>270</v>
      </c>
      <c r="C273" s="19" t="s">
        <v>2442</v>
      </c>
      <c r="D273" s="19" t="str">
        <f t="shared" si="44"/>
        <v>Rt3</v>
      </c>
      <c r="E273" s="19" t="str">
        <f t="shared" si="45"/>
        <v>CZ13</v>
      </c>
      <c r="F273" s="19" t="str">
        <f t="shared" si="46"/>
        <v>v11</v>
      </c>
      <c r="G273" s="19" t="str">
        <f t="shared" si="47"/>
        <v>Meas</v>
      </c>
      <c r="H273" s="1" t="s">
        <v>1974</v>
      </c>
      <c r="I273" s="19" t="str">
        <f t="shared" si="48"/>
        <v>CZ13</v>
      </c>
      <c r="J273" s="19">
        <v>399.85320000000002</v>
      </c>
    </row>
    <row r="274" spans="2:10" x14ac:dyDescent="0.25">
      <c r="B274" s="1">
        <f t="shared" si="49"/>
        <v>271</v>
      </c>
      <c r="C274" s="19" t="s">
        <v>2443</v>
      </c>
      <c r="D274" s="19" t="str">
        <f t="shared" si="44"/>
        <v>Rt3</v>
      </c>
      <c r="E274" s="19" t="str">
        <f t="shared" si="45"/>
        <v>CZ13</v>
      </c>
      <c r="F274" s="19" t="str">
        <f t="shared" si="46"/>
        <v>v15</v>
      </c>
      <c r="G274" s="19" t="str">
        <f t="shared" si="47"/>
        <v>Base</v>
      </c>
      <c r="H274" s="1" t="s">
        <v>1974</v>
      </c>
      <c r="I274" s="19" t="str">
        <f t="shared" si="48"/>
        <v>CZ13</v>
      </c>
      <c r="J274" s="19">
        <v>448.29707000000002</v>
      </c>
    </row>
    <row r="275" spans="2:10" x14ac:dyDescent="0.25">
      <c r="B275" s="1">
        <f t="shared" si="49"/>
        <v>272</v>
      </c>
      <c r="C275" s="19" t="s">
        <v>2444</v>
      </c>
      <c r="D275" s="19" t="str">
        <f t="shared" si="44"/>
        <v>Rt3</v>
      </c>
      <c r="E275" s="19" t="str">
        <f t="shared" si="45"/>
        <v>CZ13</v>
      </c>
      <c r="F275" s="19" t="str">
        <f t="shared" si="46"/>
        <v>v15</v>
      </c>
      <c r="G275" s="19" t="str">
        <f t="shared" si="47"/>
        <v>Meas</v>
      </c>
      <c r="H275" s="1" t="s">
        <v>1974</v>
      </c>
      <c r="I275" s="19" t="str">
        <f t="shared" si="48"/>
        <v>CZ13</v>
      </c>
      <c r="J275" s="19">
        <v>371.40100000000001</v>
      </c>
    </row>
    <row r="276" spans="2:10" x14ac:dyDescent="0.25">
      <c r="B276" s="1">
        <f t="shared" si="49"/>
        <v>273</v>
      </c>
      <c r="C276" s="19" t="s">
        <v>2453</v>
      </c>
      <c r="D276" s="19" t="str">
        <f t="shared" si="44"/>
        <v>RtL</v>
      </c>
      <c r="E276" s="19" t="str">
        <f t="shared" si="45"/>
        <v>CZ13</v>
      </c>
      <c r="F276" s="19" t="str">
        <f t="shared" si="46"/>
        <v>v03</v>
      </c>
      <c r="G276" s="19" t="str">
        <f t="shared" si="47"/>
        <v>Base</v>
      </c>
      <c r="H276" s="1" t="s">
        <v>1974</v>
      </c>
      <c r="I276" s="19" t="str">
        <f t="shared" si="48"/>
        <v>CZ13</v>
      </c>
      <c r="J276" s="19">
        <v>438.02906999999999</v>
      </c>
    </row>
    <row r="277" spans="2:10" x14ac:dyDescent="0.25">
      <c r="B277" s="1">
        <f t="shared" si="49"/>
        <v>274</v>
      </c>
      <c r="C277" s="19" t="s">
        <v>2454</v>
      </c>
      <c r="D277" s="19" t="str">
        <f t="shared" si="44"/>
        <v>RtL</v>
      </c>
      <c r="E277" s="19" t="str">
        <f t="shared" si="45"/>
        <v>CZ13</v>
      </c>
      <c r="F277" s="19" t="str">
        <f t="shared" si="46"/>
        <v>v03</v>
      </c>
      <c r="G277" s="19" t="str">
        <f t="shared" si="47"/>
        <v>Meas</v>
      </c>
      <c r="H277" s="1" t="s">
        <v>1974</v>
      </c>
      <c r="I277" s="19" t="str">
        <f t="shared" si="48"/>
        <v>CZ13</v>
      </c>
      <c r="J277" s="19">
        <v>368.66406999999998</v>
      </c>
    </row>
    <row r="278" spans="2:10" x14ac:dyDescent="0.25">
      <c r="B278" s="1">
        <f t="shared" si="49"/>
        <v>275</v>
      </c>
      <c r="C278" s="19" t="s">
        <v>2455</v>
      </c>
      <c r="D278" s="19" t="str">
        <f t="shared" si="44"/>
        <v>RtL</v>
      </c>
      <c r="E278" s="19" t="str">
        <f t="shared" si="45"/>
        <v>CZ13</v>
      </c>
      <c r="F278" s="19" t="str">
        <f t="shared" si="46"/>
        <v>v07</v>
      </c>
      <c r="G278" s="19" t="str">
        <f t="shared" si="47"/>
        <v>Base</v>
      </c>
      <c r="H278" s="1" t="s">
        <v>1974</v>
      </c>
      <c r="I278" s="19" t="str">
        <f t="shared" si="48"/>
        <v>CZ13</v>
      </c>
      <c r="J278" s="19">
        <v>433.84926999999999</v>
      </c>
    </row>
    <row r="279" spans="2:10" x14ac:dyDescent="0.25">
      <c r="B279" s="1">
        <f t="shared" si="49"/>
        <v>276</v>
      </c>
      <c r="C279" s="19" t="s">
        <v>2456</v>
      </c>
      <c r="D279" s="19" t="str">
        <f t="shared" si="44"/>
        <v>RtL</v>
      </c>
      <c r="E279" s="19" t="str">
        <f t="shared" si="45"/>
        <v>CZ13</v>
      </c>
      <c r="F279" s="19" t="str">
        <f t="shared" si="46"/>
        <v>v07</v>
      </c>
      <c r="G279" s="19" t="str">
        <f t="shared" si="47"/>
        <v>Meas</v>
      </c>
      <c r="H279" s="1" t="s">
        <v>1974</v>
      </c>
      <c r="I279" s="19" t="str">
        <f t="shared" si="48"/>
        <v>CZ13</v>
      </c>
      <c r="J279" s="19">
        <v>365.87392999999997</v>
      </c>
    </row>
    <row r="280" spans="2:10" x14ac:dyDescent="0.25">
      <c r="B280" s="1">
        <f t="shared" si="49"/>
        <v>277</v>
      </c>
      <c r="C280" s="19" t="s">
        <v>2457</v>
      </c>
      <c r="D280" s="19" t="str">
        <f t="shared" si="44"/>
        <v>RtL</v>
      </c>
      <c r="E280" s="19" t="str">
        <f t="shared" si="45"/>
        <v>CZ13</v>
      </c>
      <c r="F280" s="19" t="str">
        <f t="shared" si="46"/>
        <v>v11</v>
      </c>
      <c r="G280" s="19" t="str">
        <f t="shared" si="47"/>
        <v>Base</v>
      </c>
      <c r="H280" s="1" t="s">
        <v>1974</v>
      </c>
      <c r="I280" s="19" t="str">
        <f t="shared" si="48"/>
        <v>CZ13</v>
      </c>
      <c r="J280" s="19">
        <v>421.93087000000003</v>
      </c>
    </row>
    <row r="281" spans="2:10" x14ac:dyDescent="0.25">
      <c r="B281" s="1">
        <f t="shared" si="49"/>
        <v>278</v>
      </c>
      <c r="C281" s="19" t="s">
        <v>2458</v>
      </c>
      <c r="D281" s="19" t="str">
        <f t="shared" si="44"/>
        <v>RtL</v>
      </c>
      <c r="E281" s="19" t="str">
        <f t="shared" si="45"/>
        <v>CZ13</v>
      </c>
      <c r="F281" s="19" t="str">
        <f t="shared" si="46"/>
        <v>v11</v>
      </c>
      <c r="G281" s="19" t="str">
        <f t="shared" si="47"/>
        <v>Meas</v>
      </c>
      <c r="H281" s="1" t="s">
        <v>1974</v>
      </c>
      <c r="I281" s="19" t="str">
        <f t="shared" si="48"/>
        <v>CZ13</v>
      </c>
      <c r="J281" s="19">
        <v>357.22926999999999</v>
      </c>
    </row>
    <row r="282" spans="2:10" x14ac:dyDescent="0.25">
      <c r="B282" s="1">
        <f t="shared" si="49"/>
        <v>279</v>
      </c>
      <c r="C282" s="19" t="s">
        <v>2459</v>
      </c>
      <c r="D282" s="19" t="str">
        <f t="shared" si="44"/>
        <v>RtL</v>
      </c>
      <c r="E282" s="19" t="str">
        <f t="shared" si="45"/>
        <v>CZ13</v>
      </c>
      <c r="F282" s="19" t="str">
        <f t="shared" si="46"/>
        <v>v15</v>
      </c>
      <c r="G282" s="19" t="str">
        <f t="shared" si="47"/>
        <v>Base</v>
      </c>
      <c r="H282" s="1" t="s">
        <v>1974</v>
      </c>
      <c r="I282" s="19" t="str">
        <f t="shared" si="48"/>
        <v>CZ13</v>
      </c>
      <c r="J282" s="19">
        <v>404.54939999999999</v>
      </c>
    </row>
    <row r="283" spans="2:10" x14ac:dyDescent="0.25">
      <c r="B283" s="1">
        <f t="shared" si="49"/>
        <v>280</v>
      </c>
      <c r="C283" s="19" t="s">
        <v>2460</v>
      </c>
      <c r="D283" s="19" t="str">
        <f t="shared" si="44"/>
        <v>RtL</v>
      </c>
      <c r="E283" s="19" t="str">
        <f t="shared" si="45"/>
        <v>CZ13</v>
      </c>
      <c r="F283" s="19" t="str">
        <f t="shared" si="46"/>
        <v>v15</v>
      </c>
      <c r="G283" s="19" t="str">
        <f t="shared" si="47"/>
        <v>Meas</v>
      </c>
      <c r="H283" s="1" t="s">
        <v>1974</v>
      </c>
      <c r="I283" s="19" t="str">
        <f t="shared" si="48"/>
        <v>CZ13</v>
      </c>
      <c r="J283" s="19">
        <v>341.42173000000003</v>
      </c>
    </row>
    <row r="284" spans="2:10" x14ac:dyDescent="0.25">
      <c r="B284" s="1">
        <f t="shared" si="49"/>
        <v>281</v>
      </c>
      <c r="C284" s="19" t="s">
        <v>2469</v>
      </c>
      <c r="D284" s="19" t="str">
        <f t="shared" si="44"/>
        <v>RtS</v>
      </c>
      <c r="E284" s="19" t="str">
        <f t="shared" si="45"/>
        <v>CZ13</v>
      </c>
      <c r="F284" s="19" t="str">
        <f t="shared" si="46"/>
        <v>v03</v>
      </c>
      <c r="G284" s="19" t="str">
        <f t="shared" si="47"/>
        <v>Base</v>
      </c>
      <c r="H284" s="1" t="s">
        <v>1974</v>
      </c>
      <c r="I284" s="19" t="str">
        <f t="shared" si="48"/>
        <v>CZ13</v>
      </c>
      <c r="J284" s="19">
        <v>27.718399999999999</v>
      </c>
    </row>
    <row r="285" spans="2:10" x14ac:dyDescent="0.25">
      <c r="B285" s="1">
        <f t="shared" si="49"/>
        <v>282</v>
      </c>
      <c r="C285" s="19" t="s">
        <v>2470</v>
      </c>
      <c r="D285" s="19" t="str">
        <f t="shared" si="44"/>
        <v>RtS</v>
      </c>
      <c r="E285" s="19" t="str">
        <f t="shared" si="45"/>
        <v>CZ13</v>
      </c>
      <c r="F285" s="19" t="str">
        <f t="shared" si="46"/>
        <v>v03</v>
      </c>
      <c r="G285" s="19" t="str">
        <f t="shared" si="47"/>
        <v>Meas</v>
      </c>
      <c r="H285" s="1" t="s">
        <v>1974</v>
      </c>
      <c r="I285" s="19" t="str">
        <f t="shared" si="48"/>
        <v>CZ13</v>
      </c>
      <c r="J285" s="19">
        <v>22.30273</v>
      </c>
    </row>
    <row r="286" spans="2:10" x14ac:dyDescent="0.25">
      <c r="B286" s="1">
        <f t="shared" si="49"/>
        <v>283</v>
      </c>
      <c r="C286" s="19" t="s">
        <v>2471</v>
      </c>
      <c r="D286" s="19" t="str">
        <f t="shared" si="44"/>
        <v>RtS</v>
      </c>
      <c r="E286" s="19" t="str">
        <f t="shared" si="45"/>
        <v>CZ13</v>
      </c>
      <c r="F286" s="19" t="str">
        <f t="shared" si="46"/>
        <v>v07</v>
      </c>
      <c r="G286" s="19" t="str">
        <f t="shared" si="47"/>
        <v>Base</v>
      </c>
      <c r="H286" s="1" t="s">
        <v>1974</v>
      </c>
      <c r="I286" s="19" t="str">
        <f t="shared" si="48"/>
        <v>CZ13</v>
      </c>
      <c r="J286" s="19">
        <v>27.329799999999999</v>
      </c>
    </row>
    <row r="287" spans="2:10" x14ac:dyDescent="0.25">
      <c r="B287" s="1">
        <f t="shared" si="49"/>
        <v>284</v>
      </c>
      <c r="C287" s="19" t="s">
        <v>2472</v>
      </c>
      <c r="D287" s="19" t="str">
        <f t="shared" si="44"/>
        <v>RtS</v>
      </c>
      <c r="E287" s="19" t="str">
        <f t="shared" si="45"/>
        <v>CZ13</v>
      </c>
      <c r="F287" s="19" t="str">
        <f t="shared" si="46"/>
        <v>v07</v>
      </c>
      <c r="G287" s="19" t="str">
        <f t="shared" si="47"/>
        <v>Meas</v>
      </c>
      <c r="H287" s="1" t="s">
        <v>1974</v>
      </c>
      <c r="I287" s="19" t="str">
        <f t="shared" si="48"/>
        <v>CZ13</v>
      </c>
      <c r="J287" s="19">
        <v>22.080469999999998</v>
      </c>
    </row>
    <row r="288" spans="2:10" x14ac:dyDescent="0.25">
      <c r="B288" s="1">
        <f t="shared" si="49"/>
        <v>285</v>
      </c>
      <c r="C288" s="19" t="s">
        <v>2473</v>
      </c>
      <c r="D288" s="19" t="str">
        <f t="shared" si="44"/>
        <v>RtS</v>
      </c>
      <c r="E288" s="19" t="str">
        <f t="shared" si="45"/>
        <v>CZ13</v>
      </c>
      <c r="F288" s="19" t="str">
        <f t="shared" si="46"/>
        <v>v11</v>
      </c>
      <c r="G288" s="19" t="str">
        <f t="shared" si="47"/>
        <v>Base</v>
      </c>
      <c r="H288" s="1" t="s">
        <v>1974</v>
      </c>
      <c r="I288" s="19" t="str">
        <f t="shared" si="48"/>
        <v>CZ13</v>
      </c>
      <c r="J288" s="19">
        <v>25.940270000000002</v>
      </c>
    </row>
    <row r="289" spans="2:10" x14ac:dyDescent="0.25">
      <c r="B289" s="1">
        <f t="shared" si="49"/>
        <v>286</v>
      </c>
      <c r="C289" s="19" t="s">
        <v>2474</v>
      </c>
      <c r="D289" s="19" t="str">
        <f t="shared" si="44"/>
        <v>RtS</v>
      </c>
      <c r="E289" s="19" t="str">
        <f t="shared" si="45"/>
        <v>CZ13</v>
      </c>
      <c r="F289" s="19" t="str">
        <f t="shared" si="46"/>
        <v>v11</v>
      </c>
      <c r="G289" s="19" t="str">
        <f t="shared" si="47"/>
        <v>Meas</v>
      </c>
      <c r="H289" s="1" t="s">
        <v>1974</v>
      </c>
      <c r="I289" s="19" t="str">
        <f t="shared" si="48"/>
        <v>CZ13</v>
      </c>
      <c r="J289" s="19">
        <v>21.224530000000001</v>
      </c>
    </row>
    <row r="290" spans="2:10" x14ac:dyDescent="0.25">
      <c r="B290" s="1">
        <f t="shared" si="49"/>
        <v>287</v>
      </c>
      <c r="C290" s="19" t="s">
        <v>2475</v>
      </c>
      <c r="D290" s="19" t="str">
        <f t="shared" si="44"/>
        <v>RtS</v>
      </c>
      <c r="E290" s="19" t="str">
        <f t="shared" si="45"/>
        <v>CZ13</v>
      </c>
      <c r="F290" s="19" t="str">
        <f t="shared" si="46"/>
        <v>v15</v>
      </c>
      <c r="G290" s="19" t="str">
        <f t="shared" si="47"/>
        <v>Base</v>
      </c>
      <c r="H290" s="1" t="s">
        <v>1974</v>
      </c>
      <c r="I290" s="19" t="str">
        <f t="shared" si="48"/>
        <v>CZ13</v>
      </c>
      <c r="J290" s="19">
        <v>24.764800000000001</v>
      </c>
    </row>
    <row r="291" spans="2:10" x14ac:dyDescent="0.25">
      <c r="B291" s="1">
        <f t="shared" si="49"/>
        <v>288</v>
      </c>
      <c r="C291" s="19" t="s">
        <v>2476</v>
      </c>
      <c r="D291" s="19" t="str">
        <f t="shared" si="44"/>
        <v>RtS</v>
      </c>
      <c r="E291" s="19" t="str">
        <f t="shared" si="45"/>
        <v>CZ13</v>
      </c>
      <c r="F291" s="19" t="str">
        <f t="shared" si="46"/>
        <v>v15</v>
      </c>
      <c r="G291" s="19" t="str">
        <f t="shared" si="47"/>
        <v>Meas</v>
      </c>
      <c r="H291" s="1" t="s">
        <v>1974</v>
      </c>
      <c r="I291" s="19" t="str">
        <f t="shared" si="48"/>
        <v>CZ13</v>
      </c>
      <c r="J291" s="19">
        <v>20.070799999999998</v>
      </c>
    </row>
    <row r="292" spans="2:10" x14ac:dyDescent="0.25">
      <c r="B292" s="1">
        <f t="shared" si="49"/>
        <v>289</v>
      </c>
      <c r="C292" s="19" t="s">
        <v>2485</v>
      </c>
      <c r="D292" s="19" t="str">
        <f t="shared" ref="D292:D316" si="50">LEFT(C292,3)</f>
        <v>SCn</v>
      </c>
      <c r="E292" s="19" t="str">
        <f t="shared" ref="E292:E316" si="51">CONCATENATE("CZ",MID(C292,7,2))</f>
        <v>CZ13</v>
      </c>
      <c r="F292" s="19" t="str">
        <f t="shared" ref="F292:F316" si="52">_xlfn.CONCAT("v",MID(C292,11,2))</f>
        <v>v03</v>
      </c>
      <c r="G292" s="19" t="str">
        <f t="shared" ref="G292:G316" si="53">RIGHT(C292,4)</f>
        <v>Base</v>
      </c>
      <c r="H292" s="1" t="s">
        <v>1974</v>
      </c>
      <c r="I292" s="19" t="str">
        <f t="shared" ref="I292:I316" si="54">E292</f>
        <v>CZ13</v>
      </c>
      <c r="J292" s="19">
        <v>241.11213000000001</v>
      </c>
    </row>
    <row r="293" spans="2:10" x14ac:dyDescent="0.25">
      <c r="B293" s="1">
        <f t="shared" si="49"/>
        <v>290</v>
      </c>
      <c r="C293" s="19" t="s">
        <v>2486</v>
      </c>
      <c r="D293" s="19" t="str">
        <f t="shared" si="50"/>
        <v>SCn</v>
      </c>
      <c r="E293" s="19" t="str">
        <f t="shared" si="51"/>
        <v>CZ13</v>
      </c>
      <c r="F293" s="19" t="str">
        <f t="shared" si="52"/>
        <v>v03</v>
      </c>
      <c r="G293" s="19" t="str">
        <f t="shared" si="53"/>
        <v>Meas</v>
      </c>
      <c r="H293" s="1" t="s">
        <v>1974</v>
      </c>
      <c r="I293" s="19" t="str">
        <f t="shared" si="54"/>
        <v>CZ13</v>
      </c>
      <c r="J293" s="19">
        <v>189.99993000000001</v>
      </c>
    </row>
    <row r="294" spans="2:10" x14ac:dyDescent="0.25">
      <c r="B294" s="1">
        <f t="shared" si="49"/>
        <v>291</v>
      </c>
      <c r="C294" s="19" t="s">
        <v>2487</v>
      </c>
      <c r="D294" s="19" t="str">
        <f t="shared" si="50"/>
        <v>SCn</v>
      </c>
      <c r="E294" s="19" t="str">
        <f t="shared" si="51"/>
        <v>CZ13</v>
      </c>
      <c r="F294" s="19" t="str">
        <f t="shared" si="52"/>
        <v>v07</v>
      </c>
      <c r="G294" s="19" t="str">
        <f t="shared" si="53"/>
        <v>Base</v>
      </c>
      <c r="H294" s="1" t="s">
        <v>1974</v>
      </c>
      <c r="I294" s="19" t="str">
        <f t="shared" si="54"/>
        <v>CZ13</v>
      </c>
      <c r="J294" s="19">
        <v>235.18373</v>
      </c>
    </row>
    <row r="295" spans="2:10" x14ac:dyDescent="0.25">
      <c r="B295" s="1">
        <f t="shared" si="49"/>
        <v>292</v>
      </c>
      <c r="C295" s="19" t="s">
        <v>2488</v>
      </c>
      <c r="D295" s="19" t="str">
        <f t="shared" si="50"/>
        <v>SCn</v>
      </c>
      <c r="E295" s="19" t="str">
        <f t="shared" si="51"/>
        <v>CZ13</v>
      </c>
      <c r="F295" s="19" t="str">
        <f t="shared" si="52"/>
        <v>v07</v>
      </c>
      <c r="G295" s="19" t="str">
        <f t="shared" si="53"/>
        <v>Meas</v>
      </c>
      <c r="H295" s="1" t="s">
        <v>1974</v>
      </c>
      <c r="I295" s="19" t="str">
        <f t="shared" si="54"/>
        <v>CZ13</v>
      </c>
      <c r="J295" s="19">
        <v>185.52807000000001</v>
      </c>
    </row>
    <row r="296" spans="2:10" x14ac:dyDescent="0.25">
      <c r="B296" s="1">
        <f t="shared" si="49"/>
        <v>293</v>
      </c>
      <c r="C296" s="19" t="s">
        <v>2489</v>
      </c>
      <c r="D296" s="19" t="str">
        <f t="shared" si="50"/>
        <v>SCn</v>
      </c>
      <c r="E296" s="19" t="str">
        <f t="shared" si="51"/>
        <v>CZ13</v>
      </c>
      <c r="F296" s="19" t="str">
        <f t="shared" si="52"/>
        <v>v11</v>
      </c>
      <c r="G296" s="19" t="str">
        <f t="shared" si="53"/>
        <v>Base</v>
      </c>
      <c r="H296" s="1" t="s">
        <v>1974</v>
      </c>
      <c r="I296" s="19" t="str">
        <f t="shared" si="54"/>
        <v>CZ13</v>
      </c>
      <c r="J296" s="19">
        <v>214.55947</v>
      </c>
    </row>
    <row r="297" spans="2:10" x14ac:dyDescent="0.25">
      <c r="B297" s="1">
        <f t="shared" si="49"/>
        <v>294</v>
      </c>
      <c r="C297" s="19" t="s">
        <v>2490</v>
      </c>
      <c r="D297" s="19" t="str">
        <f t="shared" si="50"/>
        <v>SCn</v>
      </c>
      <c r="E297" s="19" t="str">
        <f t="shared" si="51"/>
        <v>CZ13</v>
      </c>
      <c r="F297" s="19" t="str">
        <f t="shared" si="52"/>
        <v>v11</v>
      </c>
      <c r="G297" s="19" t="str">
        <f t="shared" si="53"/>
        <v>Meas</v>
      </c>
      <c r="H297" s="1" t="s">
        <v>1974</v>
      </c>
      <c r="I297" s="19" t="str">
        <f t="shared" si="54"/>
        <v>CZ13</v>
      </c>
      <c r="J297" s="19">
        <v>170.1114</v>
      </c>
    </row>
    <row r="298" spans="2:10" x14ac:dyDescent="0.25">
      <c r="B298" s="1">
        <f t="shared" si="49"/>
        <v>295</v>
      </c>
      <c r="C298" s="19" t="s">
        <v>2491</v>
      </c>
      <c r="D298" s="19" t="str">
        <f t="shared" si="50"/>
        <v>SCn</v>
      </c>
      <c r="E298" s="19" t="str">
        <f t="shared" si="51"/>
        <v>CZ13</v>
      </c>
      <c r="F298" s="19" t="str">
        <f t="shared" si="52"/>
        <v>v15</v>
      </c>
      <c r="G298" s="19" t="str">
        <f t="shared" si="53"/>
        <v>Base</v>
      </c>
      <c r="H298" s="1" t="s">
        <v>1974</v>
      </c>
      <c r="I298" s="19" t="str">
        <f t="shared" si="54"/>
        <v>CZ13</v>
      </c>
      <c r="J298" s="19">
        <v>213.95160000000001</v>
      </c>
    </row>
    <row r="299" spans="2:10" x14ac:dyDescent="0.25">
      <c r="B299" s="1">
        <f t="shared" si="49"/>
        <v>296</v>
      </c>
      <c r="C299" s="19" t="s">
        <v>2492</v>
      </c>
      <c r="D299" s="19" t="str">
        <f t="shared" si="50"/>
        <v>SCn</v>
      </c>
      <c r="E299" s="19" t="str">
        <f t="shared" si="51"/>
        <v>CZ13</v>
      </c>
      <c r="F299" s="19" t="str">
        <f t="shared" si="52"/>
        <v>v15</v>
      </c>
      <c r="G299" s="19" t="str">
        <f t="shared" si="53"/>
        <v>Meas</v>
      </c>
      <c r="H299" s="1" t="s">
        <v>1974</v>
      </c>
      <c r="I299" s="19" t="str">
        <f t="shared" si="54"/>
        <v>CZ13</v>
      </c>
      <c r="J299" s="19">
        <v>170.44880000000001</v>
      </c>
    </row>
    <row r="300" spans="2:10" x14ac:dyDescent="0.25">
      <c r="B300" s="1">
        <f t="shared" si="49"/>
        <v>297</v>
      </c>
      <c r="C300" s="19" t="s">
        <v>2501</v>
      </c>
      <c r="D300" s="19" t="str">
        <f t="shared" si="50"/>
        <v>WRf</v>
      </c>
      <c r="E300" s="19" t="str">
        <f t="shared" si="51"/>
        <v>CZ13</v>
      </c>
      <c r="F300" s="19" t="str">
        <f t="shared" si="52"/>
        <v>v03</v>
      </c>
      <c r="G300" s="19" t="str">
        <f t="shared" si="53"/>
        <v>Base</v>
      </c>
      <c r="H300" s="1" t="s">
        <v>1974</v>
      </c>
      <c r="I300" s="19" t="str">
        <f t="shared" si="54"/>
        <v>CZ13</v>
      </c>
      <c r="J300" s="19">
        <v>567.54652999999996</v>
      </c>
    </row>
    <row r="301" spans="2:10" x14ac:dyDescent="0.25">
      <c r="B301" s="1">
        <f t="shared" si="49"/>
        <v>298</v>
      </c>
      <c r="C301" s="19" t="s">
        <v>2502</v>
      </c>
      <c r="D301" s="19" t="str">
        <f t="shared" si="50"/>
        <v>WRf</v>
      </c>
      <c r="E301" s="19" t="str">
        <f t="shared" si="51"/>
        <v>CZ13</v>
      </c>
      <c r="F301" s="19" t="str">
        <f t="shared" si="52"/>
        <v>v03</v>
      </c>
      <c r="G301" s="19" t="str">
        <f t="shared" si="53"/>
        <v>Meas</v>
      </c>
      <c r="H301" s="1" t="s">
        <v>1974</v>
      </c>
      <c r="I301" s="19" t="str">
        <f t="shared" si="54"/>
        <v>CZ13</v>
      </c>
      <c r="J301" s="19">
        <v>565.06052999999997</v>
      </c>
    </row>
    <row r="302" spans="2:10" x14ac:dyDescent="0.25">
      <c r="B302" s="1">
        <f t="shared" si="49"/>
        <v>299</v>
      </c>
      <c r="C302" s="19" t="s">
        <v>2503</v>
      </c>
      <c r="D302" s="19" t="str">
        <f t="shared" si="50"/>
        <v>WRf</v>
      </c>
      <c r="E302" s="19" t="str">
        <f t="shared" si="51"/>
        <v>CZ13</v>
      </c>
      <c r="F302" s="19" t="str">
        <f t="shared" si="52"/>
        <v>v07</v>
      </c>
      <c r="G302" s="19" t="str">
        <f t="shared" si="53"/>
        <v>Base</v>
      </c>
      <c r="H302" s="1" t="s">
        <v>1974</v>
      </c>
      <c r="I302" s="19" t="str">
        <f t="shared" si="54"/>
        <v>CZ13</v>
      </c>
      <c r="J302" s="19">
        <v>522.96172999999999</v>
      </c>
    </row>
    <row r="303" spans="2:10" x14ac:dyDescent="0.25">
      <c r="B303" s="1">
        <f t="shared" si="49"/>
        <v>300</v>
      </c>
      <c r="C303" s="19" t="s">
        <v>2504</v>
      </c>
      <c r="D303" s="19" t="str">
        <f t="shared" si="50"/>
        <v>WRf</v>
      </c>
      <c r="E303" s="19" t="str">
        <f t="shared" si="51"/>
        <v>CZ13</v>
      </c>
      <c r="F303" s="19" t="str">
        <f t="shared" si="52"/>
        <v>v07</v>
      </c>
      <c r="G303" s="19" t="str">
        <f t="shared" si="53"/>
        <v>Meas</v>
      </c>
      <c r="H303" s="1" t="s">
        <v>1974</v>
      </c>
      <c r="I303" s="19" t="str">
        <f t="shared" si="54"/>
        <v>CZ13</v>
      </c>
      <c r="J303" s="19">
        <v>520.53972999999996</v>
      </c>
    </row>
    <row r="304" spans="2:10" x14ac:dyDescent="0.25">
      <c r="B304" s="1">
        <f t="shared" si="49"/>
        <v>301</v>
      </c>
      <c r="C304" s="19" t="s">
        <v>2505</v>
      </c>
      <c r="D304" s="19" t="str">
        <f t="shared" si="50"/>
        <v>WRf</v>
      </c>
      <c r="E304" s="19" t="str">
        <f t="shared" si="51"/>
        <v>CZ13</v>
      </c>
      <c r="F304" s="19" t="str">
        <f t="shared" si="52"/>
        <v>v11</v>
      </c>
      <c r="G304" s="19" t="str">
        <f t="shared" si="53"/>
        <v>Base</v>
      </c>
      <c r="H304" s="1" t="s">
        <v>1974</v>
      </c>
      <c r="I304" s="19" t="str">
        <f t="shared" si="54"/>
        <v>CZ13</v>
      </c>
      <c r="J304" s="19">
        <v>481.81893000000002</v>
      </c>
    </row>
    <row r="305" spans="2:10" x14ac:dyDescent="0.25">
      <c r="B305" s="1">
        <f t="shared" si="49"/>
        <v>302</v>
      </c>
      <c r="C305" s="19" t="s">
        <v>2506</v>
      </c>
      <c r="D305" s="19" t="str">
        <f t="shared" si="50"/>
        <v>WRf</v>
      </c>
      <c r="E305" s="19" t="str">
        <f t="shared" si="51"/>
        <v>CZ13</v>
      </c>
      <c r="F305" s="19" t="str">
        <f t="shared" si="52"/>
        <v>v11</v>
      </c>
      <c r="G305" s="19" t="str">
        <f t="shared" si="53"/>
        <v>Meas</v>
      </c>
      <c r="H305" s="1" t="s">
        <v>1974</v>
      </c>
      <c r="I305" s="19" t="str">
        <f t="shared" si="54"/>
        <v>CZ13</v>
      </c>
      <c r="J305" s="19">
        <v>479.63833</v>
      </c>
    </row>
    <row r="306" spans="2:10" x14ac:dyDescent="0.25">
      <c r="B306" s="1">
        <f t="shared" si="49"/>
        <v>303</v>
      </c>
      <c r="C306" s="19" t="s">
        <v>2507</v>
      </c>
      <c r="D306" s="19" t="str">
        <f t="shared" si="50"/>
        <v>WRf</v>
      </c>
      <c r="E306" s="19" t="str">
        <f t="shared" si="51"/>
        <v>CZ13</v>
      </c>
      <c r="F306" s="19" t="str">
        <f t="shared" si="52"/>
        <v>v15</v>
      </c>
      <c r="G306" s="19" t="str">
        <f t="shared" si="53"/>
        <v>Base</v>
      </c>
      <c r="H306" s="1" t="s">
        <v>1974</v>
      </c>
      <c r="I306" s="19" t="str">
        <f t="shared" si="54"/>
        <v>CZ13</v>
      </c>
      <c r="J306" s="19">
        <v>481.18020000000001</v>
      </c>
    </row>
    <row r="307" spans="2:10" x14ac:dyDescent="0.25">
      <c r="B307" s="1">
        <f t="shared" si="49"/>
        <v>304</v>
      </c>
      <c r="C307" s="19" t="s">
        <v>2508</v>
      </c>
      <c r="D307" s="19" t="str">
        <f t="shared" si="50"/>
        <v>WRf</v>
      </c>
      <c r="E307" s="19" t="str">
        <f t="shared" si="51"/>
        <v>CZ13</v>
      </c>
      <c r="F307" s="19" t="str">
        <f t="shared" si="52"/>
        <v>v15</v>
      </c>
      <c r="G307" s="19" t="str">
        <f t="shared" si="53"/>
        <v>Meas</v>
      </c>
      <c r="H307" s="1" t="s">
        <v>1974</v>
      </c>
      <c r="I307" s="19" t="str">
        <f t="shared" si="54"/>
        <v>CZ13</v>
      </c>
      <c r="J307" s="19">
        <v>479.13839999999999</v>
      </c>
    </row>
    <row r="308" spans="2:10" x14ac:dyDescent="0.25">
      <c r="B308" s="1">
        <f t="shared" si="49"/>
        <v>305</v>
      </c>
      <c r="C308" s="19" t="s">
        <v>1978</v>
      </c>
      <c r="D308" s="19" t="str">
        <f t="shared" si="50"/>
        <v>Asm</v>
      </c>
      <c r="E308" s="19" t="str">
        <f t="shared" si="51"/>
        <v>CZ15</v>
      </c>
      <c r="F308" s="19" t="str">
        <f t="shared" si="52"/>
        <v>v03</v>
      </c>
      <c r="G308" s="19" t="str">
        <f t="shared" si="53"/>
        <v>Base</v>
      </c>
      <c r="H308" s="1" t="s">
        <v>1974</v>
      </c>
      <c r="I308" s="19" t="str">
        <f t="shared" si="54"/>
        <v>CZ15</v>
      </c>
      <c r="J308" s="19">
        <v>598.76733000000002</v>
      </c>
    </row>
    <row r="309" spans="2:10" x14ac:dyDescent="0.25">
      <c r="B309" s="1">
        <f t="shared" si="49"/>
        <v>306</v>
      </c>
      <c r="C309" s="19" t="s">
        <v>1979</v>
      </c>
      <c r="D309" s="19" t="str">
        <f t="shared" si="50"/>
        <v>Asm</v>
      </c>
      <c r="E309" s="19" t="str">
        <f t="shared" si="51"/>
        <v>CZ15</v>
      </c>
      <c r="F309" s="19" t="str">
        <f t="shared" si="52"/>
        <v>v03</v>
      </c>
      <c r="G309" s="19" t="str">
        <f t="shared" si="53"/>
        <v>Meas</v>
      </c>
      <c r="H309" s="1" t="s">
        <v>1974</v>
      </c>
      <c r="I309" s="19" t="str">
        <f t="shared" si="54"/>
        <v>CZ15</v>
      </c>
      <c r="J309" s="19">
        <v>392.43113</v>
      </c>
    </row>
    <row r="310" spans="2:10" x14ac:dyDescent="0.25">
      <c r="B310" s="1">
        <f t="shared" si="49"/>
        <v>307</v>
      </c>
      <c r="C310" s="19" t="s">
        <v>1980</v>
      </c>
      <c r="D310" s="19" t="str">
        <f t="shared" si="50"/>
        <v>Asm</v>
      </c>
      <c r="E310" s="19" t="str">
        <f t="shared" si="51"/>
        <v>CZ15</v>
      </c>
      <c r="F310" s="19" t="str">
        <f t="shared" si="52"/>
        <v>v07</v>
      </c>
      <c r="G310" s="19" t="str">
        <f t="shared" si="53"/>
        <v>Base</v>
      </c>
      <c r="H310" s="1" t="s">
        <v>1974</v>
      </c>
      <c r="I310" s="19" t="str">
        <f t="shared" si="54"/>
        <v>CZ15</v>
      </c>
      <c r="J310" s="19">
        <v>594.81146999999999</v>
      </c>
    </row>
    <row r="311" spans="2:10" x14ac:dyDescent="0.25">
      <c r="B311" s="1">
        <f t="shared" si="49"/>
        <v>308</v>
      </c>
      <c r="C311" s="19" t="s">
        <v>1981</v>
      </c>
      <c r="D311" s="19" t="str">
        <f t="shared" si="50"/>
        <v>Asm</v>
      </c>
      <c r="E311" s="19" t="str">
        <f t="shared" si="51"/>
        <v>CZ15</v>
      </c>
      <c r="F311" s="19" t="str">
        <f t="shared" si="52"/>
        <v>v07</v>
      </c>
      <c r="G311" s="19" t="str">
        <f t="shared" si="53"/>
        <v>Meas</v>
      </c>
      <c r="H311" s="1" t="s">
        <v>1974</v>
      </c>
      <c r="I311" s="19" t="str">
        <f t="shared" si="54"/>
        <v>CZ15</v>
      </c>
      <c r="J311" s="19">
        <v>389.97899999999998</v>
      </c>
    </row>
    <row r="312" spans="2:10" x14ac:dyDescent="0.25">
      <c r="B312" s="1">
        <f t="shared" si="49"/>
        <v>309</v>
      </c>
      <c r="C312" s="19" t="s">
        <v>1982</v>
      </c>
      <c r="D312" s="19" t="str">
        <f t="shared" si="50"/>
        <v>Asm</v>
      </c>
      <c r="E312" s="19" t="str">
        <f t="shared" si="51"/>
        <v>CZ15</v>
      </c>
      <c r="F312" s="19" t="str">
        <f t="shared" si="52"/>
        <v>v11</v>
      </c>
      <c r="G312" s="19" t="str">
        <f t="shared" si="53"/>
        <v>Base</v>
      </c>
      <c r="H312" s="1" t="s">
        <v>1974</v>
      </c>
      <c r="I312" s="19" t="str">
        <f t="shared" si="54"/>
        <v>CZ15</v>
      </c>
      <c r="J312" s="19">
        <v>562.65239999999994</v>
      </c>
    </row>
    <row r="313" spans="2:10" x14ac:dyDescent="0.25">
      <c r="B313" s="1">
        <f t="shared" si="49"/>
        <v>310</v>
      </c>
      <c r="C313" s="19" t="s">
        <v>1983</v>
      </c>
      <c r="D313" s="19" t="str">
        <f t="shared" si="50"/>
        <v>Asm</v>
      </c>
      <c r="E313" s="19" t="str">
        <f t="shared" si="51"/>
        <v>CZ15</v>
      </c>
      <c r="F313" s="19" t="str">
        <f t="shared" si="52"/>
        <v>v11</v>
      </c>
      <c r="G313" s="19" t="str">
        <f t="shared" si="53"/>
        <v>Meas</v>
      </c>
      <c r="H313" s="1" t="s">
        <v>1974</v>
      </c>
      <c r="I313" s="19" t="str">
        <f t="shared" si="54"/>
        <v>CZ15</v>
      </c>
      <c r="J313" s="19">
        <v>371.76519999999999</v>
      </c>
    </row>
    <row r="314" spans="2:10" x14ac:dyDescent="0.25">
      <c r="B314" s="1">
        <f t="shared" si="49"/>
        <v>311</v>
      </c>
      <c r="C314" s="19" t="s">
        <v>1984</v>
      </c>
      <c r="D314" s="19" t="str">
        <f t="shared" si="50"/>
        <v>Asm</v>
      </c>
      <c r="E314" s="19" t="str">
        <f t="shared" si="51"/>
        <v>CZ15</v>
      </c>
      <c r="F314" s="19" t="str">
        <f t="shared" si="52"/>
        <v>v15</v>
      </c>
      <c r="G314" s="19" t="str">
        <f t="shared" si="53"/>
        <v>Base</v>
      </c>
      <c r="H314" s="1" t="s">
        <v>1974</v>
      </c>
      <c r="I314" s="19" t="str">
        <f t="shared" si="54"/>
        <v>CZ15</v>
      </c>
      <c r="J314" s="19">
        <v>547.47973000000002</v>
      </c>
    </row>
    <row r="315" spans="2:10" x14ac:dyDescent="0.25">
      <c r="B315" s="1">
        <f t="shared" si="49"/>
        <v>312</v>
      </c>
      <c r="C315" s="19" t="s">
        <v>1985</v>
      </c>
      <c r="D315" s="19" t="str">
        <f t="shared" si="50"/>
        <v>Asm</v>
      </c>
      <c r="E315" s="19" t="str">
        <f t="shared" si="51"/>
        <v>CZ15</v>
      </c>
      <c r="F315" s="19" t="str">
        <f t="shared" si="52"/>
        <v>v15</v>
      </c>
      <c r="G315" s="19" t="str">
        <f t="shared" si="53"/>
        <v>Meas</v>
      </c>
      <c r="H315" s="1" t="s">
        <v>1974</v>
      </c>
      <c r="I315" s="19" t="str">
        <f t="shared" si="54"/>
        <v>CZ15</v>
      </c>
      <c r="J315" s="19">
        <v>361.89127000000002</v>
      </c>
    </row>
    <row r="316" spans="2:10" x14ac:dyDescent="0.25">
      <c r="B316" s="1">
        <f t="shared" si="49"/>
        <v>313</v>
      </c>
      <c r="C316" s="19" t="s">
        <v>1986</v>
      </c>
      <c r="D316" s="19" t="str">
        <f t="shared" si="50"/>
        <v>ECC</v>
      </c>
      <c r="E316" s="19" t="str">
        <f t="shared" si="51"/>
        <v>CZ15</v>
      </c>
      <c r="F316" s="19" t="str">
        <f t="shared" si="52"/>
        <v>v03</v>
      </c>
      <c r="G316" s="19" t="str">
        <f t="shared" si="53"/>
        <v>Base</v>
      </c>
      <c r="H316" s="1" t="s">
        <v>1974</v>
      </c>
      <c r="I316" s="19" t="str">
        <f t="shared" si="54"/>
        <v>CZ15</v>
      </c>
      <c r="J316" s="19">
        <v>1015.9642700000001</v>
      </c>
    </row>
    <row r="317" spans="2:10" x14ac:dyDescent="0.25">
      <c r="B317" s="1">
        <f t="shared" si="49"/>
        <v>314</v>
      </c>
      <c r="C317" s="19" t="s">
        <v>1987</v>
      </c>
      <c r="D317" s="19" t="str">
        <f t="shared" ref="D317:D355" si="55">LEFT(C317,3)</f>
        <v>ECC</v>
      </c>
      <c r="E317" s="19" t="str">
        <f t="shared" ref="E317:E355" si="56">CONCATENATE("CZ",MID(C317,7,2))</f>
        <v>CZ15</v>
      </c>
      <c r="F317" s="19" t="str">
        <f t="shared" ref="F317:F355" si="57">_xlfn.CONCAT("v",MID(C317,11,2))</f>
        <v>v03</v>
      </c>
      <c r="G317" s="19" t="str">
        <f t="shared" ref="G317:G355" si="58">RIGHT(C317,4)</f>
        <v>Meas</v>
      </c>
      <c r="H317" s="1" t="s">
        <v>1974</v>
      </c>
      <c r="I317" s="19" t="str">
        <f t="shared" ref="I317:I355" si="59">E317</f>
        <v>CZ15</v>
      </c>
      <c r="J317" s="19">
        <v>682.06192999999996</v>
      </c>
    </row>
    <row r="318" spans="2:10" x14ac:dyDescent="0.25">
      <c r="B318" s="1">
        <f t="shared" si="49"/>
        <v>315</v>
      </c>
      <c r="C318" s="19" t="s">
        <v>1988</v>
      </c>
      <c r="D318" s="19" t="str">
        <f t="shared" si="55"/>
        <v>ECC</v>
      </c>
      <c r="E318" s="19" t="str">
        <f t="shared" si="56"/>
        <v>CZ15</v>
      </c>
      <c r="F318" s="19" t="str">
        <f t="shared" si="57"/>
        <v>v07</v>
      </c>
      <c r="G318" s="19" t="str">
        <f t="shared" si="58"/>
        <v>Base</v>
      </c>
      <c r="H318" s="1" t="s">
        <v>1974</v>
      </c>
      <c r="I318" s="19" t="str">
        <f t="shared" si="59"/>
        <v>CZ15</v>
      </c>
      <c r="J318" s="19">
        <v>1010.06773</v>
      </c>
    </row>
    <row r="319" spans="2:10" x14ac:dyDescent="0.25">
      <c r="B319" s="1">
        <f t="shared" si="49"/>
        <v>316</v>
      </c>
      <c r="C319" s="19" t="s">
        <v>1989</v>
      </c>
      <c r="D319" s="19" t="str">
        <f t="shared" si="55"/>
        <v>ECC</v>
      </c>
      <c r="E319" s="19" t="str">
        <f t="shared" si="56"/>
        <v>CZ15</v>
      </c>
      <c r="F319" s="19" t="str">
        <f t="shared" si="57"/>
        <v>v07</v>
      </c>
      <c r="G319" s="19" t="str">
        <f t="shared" si="58"/>
        <v>Meas</v>
      </c>
      <c r="H319" s="1" t="s">
        <v>1974</v>
      </c>
      <c r="I319" s="19" t="str">
        <f t="shared" si="59"/>
        <v>CZ15</v>
      </c>
      <c r="J319" s="19">
        <v>678.28547000000003</v>
      </c>
    </row>
    <row r="320" spans="2:10" x14ac:dyDescent="0.25">
      <c r="B320" s="1">
        <f t="shared" si="49"/>
        <v>317</v>
      </c>
      <c r="C320" s="19" t="s">
        <v>1990</v>
      </c>
      <c r="D320" s="19" t="str">
        <f t="shared" si="55"/>
        <v>ECC</v>
      </c>
      <c r="E320" s="19" t="str">
        <f t="shared" si="56"/>
        <v>CZ15</v>
      </c>
      <c r="F320" s="19" t="str">
        <f t="shared" si="57"/>
        <v>v11</v>
      </c>
      <c r="G320" s="19" t="str">
        <f t="shared" si="58"/>
        <v>Base</v>
      </c>
      <c r="H320" s="1" t="s">
        <v>1974</v>
      </c>
      <c r="I320" s="19" t="str">
        <f t="shared" si="59"/>
        <v>CZ15</v>
      </c>
      <c r="J320" s="19">
        <v>935.09352999999999</v>
      </c>
    </row>
    <row r="321" spans="2:10" x14ac:dyDescent="0.25">
      <c r="B321" s="1">
        <f t="shared" si="49"/>
        <v>318</v>
      </c>
      <c r="C321" s="19" t="s">
        <v>1991</v>
      </c>
      <c r="D321" s="19" t="str">
        <f t="shared" si="55"/>
        <v>ECC</v>
      </c>
      <c r="E321" s="19" t="str">
        <f t="shared" si="56"/>
        <v>CZ15</v>
      </c>
      <c r="F321" s="19" t="str">
        <f t="shared" si="57"/>
        <v>v11</v>
      </c>
      <c r="G321" s="19" t="str">
        <f t="shared" si="58"/>
        <v>Meas</v>
      </c>
      <c r="H321" s="1" t="s">
        <v>1974</v>
      </c>
      <c r="I321" s="19" t="str">
        <f t="shared" si="59"/>
        <v>CZ15</v>
      </c>
      <c r="J321" s="19">
        <v>642.19933000000003</v>
      </c>
    </row>
    <row r="322" spans="2:10" x14ac:dyDescent="0.25">
      <c r="B322" s="1">
        <f t="shared" si="49"/>
        <v>319</v>
      </c>
      <c r="C322" s="19" t="s">
        <v>1992</v>
      </c>
      <c r="D322" s="19" t="str">
        <f t="shared" si="55"/>
        <v>ECC</v>
      </c>
      <c r="E322" s="19" t="str">
        <f t="shared" si="56"/>
        <v>CZ15</v>
      </c>
      <c r="F322" s="19" t="str">
        <f t="shared" si="57"/>
        <v>v15</v>
      </c>
      <c r="G322" s="19" t="str">
        <f t="shared" si="58"/>
        <v>Base</v>
      </c>
      <c r="H322" s="1" t="s">
        <v>1974</v>
      </c>
      <c r="I322" s="19" t="str">
        <f t="shared" si="59"/>
        <v>CZ15</v>
      </c>
      <c r="J322" s="19">
        <v>883.98067000000003</v>
      </c>
    </row>
    <row r="323" spans="2:10" x14ac:dyDescent="0.25">
      <c r="B323" s="1">
        <f t="shared" si="49"/>
        <v>320</v>
      </c>
      <c r="C323" s="19" t="s">
        <v>1993</v>
      </c>
      <c r="D323" s="19" t="str">
        <f t="shared" si="55"/>
        <v>ECC</v>
      </c>
      <c r="E323" s="19" t="str">
        <f t="shared" si="56"/>
        <v>CZ15</v>
      </c>
      <c r="F323" s="19" t="str">
        <f t="shared" si="57"/>
        <v>v15</v>
      </c>
      <c r="G323" s="19" t="str">
        <f t="shared" si="58"/>
        <v>Meas</v>
      </c>
      <c r="H323" s="1" t="s">
        <v>1974</v>
      </c>
      <c r="I323" s="19" t="str">
        <f t="shared" si="59"/>
        <v>CZ15</v>
      </c>
      <c r="J323" s="19">
        <v>614.08027000000004</v>
      </c>
    </row>
    <row r="324" spans="2:10" x14ac:dyDescent="0.25">
      <c r="B324" s="1">
        <f t="shared" si="49"/>
        <v>321</v>
      </c>
      <c r="C324" s="19" t="s">
        <v>1994</v>
      </c>
      <c r="D324" s="19" t="str">
        <f t="shared" si="55"/>
        <v>EUn</v>
      </c>
      <c r="E324" s="19" t="str">
        <f t="shared" si="56"/>
        <v>CZ15</v>
      </c>
      <c r="F324" s="19" t="str">
        <f t="shared" si="57"/>
        <v>v03</v>
      </c>
      <c r="G324" s="19" t="str">
        <f t="shared" si="58"/>
        <v>Base</v>
      </c>
      <c r="H324" s="1" t="s">
        <v>1974</v>
      </c>
      <c r="I324" s="19" t="str">
        <f t="shared" si="59"/>
        <v>CZ15</v>
      </c>
      <c r="J324" s="19">
        <v>3755.8593300000002</v>
      </c>
    </row>
    <row r="325" spans="2:10" x14ac:dyDescent="0.25">
      <c r="B325" s="1">
        <f t="shared" ref="B325:B388" si="60">B324+1</f>
        <v>322</v>
      </c>
      <c r="C325" s="19" t="s">
        <v>1995</v>
      </c>
      <c r="D325" s="19" t="str">
        <f t="shared" si="55"/>
        <v>EUn</v>
      </c>
      <c r="E325" s="19" t="str">
        <f t="shared" si="56"/>
        <v>CZ15</v>
      </c>
      <c r="F325" s="19" t="str">
        <f t="shared" si="57"/>
        <v>v03</v>
      </c>
      <c r="G325" s="19" t="str">
        <f t="shared" si="58"/>
        <v>Meas</v>
      </c>
      <c r="H325" s="1" t="s">
        <v>1974</v>
      </c>
      <c r="I325" s="19" t="str">
        <f t="shared" si="59"/>
        <v>CZ15</v>
      </c>
      <c r="J325" s="19">
        <v>2640.5657299999998</v>
      </c>
    </row>
    <row r="326" spans="2:10" x14ac:dyDescent="0.25">
      <c r="B326" s="1">
        <f t="shared" si="60"/>
        <v>323</v>
      </c>
      <c r="C326" s="19" t="s">
        <v>1996</v>
      </c>
      <c r="D326" s="19" t="str">
        <f t="shared" si="55"/>
        <v>EUn</v>
      </c>
      <c r="E326" s="19" t="str">
        <f t="shared" si="56"/>
        <v>CZ15</v>
      </c>
      <c r="F326" s="19" t="str">
        <f t="shared" si="57"/>
        <v>v07</v>
      </c>
      <c r="G326" s="19" t="str">
        <f t="shared" si="58"/>
        <v>Base</v>
      </c>
      <c r="H326" s="1" t="s">
        <v>1974</v>
      </c>
      <c r="I326" s="19" t="str">
        <f t="shared" si="59"/>
        <v>CZ15</v>
      </c>
      <c r="J326" s="19">
        <v>3697.0682000000002</v>
      </c>
    </row>
    <row r="327" spans="2:10" x14ac:dyDescent="0.25">
      <c r="B327" s="1">
        <f t="shared" si="60"/>
        <v>324</v>
      </c>
      <c r="C327" s="19" t="s">
        <v>1997</v>
      </c>
      <c r="D327" s="19" t="str">
        <f t="shared" si="55"/>
        <v>EUn</v>
      </c>
      <c r="E327" s="19" t="str">
        <f t="shared" si="56"/>
        <v>CZ15</v>
      </c>
      <c r="F327" s="19" t="str">
        <f t="shared" si="57"/>
        <v>v07</v>
      </c>
      <c r="G327" s="19" t="str">
        <f t="shared" si="58"/>
        <v>Meas</v>
      </c>
      <c r="H327" s="1" t="s">
        <v>1974</v>
      </c>
      <c r="I327" s="19" t="str">
        <f t="shared" si="59"/>
        <v>CZ15</v>
      </c>
      <c r="J327" s="19">
        <v>2602.9591300000002</v>
      </c>
    </row>
    <row r="328" spans="2:10" x14ac:dyDescent="0.25">
      <c r="B328" s="1">
        <f t="shared" si="60"/>
        <v>325</v>
      </c>
      <c r="C328" s="19" t="s">
        <v>1998</v>
      </c>
      <c r="D328" s="19" t="str">
        <f t="shared" si="55"/>
        <v>EUn</v>
      </c>
      <c r="E328" s="19" t="str">
        <f t="shared" si="56"/>
        <v>CZ15</v>
      </c>
      <c r="F328" s="19" t="str">
        <f t="shared" si="57"/>
        <v>v11</v>
      </c>
      <c r="G328" s="19" t="str">
        <f t="shared" si="58"/>
        <v>Base</v>
      </c>
      <c r="H328" s="1" t="s">
        <v>1974</v>
      </c>
      <c r="I328" s="19" t="str">
        <f t="shared" si="59"/>
        <v>CZ15</v>
      </c>
      <c r="J328" s="19">
        <v>3496.0807300000001</v>
      </c>
    </row>
    <row r="329" spans="2:10" x14ac:dyDescent="0.25">
      <c r="B329" s="1">
        <f t="shared" si="60"/>
        <v>326</v>
      </c>
      <c r="C329" s="19" t="s">
        <v>1999</v>
      </c>
      <c r="D329" s="19" t="str">
        <f t="shared" si="55"/>
        <v>EUn</v>
      </c>
      <c r="E329" s="19" t="str">
        <f t="shared" si="56"/>
        <v>CZ15</v>
      </c>
      <c r="F329" s="19" t="str">
        <f t="shared" si="57"/>
        <v>v11</v>
      </c>
      <c r="G329" s="19" t="str">
        <f t="shared" si="58"/>
        <v>Meas</v>
      </c>
      <c r="H329" s="1" t="s">
        <v>1974</v>
      </c>
      <c r="I329" s="19" t="str">
        <f t="shared" si="59"/>
        <v>CZ15</v>
      </c>
      <c r="J329" s="19">
        <v>2487.7226000000001</v>
      </c>
    </row>
    <row r="330" spans="2:10" x14ac:dyDescent="0.25">
      <c r="B330" s="1">
        <f t="shared" si="60"/>
        <v>327</v>
      </c>
      <c r="C330" s="19" t="s">
        <v>2000</v>
      </c>
      <c r="D330" s="19" t="str">
        <f t="shared" si="55"/>
        <v>EUn</v>
      </c>
      <c r="E330" s="19" t="str">
        <f t="shared" si="56"/>
        <v>CZ15</v>
      </c>
      <c r="F330" s="19" t="str">
        <f t="shared" si="57"/>
        <v>v15</v>
      </c>
      <c r="G330" s="19" t="str">
        <f t="shared" si="58"/>
        <v>Base</v>
      </c>
      <c r="H330" s="1" t="s">
        <v>1974</v>
      </c>
      <c r="I330" s="19" t="str">
        <f t="shared" si="59"/>
        <v>CZ15</v>
      </c>
      <c r="J330" s="19">
        <v>3340.0001299999999</v>
      </c>
    </row>
    <row r="331" spans="2:10" x14ac:dyDescent="0.25">
      <c r="B331" s="1">
        <f t="shared" si="60"/>
        <v>328</v>
      </c>
      <c r="C331" s="19" t="s">
        <v>2001</v>
      </c>
      <c r="D331" s="19" t="str">
        <f t="shared" si="55"/>
        <v>EUn</v>
      </c>
      <c r="E331" s="19" t="str">
        <f t="shared" si="56"/>
        <v>CZ15</v>
      </c>
      <c r="F331" s="19" t="str">
        <f t="shared" si="57"/>
        <v>v15</v>
      </c>
      <c r="G331" s="19" t="str">
        <f t="shared" si="58"/>
        <v>Meas</v>
      </c>
      <c r="H331" s="1" t="s">
        <v>1974</v>
      </c>
      <c r="I331" s="19" t="str">
        <f t="shared" si="59"/>
        <v>CZ15</v>
      </c>
      <c r="J331" s="19">
        <v>2381.5538700000002</v>
      </c>
    </row>
    <row r="332" spans="2:10" x14ac:dyDescent="0.25">
      <c r="B332" s="1">
        <f t="shared" si="60"/>
        <v>329</v>
      </c>
      <c r="C332" s="19" t="s">
        <v>2114</v>
      </c>
      <c r="D332" s="19" t="str">
        <f t="shared" si="55"/>
        <v>Gro</v>
      </c>
      <c r="E332" s="19" t="str">
        <f t="shared" si="56"/>
        <v>CZ15</v>
      </c>
      <c r="F332" s="19" t="str">
        <f t="shared" si="57"/>
        <v>v03</v>
      </c>
      <c r="G332" s="19" t="str">
        <f t="shared" si="58"/>
        <v>Base</v>
      </c>
      <c r="H332" s="1" t="s">
        <v>1974</v>
      </c>
      <c r="I332" s="19" t="str">
        <f t="shared" si="59"/>
        <v>CZ15</v>
      </c>
      <c r="J332" s="19">
        <v>297.85219999999998</v>
      </c>
    </row>
    <row r="333" spans="2:10" x14ac:dyDescent="0.25">
      <c r="B333" s="1">
        <f t="shared" si="60"/>
        <v>330</v>
      </c>
      <c r="C333" s="19" t="s">
        <v>2115</v>
      </c>
      <c r="D333" s="19" t="str">
        <f t="shared" si="55"/>
        <v>Gro</v>
      </c>
      <c r="E333" s="19" t="str">
        <f t="shared" si="56"/>
        <v>CZ15</v>
      </c>
      <c r="F333" s="19" t="str">
        <f t="shared" si="57"/>
        <v>v03</v>
      </c>
      <c r="G333" s="19" t="str">
        <f t="shared" si="58"/>
        <v>Meas</v>
      </c>
      <c r="H333" s="1" t="s">
        <v>1974</v>
      </c>
      <c r="I333" s="19" t="str">
        <f t="shared" si="59"/>
        <v>CZ15</v>
      </c>
      <c r="J333" s="19">
        <v>267.15132999999997</v>
      </c>
    </row>
    <row r="334" spans="2:10" x14ac:dyDescent="0.25">
      <c r="B334" s="1">
        <f t="shared" si="60"/>
        <v>331</v>
      </c>
      <c r="C334" s="19" t="s">
        <v>2116</v>
      </c>
      <c r="D334" s="19" t="str">
        <f t="shared" si="55"/>
        <v>Gro</v>
      </c>
      <c r="E334" s="19" t="str">
        <f t="shared" si="56"/>
        <v>CZ15</v>
      </c>
      <c r="F334" s="19" t="str">
        <f t="shared" si="57"/>
        <v>v07</v>
      </c>
      <c r="G334" s="19" t="str">
        <f t="shared" si="58"/>
        <v>Base</v>
      </c>
      <c r="H334" s="1" t="s">
        <v>1974</v>
      </c>
      <c r="I334" s="19" t="str">
        <f t="shared" si="59"/>
        <v>CZ15</v>
      </c>
      <c r="J334" s="19">
        <v>292.36966999999999</v>
      </c>
    </row>
    <row r="335" spans="2:10" x14ac:dyDescent="0.25">
      <c r="B335" s="1">
        <f t="shared" si="60"/>
        <v>332</v>
      </c>
      <c r="C335" s="19" t="s">
        <v>2117</v>
      </c>
      <c r="D335" s="19" t="str">
        <f t="shared" si="55"/>
        <v>Gro</v>
      </c>
      <c r="E335" s="19" t="str">
        <f t="shared" si="56"/>
        <v>CZ15</v>
      </c>
      <c r="F335" s="19" t="str">
        <f t="shared" si="57"/>
        <v>v07</v>
      </c>
      <c r="G335" s="19" t="str">
        <f t="shared" si="58"/>
        <v>Meas</v>
      </c>
      <c r="H335" s="1" t="s">
        <v>1974</v>
      </c>
      <c r="I335" s="19" t="str">
        <f t="shared" si="59"/>
        <v>CZ15</v>
      </c>
      <c r="J335" s="19">
        <v>254.56086999999999</v>
      </c>
    </row>
    <row r="336" spans="2:10" x14ac:dyDescent="0.25">
      <c r="B336" s="1">
        <f t="shared" si="60"/>
        <v>333</v>
      </c>
      <c r="C336" s="19" t="s">
        <v>2118</v>
      </c>
      <c r="D336" s="19" t="str">
        <f t="shared" si="55"/>
        <v>Gro</v>
      </c>
      <c r="E336" s="19" t="str">
        <f t="shared" si="56"/>
        <v>CZ15</v>
      </c>
      <c r="F336" s="19" t="str">
        <f t="shared" si="57"/>
        <v>v11</v>
      </c>
      <c r="G336" s="19" t="str">
        <f t="shared" si="58"/>
        <v>Base</v>
      </c>
      <c r="H336" s="1" t="s">
        <v>1974</v>
      </c>
      <c r="I336" s="19" t="str">
        <f t="shared" si="59"/>
        <v>CZ15</v>
      </c>
      <c r="J336" s="19">
        <v>276.93187</v>
      </c>
    </row>
    <row r="337" spans="2:10" x14ac:dyDescent="0.25">
      <c r="B337" s="1">
        <f t="shared" si="60"/>
        <v>334</v>
      </c>
      <c r="C337" s="19" t="s">
        <v>2119</v>
      </c>
      <c r="D337" s="19" t="str">
        <f t="shared" si="55"/>
        <v>Gro</v>
      </c>
      <c r="E337" s="19" t="str">
        <f t="shared" si="56"/>
        <v>CZ15</v>
      </c>
      <c r="F337" s="19" t="str">
        <f t="shared" si="57"/>
        <v>v11</v>
      </c>
      <c r="G337" s="19" t="str">
        <f t="shared" si="58"/>
        <v>Meas</v>
      </c>
      <c r="H337" s="1" t="s">
        <v>1974</v>
      </c>
      <c r="I337" s="19" t="str">
        <f t="shared" si="59"/>
        <v>CZ15</v>
      </c>
      <c r="J337" s="19">
        <v>246.34719999999999</v>
      </c>
    </row>
    <row r="338" spans="2:10" x14ac:dyDescent="0.25">
      <c r="B338" s="1">
        <f t="shared" si="60"/>
        <v>335</v>
      </c>
      <c r="C338" s="19" t="s">
        <v>2120</v>
      </c>
      <c r="D338" s="19" t="str">
        <f t="shared" si="55"/>
        <v>Gro</v>
      </c>
      <c r="E338" s="19" t="str">
        <f t="shared" si="56"/>
        <v>CZ15</v>
      </c>
      <c r="F338" s="19" t="str">
        <f t="shared" si="57"/>
        <v>v15</v>
      </c>
      <c r="G338" s="19" t="str">
        <f t="shared" si="58"/>
        <v>Base</v>
      </c>
      <c r="H338" s="1" t="s">
        <v>1974</v>
      </c>
      <c r="I338" s="19" t="str">
        <f t="shared" si="59"/>
        <v>CZ15</v>
      </c>
      <c r="J338" s="19">
        <v>263.46080000000001</v>
      </c>
    </row>
    <row r="339" spans="2:10" x14ac:dyDescent="0.25">
      <c r="B339" s="1">
        <f t="shared" si="60"/>
        <v>336</v>
      </c>
      <c r="C339" s="19" t="s">
        <v>2121</v>
      </c>
      <c r="D339" s="19" t="str">
        <f t="shared" si="55"/>
        <v>Gro</v>
      </c>
      <c r="E339" s="19" t="str">
        <f t="shared" si="56"/>
        <v>CZ15</v>
      </c>
      <c r="F339" s="19" t="str">
        <f t="shared" si="57"/>
        <v>v15</v>
      </c>
      <c r="G339" s="19" t="str">
        <f t="shared" si="58"/>
        <v>Meas</v>
      </c>
      <c r="H339" s="1" t="s">
        <v>1974</v>
      </c>
      <c r="I339" s="19" t="str">
        <f t="shared" si="59"/>
        <v>CZ15</v>
      </c>
      <c r="J339" s="19">
        <v>234.49726999999999</v>
      </c>
    </row>
    <row r="340" spans="2:10" x14ac:dyDescent="0.25">
      <c r="B340" s="1">
        <f t="shared" si="60"/>
        <v>337</v>
      </c>
      <c r="C340" s="19" t="s">
        <v>2002</v>
      </c>
      <c r="D340" s="19" t="str">
        <f t="shared" si="55"/>
        <v>Hsp</v>
      </c>
      <c r="E340" s="19" t="str">
        <f t="shared" si="56"/>
        <v>CZ15</v>
      </c>
      <c r="F340" s="19" t="str">
        <f t="shared" si="57"/>
        <v>v03</v>
      </c>
      <c r="G340" s="19" t="str">
        <f t="shared" si="58"/>
        <v>Base</v>
      </c>
      <c r="H340" s="1" t="s">
        <v>1974</v>
      </c>
      <c r="I340" s="19" t="str">
        <f t="shared" si="59"/>
        <v>CZ15</v>
      </c>
      <c r="J340" s="19">
        <v>974.46259999999995</v>
      </c>
    </row>
    <row r="341" spans="2:10" x14ac:dyDescent="0.25">
      <c r="B341" s="1">
        <f t="shared" si="60"/>
        <v>338</v>
      </c>
      <c r="C341" s="19" t="s">
        <v>2003</v>
      </c>
      <c r="D341" s="19" t="str">
        <f t="shared" si="55"/>
        <v>Hsp</v>
      </c>
      <c r="E341" s="19" t="str">
        <f t="shared" si="56"/>
        <v>CZ15</v>
      </c>
      <c r="F341" s="19" t="str">
        <f t="shared" si="57"/>
        <v>v03</v>
      </c>
      <c r="G341" s="19" t="str">
        <f t="shared" si="58"/>
        <v>Meas</v>
      </c>
      <c r="H341" s="1" t="s">
        <v>1974</v>
      </c>
      <c r="I341" s="19" t="str">
        <f t="shared" si="59"/>
        <v>CZ15</v>
      </c>
      <c r="J341" s="19">
        <v>755.38472999999999</v>
      </c>
    </row>
    <row r="342" spans="2:10" x14ac:dyDescent="0.25">
      <c r="B342" s="1">
        <f t="shared" si="60"/>
        <v>339</v>
      </c>
      <c r="C342" s="19" t="s">
        <v>2004</v>
      </c>
      <c r="D342" s="19" t="str">
        <f t="shared" si="55"/>
        <v>Hsp</v>
      </c>
      <c r="E342" s="19" t="str">
        <f t="shared" si="56"/>
        <v>CZ15</v>
      </c>
      <c r="F342" s="19" t="str">
        <f t="shared" si="57"/>
        <v>v07</v>
      </c>
      <c r="G342" s="19" t="str">
        <f t="shared" si="58"/>
        <v>Base</v>
      </c>
      <c r="H342" s="1" t="s">
        <v>1974</v>
      </c>
      <c r="I342" s="19" t="str">
        <f t="shared" si="59"/>
        <v>CZ15</v>
      </c>
      <c r="J342" s="19">
        <v>973.03792999999996</v>
      </c>
    </row>
    <row r="343" spans="2:10" x14ac:dyDescent="0.25">
      <c r="B343" s="1">
        <f t="shared" si="60"/>
        <v>340</v>
      </c>
      <c r="C343" s="19" t="s">
        <v>2005</v>
      </c>
      <c r="D343" s="19" t="str">
        <f t="shared" si="55"/>
        <v>Hsp</v>
      </c>
      <c r="E343" s="19" t="str">
        <f t="shared" si="56"/>
        <v>CZ15</v>
      </c>
      <c r="F343" s="19" t="str">
        <f t="shared" si="57"/>
        <v>v07</v>
      </c>
      <c r="G343" s="19" t="str">
        <f t="shared" si="58"/>
        <v>Meas</v>
      </c>
      <c r="H343" s="1" t="s">
        <v>1974</v>
      </c>
      <c r="I343" s="19" t="str">
        <f t="shared" si="59"/>
        <v>CZ15</v>
      </c>
      <c r="J343" s="19">
        <v>754.37752999999998</v>
      </c>
    </row>
    <row r="344" spans="2:10" x14ac:dyDescent="0.25">
      <c r="B344" s="1">
        <f t="shared" si="60"/>
        <v>341</v>
      </c>
      <c r="C344" s="19" t="s">
        <v>2006</v>
      </c>
      <c r="D344" s="19" t="str">
        <f t="shared" si="55"/>
        <v>Hsp</v>
      </c>
      <c r="E344" s="19" t="str">
        <f t="shared" si="56"/>
        <v>CZ15</v>
      </c>
      <c r="F344" s="19" t="str">
        <f t="shared" si="57"/>
        <v>v11</v>
      </c>
      <c r="G344" s="19" t="str">
        <f t="shared" si="58"/>
        <v>Base</v>
      </c>
      <c r="H344" s="1" t="s">
        <v>1974</v>
      </c>
      <c r="I344" s="19" t="str">
        <f t="shared" si="59"/>
        <v>CZ15</v>
      </c>
      <c r="J344" s="19">
        <v>932.81087000000002</v>
      </c>
    </row>
    <row r="345" spans="2:10" x14ac:dyDescent="0.25">
      <c r="B345" s="1">
        <f t="shared" si="60"/>
        <v>342</v>
      </c>
      <c r="C345" s="19" t="s">
        <v>2007</v>
      </c>
      <c r="D345" s="19" t="str">
        <f t="shared" si="55"/>
        <v>Hsp</v>
      </c>
      <c r="E345" s="19" t="str">
        <f t="shared" si="56"/>
        <v>CZ15</v>
      </c>
      <c r="F345" s="19" t="str">
        <f t="shared" si="57"/>
        <v>v11</v>
      </c>
      <c r="G345" s="19" t="str">
        <f t="shared" si="58"/>
        <v>Meas</v>
      </c>
      <c r="H345" s="1" t="s">
        <v>1974</v>
      </c>
      <c r="I345" s="19" t="str">
        <f t="shared" si="59"/>
        <v>CZ15</v>
      </c>
      <c r="J345" s="19">
        <v>726.17026999999996</v>
      </c>
    </row>
    <row r="346" spans="2:10" x14ac:dyDescent="0.25">
      <c r="B346" s="1">
        <f t="shared" si="60"/>
        <v>343</v>
      </c>
      <c r="C346" s="19" t="s">
        <v>2008</v>
      </c>
      <c r="D346" s="19" t="str">
        <f t="shared" si="55"/>
        <v>Hsp</v>
      </c>
      <c r="E346" s="19" t="str">
        <f t="shared" si="56"/>
        <v>CZ15</v>
      </c>
      <c r="F346" s="19" t="str">
        <f t="shared" si="57"/>
        <v>v15</v>
      </c>
      <c r="G346" s="19" t="str">
        <f t="shared" si="58"/>
        <v>Base</v>
      </c>
      <c r="H346" s="1" t="s">
        <v>1974</v>
      </c>
      <c r="I346" s="19" t="str">
        <f t="shared" si="59"/>
        <v>CZ15</v>
      </c>
      <c r="J346" s="19">
        <v>919.14053000000001</v>
      </c>
    </row>
    <row r="347" spans="2:10" x14ac:dyDescent="0.25">
      <c r="B347" s="1">
        <f t="shared" si="60"/>
        <v>344</v>
      </c>
      <c r="C347" s="19" t="s">
        <v>2009</v>
      </c>
      <c r="D347" s="19" t="str">
        <f t="shared" si="55"/>
        <v>Hsp</v>
      </c>
      <c r="E347" s="19" t="str">
        <f t="shared" si="56"/>
        <v>CZ15</v>
      </c>
      <c r="F347" s="19" t="str">
        <f t="shared" si="57"/>
        <v>v15</v>
      </c>
      <c r="G347" s="19" t="str">
        <f t="shared" si="58"/>
        <v>Meas</v>
      </c>
      <c r="H347" s="1" t="s">
        <v>1974</v>
      </c>
      <c r="I347" s="19" t="str">
        <f t="shared" si="59"/>
        <v>CZ15</v>
      </c>
      <c r="J347" s="19">
        <v>716.36226999999997</v>
      </c>
    </row>
    <row r="348" spans="2:10" x14ac:dyDescent="0.25">
      <c r="B348" s="1">
        <f t="shared" si="60"/>
        <v>345</v>
      </c>
      <c r="C348" s="19" t="s">
        <v>2010</v>
      </c>
      <c r="D348" s="19" t="str">
        <f t="shared" si="55"/>
        <v>Htl</v>
      </c>
      <c r="E348" s="19" t="str">
        <f t="shared" si="56"/>
        <v>CZ15</v>
      </c>
      <c r="F348" s="19" t="str">
        <f t="shared" si="57"/>
        <v>v03</v>
      </c>
      <c r="G348" s="19" t="str">
        <f t="shared" si="58"/>
        <v>Base</v>
      </c>
      <c r="H348" s="1" t="s">
        <v>1974</v>
      </c>
      <c r="I348" s="19" t="str">
        <f t="shared" si="59"/>
        <v>CZ15</v>
      </c>
      <c r="J348" s="19">
        <v>405.19747000000001</v>
      </c>
    </row>
    <row r="349" spans="2:10" x14ac:dyDescent="0.25">
      <c r="B349" s="1">
        <f t="shared" si="60"/>
        <v>346</v>
      </c>
      <c r="C349" s="19" t="s">
        <v>2011</v>
      </c>
      <c r="D349" s="19" t="str">
        <f t="shared" si="55"/>
        <v>Htl</v>
      </c>
      <c r="E349" s="19" t="str">
        <f t="shared" si="56"/>
        <v>CZ15</v>
      </c>
      <c r="F349" s="19" t="str">
        <f t="shared" si="57"/>
        <v>v03</v>
      </c>
      <c r="G349" s="19" t="str">
        <f t="shared" si="58"/>
        <v>Meas</v>
      </c>
      <c r="H349" s="1" t="s">
        <v>1974</v>
      </c>
      <c r="I349" s="19" t="str">
        <f t="shared" si="59"/>
        <v>CZ15</v>
      </c>
      <c r="J349" s="19">
        <v>297.78433000000001</v>
      </c>
    </row>
    <row r="350" spans="2:10" x14ac:dyDescent="0.25">
      <c r="B350" s="1">
        <f t="shared" si="60"/>
        <v>347</v>
      </c>
      <c r="C350" s="19" t="s">
        <v>2012</v>
      </c>
      <c r="D350" s="19" t="str">
        <f t="shared" si="55"/>
        <v>Htl</v>
      </c>
      <c r="E350" s="19" t="str">
        <f t="shared" si="56"/>
        <v>CZ15</v>
      </c>
      <c r="F350" s="19" t="str">
        <f t="shared" si="57"/>
        <v>v07</v>
      </c>
      <c r="G350" s="19" t="str">
        <f t="shared" si="58"/>
        <v>Base</v>
      </c>
      <c r="H350" s="1" t="s">
        <v>1974</v>
      </c>
      <c r="I350" s="19" t="str">
        <f t="shared" si="59"/>
        <v>CZ15</v>
      </c>
      <c r="J350" s="19">
        <v>377.07033000000001</v>
      </c>
    </row>
    <row r="351" spans="2:10" x14ac:dyDescent="0.25">
      <c r="B351" s="1">
        <f t="shared" si="60"/>
        <v>348</v>
      </c>
      <c r="C351" s="19" t="s">
        <v>2013</v>
      </c>
      <c r="D351" s="19" t="str">
        <f t="shared" si="55"/>
        <v>Htl</v>
      </c>
      <c r="E351" s="19" t="str">
        <f t="shared" si="56"/>
        <v>CZ15</v>
      </c>
      <c r="F351" s="19" t="str">
        <f t="shared" si="57"/>
        <v>v07</v>
      </c>
      <c r="G351" s="19" t="str">
        <f t="shared" si="58"/>
        <v>Meas</v>
      </c>
      <c r="H351" s="1" t="s">
        <v>1974</v>
      </c>
      <c r="I351" s="19" t="str">
        <f t="shared" si="59"/>
        <v>CZ15</v>
      </c>
      <c r="J351" s="19">
        <v>278.0804</v>
      </c>
    </row>
    <row r="352" spans="2:10" x14ac:dyDescent="0.25">
      <c r="B352" s="1">
        <f t="shared" si="60"/>
        <v>349</v>
      </c>
      <c r="C352" s="19" t="s">
        <v>2014</v>
      </c>
      <c r="D352" s="19" t="str">
        <f t="shared" si="55"/>
        <v>Htl</v>
      </c>
      <c r="E352" s="19" t="str">
        <f t="shared" si="56"/>
        <v>CZ15</v>
      </c>
      <c r="F352" s="19" t="str">
        <f t="shared" si="57"/>
        <v>v11</v>
      </c>
      <c r="G352" s="19" t="str">
        <f t="shared" si="58"/>
        <v>Base</v>
      </c>
      <c r="H352" s="1" t="s">
        <v>1974</v>
      </c>
      <c r="I352" s="19" t="str">
        <f t="shared" si="59"/>
        <v>CZ15</v>
      </c>
      <c r="J352" s="19">
        <v>362.99099999999999</v>
      </c>
    </row>
    <row r="353" spans="2:10" x14ac:dyDescent="0.25">
      <c r="B353" s="1">
        <f t="shared" si="60"/>
        <v>350</v>
      </c>
      <c r="C353" s="19" t="s">
        <v>2015</v>
      </c>
      <c r="D353" s="19" t="str">
        <f t="shared" si="55"/>
        <v>Htl</v>
      </c>
      <c r="E353" s="19" t="str">
        <f t="shared" si="56"/>
        <v>CZ15</v>
      </c>
      <c r="F353" s="19" t="str">
        <f t="shared" si="57"/>
        <v>v11</v>
      </c>
      <c r="G353" s="19" t="str">
        <f t="shared" si="58"/>
        <v>Meas</v>
      </c>
      <c r="H353" s="1" t="s">
        <v>1974</v>
      </c>
      <c r="I353" s="19" t="str">
        <f t="shared" si="59"/>
        <v>CZ15</v>
      </c>
      <c r="J353" s="19">
        <v>268.63792999999998</v>
      </c>
    </row>
    <row r="354" spans="2:10" x14ac:dyDescent="0.25">
      <c r="B354" s="1">
        <f t="shared" si="60"/>
        <v>351</v>
      </c>
      <c r="C354" s="19" t="s">
        <v>2016</v>
      </c>
      <c r="D354" s="19" t="str">
        <f t="shared" si="55"/>
        <v>Htl</v>
      </c>
      <c r="E354" s="19" t="str">
        <f t="shared" si="56"/>
        <v>CZ15</v>
      </c>
      <c r="F354" s="19" t="str">
        <f t="shared" si="57"/>
        <v>v15</v>
      </c>
      <c r="G354" s="19" t="str">
        <f t="shared" si="58"/>
        <v>Base</v>
      </c>
      <c r="H354" s="1" t="s">
        <v>1974</v>
      </c>
      <c r="I354" s="19" t="str">
        <f t="shared" si="59"/>
        <v>CZ15</v>
      </c>
      <c r="J354" s="19">
        <v>319.19560000000001</v>
      </c>
    </row>
    <row r="355" spans="2:10" x14ac:dyDescent="0.25">
      <c r="B355" s="1">
        <f t="shared" si="60"/>
        <v>352</v>
      </c>
      <c r="C355" s="19" t="s">
        <v>2017</v>
      </c>
      <c r="D355" s="19" t="str">
        <f t="shared" si="55"/>
        <v>Htl</v>
      </c>
      <c r="E355" s="19" t="str">
        <f t="shared" si="56"/>
        <v>CZ15</v>
      </c>
      <c r="F355" s="19" t="str">
        <f t="shared" si="57"/>
        <v>v15</v>
      </c>
      <c r="G355" s="19" t="str">
        <f t="shared" si="58"/>
        <v>Meas</v>
      </c>
      <c r="H355" s="1" t="s">
        <v>1974</v>
      </c>
      <c r="I355" s="19" t="str">
        <f t="shared" si="59"/>
        <v>CZ15</v>
      </c>
      <c r="J355" s="19">
        <v>237.64093</v>
      </c>
    </row>
    <row r="356" spans="2:10" x14ac:dyDescent="0.25">
      <c r="B356" s="1">
        <f t="shared" si="60"/>
        <v>353</v>
      </c>
      <c r="C356" s="19" t="s">
        <v>2018</v>
      </c>
      <c r="D356" s="19" t="str">
        <f t="shared" ref="D356:D387" si="61">LEFT(C356,3)</f>
        <v>MBT</v>
      </c>
      <c r="E356" s="19" t="str">
        <f t="shared" ref="E356:E387" si="62">CONCATENATE("CZ",MID(C356,7,2))</f>
        <v>CZ15</v>
      </c>
      <c r="F356" s="19" t="str">
        <f t="shared" ref="F356:F387" si="63">_xlfn.CONCAT("v",MID(C356,11,2))</f>
        <v>v03</v>
      </c>
      <c r="G356" s="19" t="str">
        <f t="shared" ref="G356:G387" si="64">RIGHT(C356,4)</f>
        <v>Base</v>
      </c>
      <c r="H356" s="1" t="s">
        <v>1974</v>
      </c>
      <c r="I356" s="19" t="str">
        <f t="shared" ref="I356:I387" si="65">E356</f>
        <v>CZ15</v>
      </c>
      <c r="J356" s="19">
        <v>516.27252999999996</v>
      </c>
    </row>
    <row r="357" spans="2:10" x14ac:dyDescent="0.25">
      <c r="B357" s="1">
        <f t="shared" si="60"/>
        <v>354</v>
      </c>
      <c r="C357" s="19" t="s">
        <v>2019</v>
      </c>
      <c r="D357" s="19" t="str">
        <f t="shared" si="61"/>
        <v>MBT</v>
      </c>
      <c r="E357" s="19" t="str">
        <f t="shared" si="62"/>
        <v>CZ15</v>
      </c>
      <c r="F357" s="19" t="str">
        <f t="shared" si="63"/>
        <v>v03</v>
      </c>
      <c r="G357" s="19" t="str">
        <f t="shared" si="64"/>
        <v>Meas</v>
      </c>
      <c r="H357" s="1" t="s">
        <v>1974</v>
      </c>
      <c r="I357" s="19" t="str">
        <f t="shared" si="65"/>
        <v>CZ15</v>
      </c>
      <c r="J357" s="19">
        <v>375.09039999999999</v>
      </c>
    </row>
    <row r="358" spans="2:10" x14ac:dyDescent="0.25">
      <c r="B358" s="1">
        <f t="shared" si="60"/>
        <v>355</v>
      </c>
      <c r="C358" s="19" t="s">
        <v>2020</v>
      </c>
      <c r="D358" s="19" t="str">
        <f t="shared" si="61"/>
        <v>MBT</v>
      </c>
      <c r="E358" s="19" t="str">
        <f t="shared" si="62"/>
        <v>CZ15</v>
      </c>
      <c r="F358" s="19" t="str">
        <f t="shared" si="63"/>
        <v>v07</v>
      </c>
      <c r="G358" s="19" t="str">
        <f t="shared" si="64"/>
        <v>Base</v>
      </c>
      <c r="H358" s="1" t="s">
        <v>1974</v>
      </c>
      <c r="I358" s="19" t="str">
        <f t="shared" si="65"/>
        <v>CZ15</v>
      </c>
      <c r="J358" s="19">
        <v>506.19979999999998</v>
      </c>
    </row>
    <row r="359" spans="2:10" x14ac:dyDescent="0.25">
      <c r="B359" s="1">
        <f t="shared" si="60"/>
        <v>356</v>
      </c>
      <c r="C359" s="19" t="s">
        <v>2021</v>
      </c>
      <c r="D359" s="19" t="str">
        <f t="shared" si="61"/>
        <v>MBT</v>
      </c>
      <c r="E359" s="19" t="str">
        <f t="shared" si="62"/>
        <v>CZ15</v>
      </c>
      <c r="F359" s="19" t="str">
        <f t="shared" si="63"/>
        <v>v07</v>
      </c>
      <c r="G359" s="19" t="str">
        <f t="shared" si="64"/>
        <v>Meas</v>
      </c>
      <c r="H359" s="1" t="s">
        <v>1974</v>
      </c>
      <c r="I359" s="19" t="str">
        <f t="shared" si="65"/>
        <v>CZ15</v>
      </c>
      <c r="J359" s="19">
        <v>369.70846999999998</v>
      </c>
    </row>
    <row r="360" spans="2:10" x14ac:dyDescent="0.25">
      <c r="B360" s="1">
        <f t="shared" si="60"/>
        <v>357</v>
      </c>
      <c r="C360" s="19" t="s">
        <v>2022</v>
      </c>
      <c r="D360" s="19" t="str">
        <f t="shared" si="61"/>
        <v>MBT</v>
      </c>
      <c r="E360" s="19" t="str">
        <f t="shared" si="62"/>
        <v>CZ15</v>
      </c>
      <c r="F360" s="19" t="str">
        <f t="shared" si="63"/>
        <v>v11</v>
      </c>
      <c r="G360" s="19" t="str">
        <f t="shared" si="64"/>
        <v>Base</v>
      </c>
      <c r="H360" s="1" t="s">
        <v>1974</v>
      </c>
      <c r="I360" s="19" t="str">
        <f t="shared" si="65"/>
        <v>CZ15</v>
      </c>
      <c r="J360" s="19">
        <v>474.66786999999999</v>
      </c>
    </row>
    <row r="361" spans="2:10" x14ac:dyDescent="0.25">
      <c r="B361" s="1">
        <f t="shared" si="60"/>
        <v>358</v>
      </c>
      <c r="C361" s="19" t="s">
        <v>2023</v>
      </c>
      <c r="D361" s="19" t="str">
        <f t="shared" si="61"/>
        <v>MBT</v>
      </c>
      <c r="E361" s="19" t="str">
        <f t="shared" si="62"/>
        <v>CZ15</v>
      </c>
      <c r="F361" s="19" t="str">
        <f t="shared" si="63"/>
        <v>v11</v>
      </c>
      <c r="G361" s="19" t="str">
        <f t="shared" si="64"/>
        <v>Meas</v>
      </c>
      <c r="H361" s="1" t="s">
        <v>1974</v>
      </c>
      <c r="I361" s="19" t="str">
        <f t="shared" si="65"/>
        <v>CZ15</v>
      </c>
      <c r="J361" s="19">
        <v>350.53280000000001</v>
      </c>
    </row>
    <row r="362" spans="2:10" x14ac:dyDescent="0.25">
      <c r="B362" s="1">
        <f t="shared" si="60"/>
        <v>359</v>
      </c>
      <c r="C362" s="19" t="s">
        <v>2024</v>
      </c>
      <c r="D362" s="19" t="str">
        <f t="shared" si="61"/>
        <v>MBT</v>
      </c>
      <c r="E362" s="19" t="str">
        <f t="shared" si="62"/>
        <v>CZ15</v>
      </c>
      <c r="F362" s="19" t="str">
        <f t="shared" si="63"/>
        <v>v15</v>
      </c>
      <c r="G362" s="19" t="str">
        <f t="shared" si="64"/>
        <v>Base</v>
      </c>
      <c r="H362" s="1" t="s">
        <v>1974</v>
      </c>
      <c r="I362" s="19" t="str">
        <f t="shared" si="65"/>
        <v>CZ15</v>
      </c>
      <c r="J362" s="19">
        <v>465.19193000000001</v>
      </c>
    </row>
    <row r="363" spans="2:10" x14ac:dyDescent="0.25">
      <c r="B363" s="1">
        <f t="shared" si="60"/>
        <v>360</v>
      </c>
      <c r="C363" s="19" t="s">
        <v>2025</v>
      </c>
      <c r="D363" s="19" t="str">
        <f t="shared" si="61"/>
        <v>MBT</v>
      </c>
      <c r="E363" s="19" t="str">
        <f t="shared" si="62"/>
        <v>CZ15</v>
      </c>
      <c r="F363" s="19" t="str">
        <f t="shared" si="63"/>
        <v>v15</v>
      </c>
      <c r="G363" s="19" t="str">
        <f t="shared" si="64"/>
        <v>Meas</v>
      </c>
      <c r="H363" s="1" t="s">
        <v>1974</v>
      </c>
      <c r="I363" s="19" t="str">
        <f t="shared" si="65"/>
        <v>CZ15</v>
      </c>
      <c r="J363" s="19">
        <v>344.58100000000002</v>
      </c>
    </row>
    <row r="364" spans="2:10" x14ac:dyDescent="0.25">
      <c r="B364" s="1">
        <f t="shared" si="60"/>
        <v>361</v>
      </c>
      <c r="C364" s="19" t="s">
        <v>2026</v>
      </c>
      <c r="D364" s="19" t="str">
        <f t="shared" si="61"/>
        <v>MLI</v>
      </c>
      <c r="E364" s="19" t="str">
        <f t="shared" si="62"/>
        <v>CZ15</v>
      </c>
      <c r="F364" s="19" t="str">
        <f t="shared" si="63"/>
        <v>v03</v>
      </c>
      <c r="G364" s="19" t="str">
        <f t="shared" si="64"/>
        <v>Base</v>
      </c>
      <c r="H364" s="1" t="s">
        <v>1974</v>
      </c>
      <c r="I364" s="19" t="str">
        <f t="shared" si="65"/>
        <v>CZ15</v>
      </c>
      <c r="J364" s="19">
        <v>268.05927000000003</v>
      </c>
    </row>
    <row r="365" spans="2:10" x14ac:dyDescent="0.25">
      <c r="B365" s="1">
        <f t="shared" si="60"/>
        <v>362</v>
      </c>
      <c r="C365" s="19" t="s">
        <v>2027</v>
      </c>
      <c r="D365" s="19" t="str">
        <f t="shared" si="61"/>
        <v>MLI</v>
      </c>
      <c r="E365" s="19" t="str">
        <f t="shared" si="62"/>
        <v>CZ15</v>
      </c>
      <c r="F365" s="19" t="str">
        <f t="shared" si="63"/>
        <v>v03</v>
      </c>
      <c r="G365" s="19" t="str">
        <f t="shared" si="64"/>
        <v>Meas</v>
      </c>
      <c r="H365" s="1" t="s">
        <v>1974</v>
      </c>
      <c r="I365" s="19" t="str">
        <f t="shared" si="65"/>
        <v>CZ15</v>
      </c>
      <c r="J365" s="19">
        <v>189.89347000000001</v>
      </c>
    </row>
    <row r="366" spans="2:10" x14ac:dyDescent="0.25">
      <c r="B366" s="1">
        <f t="shared" si="60"/>
        <v>363</v>
      </c>
      <c r="C366" s="19" t="s">
        <v>2028</v>
      </c>
      <c r="D366" s="19" t="str">
        <f t="shared" si="61"/>
        <v>MLI</v>
      </c>
      <c r="E366" s="19" t="str">
        <f t="shared" si="62"/>
        <v>CZ15</v>
      </c>
      <c r="F366" s="19" t="str">
        <f t="shared" si="63"/>
        <v>v07</v>
      </c>
      <c r="G366" s="19" t="str">
        <f t="shared" si="64"/>
        <v>Base</v>
      </c>
      <c r="H366" s="1" t="s">
        <v>1974</v>
      </c>
      <c r="I366" s="19" t="str">
        <f t="shared" si="65"/>
        <v>CZ15</v>
      </c>
      <c r="J366" s="19">
        <v>263.63292999999999</v>
      </c>
    </row>
    <row r="367" spans="2:10" x14ac:dyDescent="0.25">
      <c r="B367" s="1">
        <f t="shared" si="60"/>
        <v>364</v>
      </c>
      <c r="C367" s="19" t="s">
        <v>2029</v>
      </c>
      <c r="D367" s="19" t="str">
        <f t="shared" si="61"/>
        <v>MLI</v>
      </c>
      <c r="E367" s="19" t="str">
        <f t="shared" si="62"/>
        <v>CZ15</v>
      </c>
      <c r="F367" s="19" t="str">
        <f t="shared" si="63"/>
        <v>v07</v>
      </c>
      <c r="G367" s="19" t="str">
        <f t="shared" si="64"/>
        <v>Meas</v>
      </c>
      <c r="H367" s="1" t="s">
        <v>1974</v>
      </c>
      <c r="I367" s="19" t="str">
        <f t="shared" si="65"/>
        <v>CZ15</v>
      </c>
      <c r="J367" s="19">
        <v>187.26300000000001</v>
      </c>
    </row>
    <row r="368" spans="2:10" x14ac:dyDescent="0.25">
      <c r="B368" s="1">
        <f t="shared" si="60"/>
        <v>365</v>
      </c>
      <c r="C368" s="19" t="s">
        <v>2030</v>
      </c>
      <c r="D368" s="19" t="str">
        <f t="shared" si="61"/>
        <v>MLI</v>
      </c>
      <c r="E368" s="19" t="str">
        <f t="shared" si="62"/>
        <v>CZ15</v>
      </c>
      <c r="F368" s="19" t="str">
        <f t="shared" si="63"/>
        <v>v11</v>
      </c>
      <c r="G368" s="19" t="str">
        <f t="shared" si="64"/>
        <v>Base</v>
      </c>
      <c r="H368" s="1" t="s">
        <v>1974</v>
      </c>
      <c r="I368" s="19" t="str">
        <f t="shared" si="65"/>
        <v>CZ15</v>
      </c>
      <c r="J368" s="19">
        <v>229.49153000000001</v>
      </c>
    </row>
    <row r="369" spans="2:10" x14ac:dyDescent="0.25">
      <c r="B369" s="1">
        <f t="shared" si="60"/>
        <v>366</v>
      </c>
      <c r="C369" s="19" t="s">
        <v>2031</v>
      </c>
      <c r="D369" s="19" t="str">
        <f t="shared" si="61"/>
        <v>MLI</v>
      </c>
      <c r="E369" s="19" t="str">
        <f t="shared" si="62"/>
        <v>CZ15</v>
      </c>
      <c r="F369" s="19" t="str">
        <f t="shared" si="63"/>
        <v>v11</v>
      </c>
      <c r="G369" s="19" t="str">
        <f t="shared" si="64"/>
        <v>Meas</v>
      </c>
      <c r="H369" s="1" t="s">
        <v>1974</v>
      </c>
      <c r="I369" s="19" t="str">
        <f t="shared" si="65"/>
        <v>CZ15</v>
      </c>
      <c r="J369" s="19">
        <v>164.85572999999999</v>
      </c>
    </row>
    <row r="370" spans="2:10" x14ac:dyDescent="0.25">
      <c r="B370" s="1">
        <f t="shared" si="60"/>
        <v>367</v>
      </c>
      <c r="C370" s="19" t="s">
        <v>2032</v>
      </c>
      <c r="D370" s="19" t="str">
        <f t="shared" si="61"/>
        <v>MLI</v>
      </c>
      <c r="E370" s="19" t="str">
        <f t="shared" si="62"/>
        <v>CZ15</v>
      </c>
      <c r="F370" s="19" t="str">
        <f t="shared" si="63"/>
        <v>v15</v>
      </c>
      <c r="G370" s="19" t="str">
        <f t="shared" si="64"/>
        <v>Base</v>
      </c>
      <c r="H370" s="1" t="s">
        <v>1974</v>
      </c>
      <c r="I370" s="19" t="str">
        <f t="shared" si="65"/>
        <v>CZ15</v>
      </c>
      <c r="J370" s="19">
        <v>227.66193000000001</v>
      </c>
    </row>
    <row r="371" spans="2:10" x14ac:dyDescent="0.25">
      <c r="B371" s="1">
        <f t="shared" si="60"/>
        <v>368</v>
      </c>
      <c r="C371" s="19" t="s">
        <v>2033</v>
      </c>
      <c r="D371" s="19" t="str">
        <f t="shared" si="61"/>
        <v>MLI</v>
      </c>
      <c r="E371" s="19" t="str">
        <f t="shared" si="62"/>
        <v>CZ15</v>
      </c>
      <c r="F371" s="19" t="str">
        <f t="shared" si="63"/>
        <v>v15</v>
      </c>
      <c r="G371" s="19" t="str">
        <f t="shared" si="64"/>
        <v>Meas</v>
      </c>
      <c r="H371" s="1" t="s">
        <v>1974</v>
      </c>
      <c r="I371" s="19" t="str">
        <f t="shared" si="65"/>
        <v>CZ15</v>
      </c>
      <c r="J371" s="19">
        <v>163.58680000000001</v>
      </c>
    </row>
    <row r="372" spans="2:10" x14ac:dyDescent="0.25">
      <c r="B372" s="1">
        <f t="shared" si="60"/>
        <v>369</v>
      </c>
      <c r="C372" s="19" t="s">
        <v>2034</v>
      </c>
      <c r="D372" s="19" t="str">
        <f t="shared" si="61"/>
        <v>Mtl</v>
      </c>
      <c r="E372" s="19" t="str">
        <f t="shared" si="62"/>
        <v>CZ15</v>
      </c>
      <c r="F372" s="19" t="str">
        <f t="shared" si="63"/>
        <v>v03</v>
      </c>
      <c r="G372" s="19" t="str">
        <f t="shared" si="64"/>
        <v>Base</v>
      </c>
      <c r="H372" s="1" t="s">
        <v>1974</v>
      </c>
      <c r="I372" s="19" t="str">
        <f t="shared" si="65"/>
        <v>CZ15</v>
      </c>
      <c r="J372" s="19">
        <v>66.359269999999995</v>
      </c>
    </row>
    <row r="373" spans="2:10" x14ac:dyDescent="0.25">
      <c r="B373" s="1">
        <f t="shared" si="60"/>
        <v>370</v>
      </c>
      <c r="C373" s="19" t="s">
        <v>2035</v>
      </c>
      <c r="D373" s="19" t="str">
        <f t="shared" si="61"/>
        <v>Mtl</v>
      </c>
      <c r="E373" s="19" t="str">
        <f t="shared" si="62"/>
        <v>CZ15</v>
      </c>
      <c r="F373" s="19" t="str">
        <f t="shared" si="63"/>
        <v>v03</v>
      </c>
      <c r="G373" s="19" t="str">
        <f t="shared" si="64"/>
        <v>Meas</v>
      </c>
      <c r="H373" s="1" t="s">
        <v>1974</v>
      </c>
      <c r="I373" s="19" t="str">
        <f t="shared" si="65"/>
        <v>CZ15</v>
      </c>
      <c r="J373" s="19">
        <v>48.45393</v>
      </c>
    </row>
    <row r="374" spans="2:10" x14ac:dyDescent="0.25">
      <c r="B374" s="1">
        <f t="shared" si="60"/>
        <v>371</v>
      </c>
      <c r="C374" s="19" t="s">
        <v>2036</v>
      </c>
      <c r="D374" s="19" t="str">
        <f t="shared" si="61"/>
        <v>Mtl</v>
      </c>
      <c r="E374" s="19" t="str">
        <f t="shared" si="62"/>
        <v>CZ15</v>
      </c>
      <c r="F374" s="19" t="str">
        <f t="shared" si="63"/>
        <v>v07</v>
      </c>
      <c r="G374" s="19" t="str">
        <f t="shared" si="64"/>
        <v>Base</v>
      </c>
      <c r="H374" s="1" t="s">
        <v>1974</v>
      </c>
      <c r="I374" s="19" t="str">
        <f t="shared" si="65"/>
        <v>CZ15</v>
      </c>
      <c r="J374" s="19">
        <v>61.127330000000001</v>
      </c>
    </row>
    <row r="375" spans="2:10" x14ac:dyDescent="0.25">
      <c r="B375" s="1">
        <f t="shared" si="60"/>
        <v>372</v>
      </c>
      <c r="C375" s="19" t="s">
        <v>2037</v>
      </c>
      <c r="D375" s="19" t="str">
        <f t="shared" si="61"/>
        <v>Mtl</v>
      </c>
      <c r="E375" s="19" t="str">
        <f t="shared" si="62"/>
        <v>CZ15</v>
      </c>
      <c r="F375" s="19" t="str">
        <f t="shared" si="63"/>
        <v>v07</v>
      </c>
      <c r="G375" s="19" t="str">
        <f t="shared" si="64"/>
        <v>Meas</v>
      </c>
      <c r="H375" s="1" t="s">
        <v>1974</v>
      </c>
      <c r="I375" s="19" t="str">
        <f t="shared" si="65"/>
        <v>CZ15</v>
      </c>
      <c r="J375" s="19">
        <v>44.807929999999999</v>
      </c>
    </row>
    <row r="376" spans="2:10" x14ac:dyDescent="0.25">
      <c r="B376" s="1">
        <f t="shared" si="60"/>
        <v>373</v>
      </c>
      <c r="C376" s="19" t="s">
        <v>2038</v>
      </c>
      <c r="D376" s="19" t="str">
        <f t="shared" si="61"/>
        <v>Mtl</v>
      </c>
      <c r="E376" s="19" t="str">
        <f t="shared" si="62"/>
        <v>CZ15</v>
      </c>
      <c r="F376" s="19" t="str">
        <f t="shared" si="63"/>
        <v>v11</v>
      </c>
      <c r="G376" s="19" t="str">
        <f t="shared" si="64"/>
        <v>Base</v>
      </c>
      <c r="H376" s="1" t="s">
        <v>1974</v>
      </c>
      <c r="I376" s="19" t="str">
        <f t="shared" si="65"/>
        <v>CZ15</v>
      </c>
      <c r="J376" s="19">
        <v>58.491729999999997</v>
      </c>
    </row>
    <row r="377" spans="2:10" x14ac:dyDescent="0.25">
      <c r="B377" s="1">
        <f t="shared" si="60"/>
        <v>374</v>
      </c>
      <c r="C377" s="19" t="s">
        <v>2039</v>
      </c>
      <c r="D377" s="19" t="str">
        <f t="shared" si="61"/>
        <v>Mtl</v>
      </c>
      <c r="E377" s="19" t="str">
        <f t="shared" si="62"/>
        <v>CZ15</v>
      </c>
      <c r="F377" s="19" t="str">
        <f t="shared" si="63"/>
        <v>v11</v>
      </c>
      <c r="G377" s="19" t="str">
        <f t="shared" si="64"/>
        <v>Meas</v>
      </c>
      <c r="H377" s="1" t="s">
        <v>1974</v>
      </c>
      <c r="I377" s="19" t="str">
        <f t="shared" si="65"/>
        <v>CZ15</v>
      </c>
      <c r="J377" s="19">
        <v>42.971600000000002</v>
      </c>
    </row>
    <row r="378" spans="2:10" x14ac:dyDescent="0.25">
      <c r="B378" s="1">
        <f t="shared" si="60"/>
        <v>375</v>
      </c>
      <c r="C378" s="19" t="s">
        <v>2040</v>
      </c>
      <c r="D378" s="19" t="str">
        <f t="shared" si="61"/>
        <v>Mtl</v>
      </c>
      <c r="E378" s="19" t="str">
        <f t="shared" si="62"/>
        <v>CZ15</v>
      </c>
      <c r="F378" s="19" t="str">
        <f t="shared" si="63"/>
        <v>v15</v>
      </c>
      <c r="G378" s="19" t="str">
        <f t="shared" si="64"/>
        <v>Base</v>
      </c>
      <c r="H378" s="1" t="s">
        <v>1974</v>
      </c>
      <c r="I378" s="19" t="str">
        <f t="shared" si="65"/>
        <v>CZ15</v>
      </c>
      <c r="J378" s="19">
        <v>48.751399999999997</v>
      </c>
    </row>
    <row r="379" spans="2:10" x14ac:dyDescent="0.25">
      <c r="B379" s="1">
        <f t="shared" si="60"/>
        <v>376</v>
      </c>
      <c r="C379" s="19" t="s">
        <v>2041</v>
      </c>
      <c r="D379" s="19" t="str">
        <f t="shared" si="61"/>
        <v>Mtl</v>
      </c>
      <c r="E379" s="19" t="str">
        <f t="shared" si="62"/>
        <v>CZ15</v>
      </c>
      <c r="F379" s="19" t="str">
        <f t="shared" si="63"/>
        <v>v15</v>
      </c>
      <c r="G379" s="19" t="str">
        <f t="shared" si="64"/>
        <v>Meas</v>
      </c>
      <c r="H379" s="1" t="s">
        <v>1974</v>
      </c>
      <c r="I379" s="19" t="str">
        <f t="shared" si="65"/>
        <v>CZ15</v>
      </c>
      <c r="J379" s="19">
        <v>36.115200000000002</v>
      </c>
    </row>
    <row r="380" spans="2:10" x14ac:dyDescent="0.25">
      <c r="B380" s="1">
        <f t="shared" si="60"/>
        <v>377</v>
      </c>
      <c r="C380" s="19" t="s">
        <v>2042</v>
      </c>
      <c r="D380" s="19" t="str">
        <f t="shared" si="61"/>
        <v>Nrs</v>
      </c>
      <c r="E380" s="19" t="str">
        <f t="shared" si="62"/>
        <v>CZ15</v>
      </c>
      <c r="F380" s="19" t="str">
        <f t="shared" si="63"/>
        <v>v03</v>
      </c>
      <c r="G380" s="19" t="str">
        <f t="shared" si="64"/>
        <v>Base</v>
      </c>
      <c r="H380" s="1" t="s">
        <v>1974</v>
      </c>
      <c r="I380" s="19" t="str">
        <f t="shared" si="65"/>
        <v>CZ15</v>
      </c>
      <c r="J380" s="19">
        <v>264.04807</v>
      </c>
    </row>
    <row r="381" spans="2:10" x14ac:dyDescent="0.25">
      <c r="B381" s="1">
        <f t="shared" si="60"/>
        <v>378</v>
      </c>
      <c r="C381" s="19" t="s">
        <v>2043</v>
      </c>
      <c r="D381" s="19" t="str">
        <f t="shared" si="61"/>
        <v>Nrs</v>
      </c>
      <c r="E381" s="19" t="str">
        <f t="shared" si="62"/>
        <v>CZ15</v>
      </c>
      <c r="F381" s="19" t="str">
        <f t="shared" si="63"/>
        <v>v03</v>
      </c>
      <c r="G381" s="19" t="str">
        <f t="shared" si="64"/>
        <v>Meas</v>
      </c>
      <c r="H381" s="1" t="s">
        <v>1974</v>
      </c>
      <c r="I381" s="19" t="str">
        <f t="shared" si="65"/>
        <v>CZ15</v>
      </c>
      <c r="J381" s="19">
        <v>208.47579999999999</v>
      </c>
    </row>
    <row r="382" spans="2:10" x14ac:dyDescent="0.25">
      <c r="B382" s="1">
        <f t="shared" si="60"/>
        <v>379</v>
      </c>
      <c r="C382" s="19" t="s">
        <v>2044</v>
      </c>
      <c r="D382" s="19" t="str">
        <f t="shared" si="61"/>
        <v>Nrs</v>
      </c>
      <c r="E382" s="19" t="str">
        <f t="shared" si="62"/>
        <v>CZ15</v>
      </c>
      <c r="F382" s="19" t="str">
        <f t="shared" si="63"/>
        <v>v07</v>
      </c>
      <c r="G382" s="19" t="str">
        <f t="shared" si="64"/>
        <v>Base</v>
      </c>
      <c r="H382" s="1" t="s">
        <v>1974</v>
      </c>
      <c r="I382" s="19" t="str">
        <f t="shared" si="65"/>
        <v>CZ15</v>
      </c>
      <c r="J382" s="19">
        <v>253.04453000000001</v>
      </c>
    </row>
    <row r="383" spans="2:10" x14ac:dyDescent="0.25">
      <c r="B383" s="1">
        <f t="shared" si="60"/>
        <v>380</v>
      </c>
      <c r="C383" s="19" t="s">
        <v>2045</v>
      </c>
      <c r="D383" s="19" t="str">
        <f t="shared" si="61"/>
        <v>Nrs</v>
      </c>
      <c r="E383" s="19" t="str">
        <f t="shared" si="62"/>
        <v>CZ15</v>
      </c>
      <c r="F383" s="19" t="str">
        <f t="shared" si="63"/>
        <v>v07</v>
      </c>
      <c r="G383" s="19" t="str">
        <f t="shared" si="64"/>
        <v>Meas</v>
      </c>
      <c r="H383" s="1" t="s">
        <v>1974</v>
      </c>
      <c r="I383" s="19" t="str">
        <f t="shared" si="65"/>
        <v>CZ15</v>
      </c>
      <c r="J383" s="19">
        <v>200.69587000000001</v>
      </c>
    </row>
    <row r="384" spans="2:10" x14ac:dyDescent="0.25">
      <c r="B384" s="1">
        <f t="shared" si="60"/>
        <v>381</v>
      </c>
      <c r="C384" s="19" t="s">
        <v>2046</v>
      </c>
      <c r="D384" s="19" t="str">
        <f t="shared" si="61"/>
        <v>Nrs</v>
      </c>
      <c r="E384" s="19" t="str">
        <f t="shared" si="62"/>
        <v>CZ15</v>
      </c>
      <c r="F384" s="19" t="str">
        <f t="shared" si="63"/>
        <v>v11</v>
      </c>
      <c r="G384" s="19" t="str">
        <f t="shared" si="64"/>
        <v>Base</v>
      </c>
      <c r="H384" s="1" t="s">
        <v>1974</v>
      </c>
      <c r="I384" s="19" t="str">
        <f t="shared" si="65"/>
        <v>CZ15</v>
      </c>
      <c r="J384" s="19">
        <v>244.98513</v>
      </c>
    </row>
    <row r="385" spans="2:10" x14ac:dyDescent="0.25">
      <c r="B385" s="1">
        <f t="shared" si="60"/>
        <v>382</v>
      </c>
      <c r="C385" s="19" t="s">
        <v>2047</v>
      </c>
      <c r="D385" s="19" t="str">
        <f t="shared" si="61"/>
        <v>Nrs</v>
      </c>
      <c r="E385" s="19" t="str">
        <f t="shared" si="62"/>
        <v>CZ15</v>
      </c>
      <c r="F385" s="19" t="str">
        <f t="shared" si="63"/>
        <v>v11</v>
      </c>
      <c r="G385" s="19" t="str">
        <f t="shared" si="64"/>
        <v>Meas</v>
      </c>
      <c r="H385" s="1" t="s">
        <v>1974</v>
      </c>
      <c r="I385" s="19" t="str">
        <f t="shared" si="65"/>
        <v>CZ15</v>
      </c>
      <c r="J385" s="19">
        <v>195.24107000000001</v>
      </c>
    </row>
    <row r="386" spans="2:10" x14ac:dyDescent="0.25">
      <c r="B386" s="1">
        <f t="shared" si="60"/>
        <v>383</v>
      </c>
      <c r="C386" s="19" t="s">
        <v>2048</v>
      </c>
      <c r="D386" s="19" t="str">
        <f t="shared" si="61"/>
        <v>Nrs</v>
      </c>
      <c r="E386" s="19" t="str">
        <f t="shared" si="62"/>
        <v>CZ15</v>
      </c>
      <c r="F386" s="19" t="str">
        <f t="shared" si="63"/>
        <v>v15</v>
      </c>
      <c r="G386" s="19" t="str">
        <f t="shared" si="64"/>
        <v>Base</v>
      </c>
      <c r="H386" s="1" t="s">
        <v>1974</v>
      </c>
      <c r="I386" s="19" t="str">
        <f t="shared" si="65"/>
        <v>CZ15</v>
      </c>
      <c r="J386" s="19">
        <v>228.90280000000001</v>
      </c>
    </row>
    <row r="387" spans="2:10" x14ac:dyDescent="0.25">
      <c r="B387" s="1">
        <f t="shared" si="60"/>
        <v>384</v>
      </c>
      <c r="C387" s="19" t="s">
        <v>2049</v>
      </c>
      <c r="D387" s="19" t="str">
        <f t="shared" si="61"/>
        <v>Nrs</v>
      </c>
      <c r="E387" s="19" t="str">
        <f t="shared" si="62"/>
        <v>CZ15</v>
      </c>
      <c r="F387" s="19" t="str">
        <f t="shared" si="63"/>
        <v>v15</v>
      </c>
      <c r="G387" s="19" t="str">
        <f t="shared" si="64"/>
        <v>Meas</v>
      </c>
      <c r="H387" s="1" t="s">
        <v>1974</v>
      </c>
      <c r="I387" s="19" t="str">
        <f t="shared" si="65"/>
        <v>CZ15</v>
      </c>
      <c r="J387" s="19">
        <v>184.01026999999999</v>
      </c>
    </row>
    <row r="388" spans="2:10" x14ac:dyDescent="0.25">
      <c r="B388" s="1">
        <f t="shared" si="60"/>
        <v>385</v>
      </c>
      <c r="C388" s="19" t="s">
        <v>2050</v>
      </c>
      <c r="D388" s="19" t="str">
        <f t="shared" ref="D388:D412" si="66">LEFT(C388,3)</f>
        <v>OfL</v>
      </c>
      <c r="E388" s="19" t="str">
        <f t="shared" ref="E388:E412" si="67">CONCATENATE("CZ",MID(C388,7,2))</f>
        <v>CZ15</v>
      </c>
      <c r="F388" s="19" t="str">
        <f t="shared" ref="F388:F412" si="68">_xlfn.CONCAT("v",MID(C388,11,2))</f>
        <v>v03</v>
      </c>
      <c r="G388" s="19" t="str">
        <f t="shared" ref="G388:G412" si="69">RIGHT(C388,4)</f>
        <v>Base</v>
      </c>
      <c r="H388" s="1" t="s">
        <v>1974</v>
      </c>
      <c r="I388" s="19" t="str">
        <f t="shared" ref="I388:I412" si="70">E388</f>
        <v>CZ15</v>
      </c>
      <c r="J388" s="19">
        <v>460.30232999999998</v>
      </c>
    </row>
    <row r="389" spans="2:10" x14ac:dyDescent="0.25">
      <c r="B389" s="1">
        <f t="shared" ref="B389:B452" si="71">B388+1</f>
        <v>386</v>
      </c>
      <c r="C389" s="19" t="s">
        <v>2051</v>
      </c>
      <c r="D389" s="19" t="str">
        <f t="shared" si="66"/>
        <v>OfL</v>
      </c>
      <c r="E389" s="19" t="str">
        <f t="shared" si="67"/>
        <v>CZ15</v>
      </c>
      <c r="F389" s="19" t="str">
        <f t="shared" si="68"/>
        <v>v03</v>
      </c>
      <c r="G389" s="19" t="str">
        <f t="shared" si="69"/>
        <v>Meas</v>
      </c>
      <c r="H389" s="1" t="s">
        <v>1974</v>
      </c>
      <c r="I389" s="19" t="str">
        <f t="shared" si="70"/>
        <v>CZ15</v>
      </c>
      <c r="J389" s="19">
        <v>355.13166999999999</v>
      </c>
    </row>
    <row r="390" spans="2:10" x14ac:dyDescent="0.25">
      <c r="B390" s="1">
        <f t="shared" si="71"/>
        <v>387</v>
      </c>
      <c r="C390" s="19" t="s">
        <v>2052</v>
      </c>
      <c r="D390" s="19" t="str">
        <f t="shared" si="66"/>
        <v>OfL</v>
      </c>
      <c r="E390" s="19" t="str">
        <f t="shared" si="67"/>
        <v>CZ15</v>
      </c>
      <c r="F390" s="19" t="str">
        <f t="shared" si="68"/>
        <v>v07</v>
      </c>
      <c r="G390" s="19" t="str">
        <f t="shared" si="69"/>
        <v>Base</v>
      </c>
      <c r="H390" s="1" t="s">
        <v>1974</v>
      </c>
      <c r="I390" s="19" t="str">
        <f t="shared" si="70"/>
        <v>CZ15</v>
      </c>
      <c r="J390" s="19">
        <v>459.45787000000001</v>
      </c>
    </row>
    <row r="391" spans="2:10" x14ac:dyDescent="0.25">
      <c r="B391" s="1">
        <f t="shared" si="71"/>
        <v>388</v>
      </c>
      <c r="C391" s="19" t="s">
        <v>2053</v>
      </c>
      <c r="D391" s="19" t="str">
        <f t="shared" si="66"/>
        <v>OfL</v>
      </c>
      <c r="E391" s="19" t="str">
        <f t="shared" si="67"/>
        <v>CZ15</v>
      </c>
      <c r="F391" s="19" t="str">
        <f t="shared" si="68"/>
        <v>v07</v>
      </c>
      <c r="G391" s="19" t="str">
        <f t="shared" si="69"/>
        <v>Meas</v>
      </c>
      <c r="H391" s="1" t="s">
        <v>1974</v>
      </c>
      <c r="I391" s="19" t="str">
        <f t="shared" si="70"/>
        <v>CZ15</v>
      </c>
      <c r="J391" s="19">
        <v>354.815</v>
      </c>
    </row>
    <row r="392" spans="2:10" x14ac:dyDescent="0.25">
      <c r="B392" s="1">
        <f t="shared" si="71"/>
        <v>389</v>
      </c>
      <c r="C392" s="19" t="s">
        <v>2054</v>
      </c>
      <c r="D392" s="19" t="str">
        <f t="shared" si="66"/>
        <v>OfL</v>
      </c>
      <c r="E392" s="19" t="str">
        <f t="shared" si="67"/>
        <v>CZ15</v>
      </c>
      <c r="F392" s="19" t="str">
        <f t="shared" si="68"/>
        <v>v11</v>
      </c>
      <c r="G392" s="19" t="str">
        <f t="shared" si="69"/>
        <v>Base</v>
      </c>
      <c r="H392" s="1" t="s">
        <v>1974</v>
      </c>
      <c r="I392" s="19" t="str">
        <f t="shared" si="70"/>
        <v>CZ15</v>
      </c>
      <c r="J392" s="19">
        <v>431.78579999999999</v>
      </c>
    </row>
    <row r="393" spans="2:10" x14ac:dyDescent="0.25">
      <c r="B393" s="1">
        <f t="shared" si="71"/>
        <v>390</v>
      </c>
      <c r="C393" s="19" t="s">
        <v>2055</v>
      </c>
      <c r="D393" s="19" t="str">
        <f t="shared" si="66"/>
        <v>OfL</v>
      </c>
      <c r="E393" s="19" t="str">
        <f t="shared" si="67"/>
        <v>CZ15</v>
      </c>
      <c r="F393" s="19" t="str">
        <f t="shared" si="68"/>
        <v>v11</v>
      </c>
      <c r="G393" s="19" t="str">
        <f t="shared" si="69"/>
        <v>Meas</v>
      </c>
      <c r="H393" s="1" t="s">
        <v>1974</v>
      </c>
      <c r="I393" s="19" t="str">
        <f t="shared" si="70"/>
        <v>CZ15</v>
      </c>
      <c r="J393" s="19">
        <v>335.95359999999999</v>
      </c>
    </row>
    <row r="394" spans="2:10" x14ac:dyDescent="0.25">
      <c r="B394" s="1">
        <f t="shared" si="71"/>
        <v>391</v>
      </c>
      <c r="C394" s="19" t="s">
        <v>2056</v>
      </c>
      <c r="D394" s="19" t="str">
        <f t="shared" si="66"/>
        <v>OfL</v>
      </c>
      <c r="E394" s="19" t="str">
        <f t="shared" si="67"/>
        <v>CZ15</v>
      </c>
      <c r="F394" s="19" t="str">
        <f t="shared" si="68"/>
        <v>v15</v>
      </c>
      <c r="G394" s="19" t="str">
        <f t="shared" si="69"/>
        <v>Base</v>
      </c>
      <c r="H394" s="1" t="s">
        <v>1974</v>
      </c>
      <c r="I394" s="19" t="str">
        <f t="shared" si="70"/>
        <v>CZ15</v>
      </c>
      <c r="J394" s="19">
        <v>436.61433</v>
      </c>
    </row>
    <row r="395" spans="2:10" x14ac:dyDescent="0.25">
      <c r="B395" s="1">
        <f t="shared" si="71"/>
        <v>392</v>
      </c>
      <c r="C395" s="19" t="s">
        <v>2057</v>
      </c>
      <c r="D395" s="19" t="str">
        <f t="shared" si="66"/>
        <v>OfL</v>
      </c>
      <c r="E395" s="19" t="str">
        <f t="shared" si="67"/>
        <v>CZ15</v>
      </c>
      <c r="F395" s="19" t="str">
        <f t="shared" si="68"/>
        <v>v15</v>
      </c>
      <c r="G395" s="19" t="str">
        <f t="shared" si="69"/>
        <v>Meas</v>
      </c>
      <c r="H395" s="1" t="s">
        <v>1974</v>
      </c>
      <c r="I395" s="19" t="str">
        <f t="shared" si="70"/>
        <v>CZ15</v>
      </c>
      <c r="J395" s="19">
        <v>339.05887000000001</v>
      </c>
    </row>
    <row r="396" spans="2:10" x14ac:dyDescent="0.25">
      <c r="B396" s="1">
        <f t="shared" si="71"/>
        <v>393</v>
      </c>
      <c r="C396" s="19" t="s">
        <v>2058</v>
      </c>
      <c r="D396" s="19" t="str">
        <f t="shared" si="66"/>
        <v>OfS</v>
      </c>
      <c r="E396" s="19" t="str">
        <f t="shared" si="67"/>
        <v>CZ15</v>
      </c>
      <c r="F396" s="19" t="str">
        <f t="shared" si="68"/>
        <v>v03</v>
      </c>
      <c r="G396" s="19" t="str">
        <f t="shared" si="69"/>
        <v>Base</v>
      </c>
      <c r="H396" s="1" t="s">
        <v>1974</v>
      </c>
      <c r="I396" s="19" t="str">
        <f t="shared" si="70"/>
        <v>CZ15</v>
      </c>
      <c r="J396" s="19">
        <v>27.961469999999998</v>
      </c>
    </row>
    <row r="397" spans="2:10" x14ac:dyDescent="0.25">
      <c r="B397" s="1">
        <f t="shared" si="71"/>
        <v>394</v>
      </c>
      <c r="C397" s="19" t="s">
        <v>2059</v>
      </c>
      <c r="D397" s="19" t="str">
        <f t="shared" si="66"/>
        <v>OfS</v>
      </c>
      <c r="E397" s="19" t="str">
        <f t="shared" si="67"/>
        <v>CZ15</v>
      </c>
      <c r="F397" s="19" t="str">
        <f t="shared" si="68"/>
        <v>v03</v>
      </c>
      <c r="G397" s="19" t="str">
        <f t="shared" si="69"/>
        <v>Meas</v>
      </c>
      <c r="H397" s="1" t="s">
        <v>1974</v>
      </c>
      <c r="I397" s="19" t="str">
        <f t="shared" si="70"/>
        <v>CZ15</v>
      </c>
      <c r="J397" s="19">
        <v>20.350999999999999</v>
      </c>
    </row>
    <row r="398" spans="2:10" x14ac:dyDescent="0.25">
      <c r="B398" s="1">
        <f t="shared" si="71"/>
        <v>395</v>
      </c>
      <c r="C398" s="19" t="s">
        <v>2060</v>
      </c>
      <c r="D398" s="19" t="str">
        <f t="shared" si="66"/>
        <v>OfS</v>
      </c>
      <c r="E398" s="19" t="str">
        <f t="shared" si="67"/>
        <v>CZ15</v>
      </c>
      <c r="F398" s="19" t="str">
        <f t="shared" si="68"/>
        <v>v07</v>
      </c>
      <c r="G398" s="19" t="str">
        <f t="shared" si="69"/>
        <v>Base</v>
      </c>
      <c r="H398" s="1" t="s">
        <v>1974</v>
      </c>
      <c r="I398" s="19" t="str">
        <f t="shared" si="70"/>
        <v>CZ15</v>
      </c>
      <c r="J398" s="19">
        <v>27.77</v>
      </c>
    </row>
    <row r="399" spans="2:10" x14ac:dyDescent="0.25">
      <c r="B399" s="1">
        <f t="shared" si="71"/>
        <v>396</v>
      </c>
      <c r="C399" s="19" t="s">
        <v>2061</v>
      </c>
      <c r="D399" s="19" t="str">
        <f t="shared" si="66"/>
        <v>OfS</v>
      </c>
      <c r="E399" s="19" t="str">
        <f t="shared" si="67"/>
        <v>CZ15</v>
      </c>
      <c r="F399" s="19" t="str">
        <f t="shared" si="68"/>
        <v>v07</v>
      </c>
      <c r="G399" s="19" t="str">
        <f t="shared" si="69"/>
        <v>Meas</v>
      </c>
      <c r="H399" s="1" t="s">
        <v>1974</v>
      </c>
      <c r="I399" s="19" t="str">
        <f t="shared" si="70"/>
        <v>CZ15</v>
      </c>
      <c r="J399" s="19">
        <v>20.264469999999999</v>
      </c>
    </row>
    <row r="400" spans="2:10" x14ac:dyDescent="0.25">
      <c r="B400" s="1">
        <f t="shared" si="71"/>
        <v>397</v>
      </c>
      <c r="C400" s="19" t="s">
        <v>2062</v>
      </c>
      <c r="D400" s="19" t="str">
        <f t="shared" si="66"/>
        <v>OfS</v>
      </c>
      <c r="E400" s="19" t="str">
        <f t="shared" si="67"/>
        <v>CZ15</v>
      </c>
      <c r="F400" s="19" t="str">
        <f t="shared" si="68"/>
        <v>v11</v>
      </c>
      <c r="G400" s="19" t="str">
        <f t="shared" si="69"/>
        <v>Base</v>
      </c>
      <c r="H400" s="1" t="s">
        <v>1974</v>
      </c>
      <c r="I400" s="19" t="str">
        <f t="shared" si="70"/>
        <v>CZ15</v>
      </c>
      <c r="J400" s="19">
        <v>26.040929999999999</v>
      </c>
    </row>
    <row r="401" spans="2:10" x14ac:dyDescent="0.25">
      <c r="B401" s="1">
        <f t="shared" si="71"/>
        <v>398</v>
      </c>
      <c r="C401" s="19" t="s">
        <v>2063</v>
      </c>
      <c r="D401" s="19" t="str">
        <f t="shared" si="66"/>
        <v>OfS</v>
      </c>
      <c r="E401" s="19" t="str">
        <f t="shared" si="67"/>
        <v>CZ15</v>
      </c>
      <c r="F401" s="19" t="str">
        <f t="shared" si="68"/>
        <v>v11</v>
      </c>
      <c r="G401" s="19" t="str">
        <f t="shared" si="69"/>
        <v>Meas</v>
      </c>
      <c r="H401" s="1" t="s">
        <v>1974</v>
      </c>
      <c r="I401" s="19" t="str">
        <f t="shared" si="70"/>
        <v>CZ15</v>
      </c>
      <c r="J401" s="19">
        <v>19.156929999999999</v>
      </c>
    </row>
    <row r="402" spans="2:10" x14ac:dyDescent="0.25">
      <c r="B402" s="1">
        <f t="shared" si="71"/>
        <v>399</v>
      </c>
      <c r="C402" s="19" t="s">
        <v>2064</v>
      </c>
      <c r="D402" s="19" t="str">
        <f t="shared" si="66"/>
        <v>OfS</v>
      </c>
      <c r="E402" s="19" t="str">
        <f t="shared" si="67"/>
        <v>CZ15</v>
      </c>
      <c r="F402" s="19" t="str">
        <f t="shared" si="68"/>
        <v>v15</v>
      </c>
      <c r="G402" s="19" t="str">
        <f t="shared" si="69"/>
        <v>Base</v>
      </c>
      <c r="H402" s="1" t="s">
        <v>1974</v>
      </c>
      <c r="I402" s="19" t="str">
        <f t="shared" si="70"/>
        <v>CZ15</v>
      </c>
      <c r="J402" s="19">
        <v>23.882400000000001</v>
      </c>
    </row>
    <row r="403" spans="2:10" x14ac:dyDescent="0.25">
      <c r="B403" s="1">
        <f t="shared" si="71"/>
        <v>400</v>
      </c>
      <c r="C403" s="19" t="s">
        <v>2065</v>
      </c>
      <c r="D403" s="19" t="str">
        <f t="shared" si="66"/>
        <v>OfS</v>
      </c>
      <c r="E403" s="19" t="str">
        <f t="shared" si="67"/>
        <v>CZ15</v>
      </c>
      <c r="F403" s="19" t="str">
        <f t="shared" si="68"/>
        <v>v15</v>
      </c>
      <c r="G403" s="19" t="str">
        <f t="shared" si="69"/>
        <v>Meas</v>
      </c>
      <c r="H403" s="1" t="s">
        <v>1974</v>
      </c>
      <c r="I403" s="19" t="str">
        <f t="shared" si="70"/>
        <v>CZ15</v>
      </c>
      <c r="J403" s="19">
        <v>17.771730000000002</v>
      </c>
    </row>
    <row r="404" spans="2:10" x14ac:dyDescent="0.25">
      <c r="B404" s="1">
        <f t="shared" si="71"/>
        <v>401</v>
      </c>
      <c r="C404" s="19" t="s">
        <v>2066</v>
      </c>
      <c r="D404" s="19" t="str">
        <f t="shared" si="66"/>
        <v>RFF</v>
      </c>
      <c r="E404" s="19" t="str">
        <f t="shared" si="67"/>
        <v>CZ15</v>
      </c>
      <c r="F404" s="19" t="str">
        <f t="shared" si="68"/>
        <v>v03</v>
      </c>
      <c r="G404" s="19" t="str">
        <f t="shared" si="69"/>
        <v>Base</v>
      </c>
      <c r="H404" s="1" t="s">
        <v>1974</v>
      </c>
      <c r="I404" s="19" t="str">
        <f t="shared" si="70"/>
        <v>CZ15</v>
      </c>
      <c r="J404" s="19">
        <v>18.015930000000001</v>
      </c>
    </row>
    <row r="405" spans="2:10" x14ac:dyDescent="0.25">
      <c r="B405" s="1">
        <f t="shared" si="71"/>
        <v>402</v>
      </c>
      <c r="C405" s="19" t="s">
        <v>2067</v>
      </c>
      <c r="D405" s="19" t="str">
        <f t="shared" si="66"/>
        <v>RFF</v>
      </c>
      <c r="E405" s="19" t="str">
        <f t="shared" si="67"/>
        <v>CZ15</v>
      </c>
      <c r="F405" s="19" t="str">
        <f t="shared" si="68"/>
        <v>v03</v>
      </c>
      <c r="G405" s="19" t="str">
        <f t="shared" si="69"/>
        <v>Meas</v>
      </c>
      <c r="H405" s="1" t="s">
        <v>1974</v>
      </c>
      <c r="I405" s="19" t="str">
        <f t="shared" si="70"/>
        <v>CZ15</v>
      </c>
      <c r="J405" s="19">
        <v>13.190329999999999</v>
      </c>
    </row>
    <row r="406" spans="2:10" x14ac:dyDescent="0.25">
      <c r="B406" s="1">
        <f t="shared" si="71"/>
        <v>403</v>
      </c>
      <c r="C406" s="19" t="s">
        <v>2068</v>
      </c>
      <c r="D406" s="19" t="str">
        <f t="shared" si="66"/>
        <v>RFF</v>
      </c>
      <c r="E406" s="19" t="str">
        <f t="shared" si="67"/>
        <v>CZ15</v>
      </c>
      <c r="F406" s="19" t="str">
        <f t="shared" si="68"/>
        <v>v07</v>
      </c>
      <c r="G406" s="19" t="str">
        <f t="shared" si="69"/>
        <v>Base</v>
      </c>
      <c r="H406" s="1" t="s">
        <v>1974</v>
      </c>
      <c r="I406" s="19" t="str">
        <f t="shared" si="70"/>
        <v>CZ15</v>
      </c>
      <c r="J406" s="19">
        <v>17.8856</v>
      </c>
    </row>
    <row r="407" spans="2:10" x14ac:dyDescent="0.25">
      <c r="B407" s="1">
        <f t="shared" si="71"/>
        <v>404</v>
      </c>
      <c r="C407" s="19" t="s">
        <v>2069</v>
      </c>
      <c r="D407" s="19" t="str">
        <f t="shared" si="66"/>
        <v>RFF</v>
      </c>
      <c r="E407" s="19" t="str">
        <f t="shared" si="67"/>
        <v>CZ15</v>
      </c>
      <c r="F407" s="19" t="str">
        <f t="shared" si="68"/>
        <v>v07</v>
      </c>
      <c r="G407" s="19" t="str">
        <f t="shared" si="69"/>
        <v>Meas</v>
      </c>
      <c r="H407" s="1" t="s">
        <v>1974</v>
      </c>
      <c r="I407" s="19" t="str">
        <f t="shared" si="70"/>
        <v>CZ15</v>
      </c>
      <c r="J407" s="19">
        <v>13.11547</v>
      </c>
    </row>
    <row r="408" spans="2:10" x14ac:dyDescent="0.25">
      <c r="B408" s="1">
        <f t="shared" si="71"/>
        <v>405</v>
      </c>
      <c r="C408" s="19" t="s">
        <v>2070</v>
      </c>
      <c r="D408" s="19" t="str">
        <f t="shared" si="66"/>
        <v>RFF</v>
      </c>
      <c r="E408" s="19" t="str">
        <f t="shared" si="67"/>
        <v>CZ15</v>
      </c>
      <c r="F408" s="19" t="str">
        <f t="shared" si="68"/>
        <v>v11</v>
      </c>
      <c r="G408" s="19" t="str">
        <f t="shared" si="69"/>
        <v>Base</v>
      </c>
      <c r="H408" s="1" t="s">
        <v>1974</v>
      </c>
      <c r="I408" s="19" t="str">
        <f t="shared" si="70"/>
        <v>CZ15</v>
      </c>
      <c r="J408" s="19">
        <v>16.861730000000001</v>
      </c>
    </row>
    <row r="409" spans="2:10" x14ac:dyDescent="0.25">
      <c r="B409" s="1">
        <f t="shared" si="71"/>
        <v>406</v>
      </c>
      <c r="C409" s="19" t="s">
        <v>2071</v>
      </c>
      <c r="D409" s="19" t="str">
        <f t="shared" si="66"/>
        <v>RFF</v>
      </c>
      <c r="E409" s="19" t="str">
        <f t="shared" si="67"/>
        <v>CZ15</v>
      </c>
      <c r="F409" s="19" t="str">
        <f t="shared" si="68"/>
        <v>v11</v>
      </c>
      <c r="G409" s="19" t="str">
        <f t="shared" si="69"/>
        <v>Meas</v>
      </c>
      <c r="H409" s="1" t="s">
        <v>1974</v>
      </c>
      <c r="I409" s="19" t="str">
        <f t="shared" si="70"/>
        <v>CZ15</v>
      </c>
      <c r="J409" s="19">
        <v>12.485329999999999</v>
      </c>
    </row>
    <row r="410" spans="2:10" x14ac:dyDescent="0.25">
      <c r="B410" s="1">
        <f t="shared" si="71"/>
        <v>407</v>
      </c>
      <c r="C410" s="19" t="s">
        <v>2072</v>
      </c>
      <c r="D410" s="19" t="str">
        <f t="shared" si="66"/>
        <v>RFF</v>
      </c>
      <c r="E410" s="19" t="str">
        <f t="shared" si="67"/>
        <v>CZ15</v>
      </c>
      <c r="F410" s="19" t="str">
        <f t="shared" si="68"/>
        <v>v15</v>
      </c>
      <c r="G410" s="19" t="str">
        <f t="shared" si="69"/>
        <v>Base</v>
      </c>
      <c r="H410" s="1" t="s">
        <v>1974</v>
      </c>
      <c r="I410" s="19" t="str">
        <f t="shared" si="70"/>
        <v>CZ15</v>
      </c>
      <c r="J410" s="19">
        <v>16.522400000000001</v>
      </c>
    </row>
    <row r="411" spans="2:10" x14ac:dyDescent="0.25">
      <c r="B411" s="1">
        <f t="shared" si="71"/>
        <v>408</v>
      </c>
      <c r="C411" s="19" t="s">
        <v>2073</v>
      </c>
      <c r="D411" s="19" t="str">
        <f t="shared" si="66"/>
        <v>RFF</v>
      </c>
      <c r="E411" s="19" t="str">
        <f t="shared" si="67"/>
        <v>CZ15</v>
      </c>
      <c r="F411" s="19" t="str">
        <f t="shared" si="68"/>
        <v>v15</v>
      </c>
      <c r="G411" s="19" t="str">
        <f t="shared" si="69"/>
        <v>Meas</v>
      </c>
      <c r="H411" s="1" t="s">
        <v>1974</v>
      </c>
      <c r="I411" s="19" t="str">
        <f t="shared" si="70"/>
        <v>CZ15</v>
      </c>
      <c r="J411" s="19">
        <v>12.235670000000001</v>
      </c>
    </row>
    <row r="412" spans="2:10" x14ac:dyDescent="0.25">
      <c r="B412" s="1">
        <f t="shared" si="71"/>
        <v>409</v>
      </c>
      <c r="C412" s="19" t="s">
        <v>2074</v>
      </c>
      <c r="D412" s="19" t="str">
        <f t="shared" si="66"/>
        <v>RSD</v>
      </c>
      <c r="E412" s="19" t="str">
        <f t="shared" si="67"/>
        <v>CZ15</v>
      </c>
      <c r="F412" s="19" t="str">
        <f t="shared" si="68"/>
        <v>v03</v>
      </c>
      <c r="G412" s="19" t="str">
        <f t="shared" si="69"/>
        <v>Base</v>
      </c>
      <c r="H412" s="1" t="s">
        <v>1974</v>
      </c>
      <c r="I412" s="19" t="str">
        <f t="shared" si="70"/>
        <v>CZ15</v>
      </c>
      <c r="J412" s="19">
        <v>31.373000000000001</v>
      </c>
    </row>
    <row r="413" spans="2:10" x14ac:dyDescent="0.25">
      <c r="B413" s="1">
        <f t="shared" si="71"/>
        <v>410</v>
      </c>
      <c r="C413" s="19" t="s">
        <v>2075</v>
      </c>
      <c r="D413" s="19" t="str">
        <f t="shared" ref="D413:D451" si="72">LEFT(C413,3)</f>
        <v>RSD</v>
      </c>
      <c r="E413" s="19" t="str">
        <f t="shared" ref="E413:E451" si="73">CONCATENATE("CZ",MID(C413,7,2))</f>
        <v>CZ15</v>
      </c>
      <c r="F413" s="19" t="str">
        <f t="shared" ref="F413:F451" si="74">_xlfn.CONCAT("v",MID(C413,11,2))</f>
        <v>v03</v>
      </c>
      <c r="G413" s="19" t="str">
        <f t="shared" ref="G413:G451" si="75">RIGHT(C413,4)</f>
        <v>Meas</v>
      </c>
      <c r="H413" s="1" t="s">
        <v>1974</v>
      </c>
      <c r="I413" s="19" t="str">
        <f t="shared" ref="I413:I451" si="76">E413</f>
        <v>CZ15</v>
      </c>
      <c r="J413" s="19">
        <v>22.46733</v>
      </c>
    </row>
    <row r="414" spans="2:10" x14ac:dyDescent="0.25">
      <c r="B414" s="1">
        <f t="shared" si="71"/>
        <v>411</v>
      </c>
      <c r="C414" s="19" t="s">
        <v>2076</v>
      </c>
      <c r="D414" s="19" t="str">
        <f t="shared" si="72"/>
        <v>RSD</v>
      </c>
      <c r="E414" s="19" t="str">
        <f t="shared" si="73"/>
        <v>CZ15</v>
      </c>
      <c r="F414" s="19" t="str">
        <f t="shared" si="74"/>
        <v>v07</v>
      </c>
      <c r="G414" s="19" t="str">
        <f t="shared" si="75"/>
        <v>Base</v>
      </c>
      <c r="H414" s="1" t="s">
        <v>1974</v>
      </c>
      <c r="I414" s="19" t="str">
        <f t="shared" si="76"/>
        <v>CZ15</v>
      </c>
      <c r="J414" s="19">
        <v>31.08193</v>
      </c>
    </row>
    <row r="415" spans="2:10" x14ac:dyDescent="0.25">
      <c r="B415" s="1">
        <f t="shared" si="71"/>
        <v>412</v>
      </c>
      <c r="C415" s="19" t="s">
        <v>2077</v>
      </c>
      <c r="D415" s="19" t="str">
        <f t="shared" si="72"/>
        <v>RSD</v>
      </c>
      <c r="E415" s="19" t="str">
        <f t="shared" si="73"/>
        <v>CZ15</v>
      </c>
      <c r="F415" s="19" t="str">
        <f t="shared" si="74"/>
        <v>v07</v>
      </c>
      <c r="G415" s="19" t="str">
        <f t="shared" si="75"/>
        <v>Meas</v>
      </c>
      <c r="H415" s="1" t="s">
        <v>1974</v>
      </c>
      <c r="I415" s="19" t="str">
        <f t="shared" si="76"/>
        <v>CZ15</v>
      </c>
      <c r="J415" s="19">
        <v>22.299530000000001</v>
      </c>
    </row>
    <row r="416" spans="2:10" x14ac:dyDescent="0.25">
      <c r="B416" s="1">
        <f t="shared" si="71"/>
        <v>413</v>
      </c>
      <c r="C416" s="19" t="s">
        <v>2078</v>
      </c>
      <c r="D416" s="19" t="str">
        <f t="shared" si="72"/>
        <v>RSD</v>
      </c>
      <c r="E416" s="19" t="str">
        <f t="shared" si="73"/>
        <v>CZ15</v>
      </c>
      <c r="F416" s="19" t="str">
        <f t="shared" si="74"/>
        <v>v11</v>
      </c>
      <c r="G416" s="19" t="str">
        <f t="shared" si="75"/>
        <v>Base</v>
      </c>
      <c r="H416" s="1" t="s">
        <v>1974</v>
      </c>
      <c r="I416" s="19" t="str">
        <f t="shared" si="76"/>
        <v>CZ15</v>
      </c>
      <c r="J416" s="19">
        <v>30.179200000000002</v>
      </c>
    </row>
    <row r="417" spans="2:10" x14ac:dyDescent="0.25">
      <c r="B417" s="1">
        <f t="shared" si="71"/>
        <v>414</v>
      </c>
      <c r="C417" s="19" t="s">
        <v>2079</v>
      </c>
      <c r="D417" s="19" t="str">
        <f t="shared" si="72"/>
        <v>RSD</v>
      </c>
      <c r="E417" s="19" t="str">
        <f t="shared" si="73"/>
        <v>CZ15</v>
      </c>
      <c r="F417" s="19" t="str">
        <f t="shared" si="74"/>
        <v>v11</v>
      </c>
      <c r="G417" s="19" t="str">
        <f t="shared" si="75"/>
        <v>Meas</v>
      </c>
      <c r="H417" s="1" t="s">
        <v>1974</v>
      </c>
      <c r="I417" s="19" t="str">
        <f t="shared" si="76"/>
        <v>CZ15</v>
      </c>
      <c r="J417" s="19">
        <v>21.800470000000001</v>
      </c>
    </row>
    <row r="418" spans="2:10" x14ac:dyDescent="0.25">
      <c r="B418" s="1">
        <f t="shared" si="71"/>
        <v>415</v>
      </c>
      <c r="C418" s="19" t="s">
        <v>2080</v>
      </c>
      <c r="D418" s="19" t="str">
        <f t="shared" si="72"/>
        <v>RSD</v>
      </c>
      <c r="E418" s="19" t="str">
        <f t="shared" si="73"/>
        <v>CZ15</v>
      </c>
      <c r="F418" s="19" t="str">
        <f t="shared" si="74"/>
        <v>v15</v>
      </c>
      <c r="G418" s="19" t="str">
        <f t="shared" si="75"/>
        <v>Base</v>
      </c>
      <c r="H418" s="1" t="s">
        <v>1974</v>
      </c>
      <c r="I418" s="19" t="str">
        <f t="shared" si="76"/>
        <v>CZ15</v>
      </c>
      <c r="J418" s="19">
        <v>29.49607</v>
      </c>
    </row>
    <row r="419" spans="2:10" x14ac:dyDescent="0.25">
      <c r="B419" s="1">
        <f t="shared" si="71"/>
        <v>416</v>
      </c>
      <c r="C419" s="19" t="s">
        <v>2081</v>
      </c>
      <c r="D419" s="19" t="str">
        <f t="shared" si="72"/>
        <v>RSD</v>
      </c>
      <c r="E419" s="19" t="str">
        <f t="shared" si="73"/>
        <v>CZ15</v>
      </c>
      <c r="F419" s="19" t="str">
        <f t="shared" si="74"/>
        <v>v15</v>
      </c>
      <c r="G419" s="19" t="str">
        <f t="shared" si="75"/>
        <v>Meas</v>
      </c>
      <c r="H419" s="1" t="s">
        <v>1974</v>
      </c>
      <c r="I419" s="19" t="str">
        <f t="shared" si="76"/>
        <v>CZ15</v>
      </c>
      <c r="J419" s="19">
        <v>21.128070000000001</v>
      </c>
    </row>
    <row r="420" spans="2:10" x14ac:dyDescent="0.25">
      <c r="B420" s="1">
        <f t="shared" si="71"/>
        <v>417</v>
      </c>
      <c r="C420" s="19" t="s">
        <v>2082</v>
      </c>
      <c r="D420" s="19" t="str">
        <f t="shared" si="72"/>
        <v>Rt3</v>
      </c>
      <c r="E420" s="19" t="str">
        <f t="shared" si="73"/>
        <v>CZ15</v>
      </c>
      <c r="F420" s="19" t="str">
        <f t="shared" si="74"/>
        <v>v03</v>
      </c>
      <c r="G420" s="19" t="str">
        <f t="shared" si="75"/>
        <v>Base</v>
      </c>
      <c r="H420" s="1" t="s">
        <v>1974</v>
      </c>
      <c r="I420" s="19" t="str">
        <f t="shared" si="76"/>
        <v>CZ15</v>
      </c>
      <c r="J420" s="19">
        <v>593.42592999999999</v>
      </c>
    </row>
    <row r="421" spans="2:10" x14ac:dyDescent="0.25">
      <c r="B421" s="1">
        <f t="shared" si="71"/>
        <v>418</v>
      </c>
      <c r="C421" s="19" t="s">
        <v>2083</v>
      </c>
      <c r="D421" s="19" t="str">
        <f t="shared" si="72"/>
        <v>Rt3</v>
      </c>
      <c r="E421" s="19" t="str">
        <f t="shared" si="73"/>
        <v>CZ15</v>
      </c>
      <c r="F421" s="19" t="str">
        <f t="shared" si="74"/>
        <v>v03</v>
      </c>
      <c r="G421" s="19" t="str">
        <f t="shared" si="75"/>
        <v>Meas</v>
      </c>
      <c r="H421" s="1" t="s">
        <v>1974</v>
      </c>
      <c r="I421" s="19" t="str">
        <f t="shared" si="76"/>
        <v>CZ15</v>
      </c>
      <c r="J421" s="19">
        <v>442.82859999999999</v>
      </c>
    </row>
    <row r="422" spans="2:10" x14ac:dyDescent="0.25">
      <c r="B422" s="1">
        <f t="shared" si="71"/>
        <v>419</v>
      </c>
      <c r="C422" s="19" t="s">
        <v>2084</v>
      </c>
      <c r="D422" s="19" t="str">
        <f t="shared" si="72"/>
        <v>Rt3</v>
      </c>
      <c r="E422" s="19" t="str">
        <f t="shared" si="73"/>
        <v>CZ15</v>
      </c>
      <c r="F422" s="19" t="str">
        <f t="shared" si="74"/>
        <v>v07</v>
      </c>
      <c r="G422" s="19" t="str">
        <f t="shared" si="75"/>
        <v>Base</v>
      </c>
      <c r="H422" s="1" t="s">
        <v>1974</v>
      </c>
      <c r="I422" s="19" t="str">
        <f t="shared" si="76"/>
        <v>CZ15</v>
      </c>
      <c r="J422" s="19">
        <v>591.10847000000001</v>
      </c>
    </row>
    <row r="423" spans="2:10" x14ac:dyDescent="0.25">
      <c r="B423" s="1">
        <f t="shared" si="71"/>
        <v>420</v>
      </c>
      <c r="C423" s="19" t="s">
        <v>2085</v>
      </c>
      <c r="D423" s="19" t="str">
        <f t="shared" si="72"/>
        <v>Rt3</v>
      </c>
      <c r="E423" s="19" t="str">
        <f t="shared" si="73"/>
        <v>CZ15</v>
      </c>
      <c r="F423" s="19" t="str">
        <f t="shared" si="74"/>
        <v>v07</v>
      </c>
      <c r="G423" s="19" t="str">
        <f t="shared" si="75"/>
        <v>Meas</v>
      </c>
      <c r="H423" s="1" t="s">
        <v>1974</v>
      </c>
      <c r="I423" s="19" t="str">
        <f t="shared" si="76"/>
        <v>CZ15</v>
      </c>
      <c r="J423" s="19">
        <v>440.55513000000002</v>
      </c>
    </row>
    <row r="424" spans="2:10" x14ac:dyDescent="0.25">
      <c r="B424" s="1">
        <f t="shared" si="71"/>
        <v>421</v>
      </c>
      <c r="C424" s="19" t="s">
        <v>2086</v>
      </c>
      <c r="D424" s="19" t="str">
        <f t="shared" si="72"/>
        <v>Rt3</v>
      </c>
      <c r="E424" s="19" t="str">
        <f t="shared" si="73"/>
        <v>CZ15</v>
      </c>
      <c r="F424" s="19" t="str">
        <f t="shared" si="74"/>
        <v>v11</v>
      </c>
      <c r="G424" s="19" t="str">
        <f t="shared" si="75"/>
        <v>Base</v>
      </c>
      <c r="H424" s="1" t="s">
        <v>1974</v>
      </c>
      <c r="I424" s="19" t="str">
        <f t="shared" si="76"/>
        <v>CZ15</v>
      </c>
      <c r="J424" s="19">
        <v>553.47860000000003</v>
      </c>
    </row>
    <row r="425" spans="2:10" x14ac:dyDescent="0.25">
      <c r="B425" s="1">
        <f t="shared" si="71"/>
        <v>422</v>
      </c>
      <c r="C425" s="19" t="s">
        <v>2087</v>
      </c>
      <c r="D425" s="19" t="str">
        <f t="shared" si="72"/>
        <v>Rt3</v>
      </c>
      <c r="E425" s="19" t="str">
        <f t="shared" si="73"/>
        <v>CZ15</v>
      </c>
      <c r="F425" s="19" t="str">
        <f t="shared" si="74"/>
        <v>v11</v>
      </c>
      <c r="G425" s="19" t="str">
        <f t="shared" si="75"/>
        <v>Meas</v>
      </c>
      <c r="H425" s="1" t="s">
        <v>1974</v>
      </c>
      <c r="I425" s="19" t="str">
        <f t="shared" si="76"/>
        <v>CZ15</v>
      </c>
      <c r="J425" s="19">
        <v>413.93407000000002</v>
      </c>
    </row>
    <row r="426" spans="2:10" x14ac:dyDescent="0.25">
      <c r="B426" s="1">
        <f t="shared" si="71"/>
        <v>423</v>
      </c>
      <c r="C426" s="19" t="s">
        <v>2088</v>
      </c>
      <c r="D426" s="19" t="str">
        <f t="shared" si="72"/>
        <v>Rt3</v>
      </c>
      <c r="E426" s="19" t="str">
        <f t="shared" si="73"/>
        <v>CZ15</v>
      </c>
      <c r="F426" s="19" t="str">
        <f t="shared" si="74"/>
        <v>v15</v>
      </c>
      <c r="G426" s="19" t="str">
        <f t="shared" si="75"/>
        <v>Base</v>
      </c>
      <c r="H426" s="1" t="s">
        <v>1974</v>
      </c>
      <c r="I426" s="19" t="str">
        <f t="shared" si="76"/>
        <v>CZ15</v>
      </c>
      <c r="J426" s="19">
        <v>522.76327000000003</v>
      </c>
    </row>
    <row r="427" spans="2:10" x14ac:dyDescent="0.25">
      <c r="B427" s="1">
        <f t="shared" si="71"/>
        <v>424</v>
      </c>
      <c r="C427" s="19" t="s">
        <v>2089</v>
      </c>
      <c r="D427" s="19" t="str">
        <f t="shared" si="72"/>
        <v>Rt3</v>
      </c>
      <c r="E427" s="19" t="str">
        <f t="shared" si="73"/>
        <v>CZ15</v>
      </c>
      <c r="F427" s="19" t="str">
        <f t="shared" si="74"/>
        <v>v15</v>
      </c>
      <c r="G427" s="19" t="str">
        <f t="shared" si="75"/>
        <v>Meas</v>
      </c>
      <c r="H427" s="1" t="s">
        <v>1974</v>
      </c>
      <c r="I427" s="19" t="str">
        <f t="shared" si="76"/>
        <v>CZ15</v>
      </c>
      <c r="J427" s="19">
        <v>386.58679999999998</v>
      </c>
    </row>
    <row r="428" spans="2:10" x14ac:dyDescent="0.25">
      <c r="B428" s="1">
        <f t="shared" si="71"/>
        <v>425</v>
      </c>
      <c r="C428" s="19" t="s">
        <v>2090</v>
      </c>
      <c r="D428" s="19" t="str">
        <f t="shared" si="72"/>
        <v>RtL</v>
      </c>
      <c r="E428" s="19" t="str">
        <f t="shared" si="73"/>
        <v>CZ15</v>
      </c>
      <c r="F428" s="19" t="str">
        <f t="shared" si="74"/>
        <v>v03</v>
      </c>
      <c r="G428" s="19" t="str">
        <f t="shared" si="75"/>
        <v>Base</v>
      </c>
      <c r="H428" s="1" t="s">
        <v>1974</v>
      </c>
      <c r="I428" s="19" t="str">
        <f t="shared" si="76"/>
        <v>CZ15</v>
      </c>
      <c r="J428" s="19">
        <v>529.90493000000004</v>
      </c>
    </row>
    <row r="429" spans="2:10" x14ac:dyDescent="0.25">
      <c r="B429" s="1">
        <f t="shared" si="71"/>
        <v>426</v>
      </c>
      <c r="C429" s="19" t="s">
        <v>2091</v>
      </c>
      <c r="D429" s="19" t="str">
        <f t="shared" si="72"/>
        <v>RtL</v>
      </c>
      <c r="E429" s="19" t="str">
        <f t="shared" si="73"/>
        <v>CZ15</v>
      </c>
      <c r="F429" s="19" t="str">
        <f t="shared" si="74"/>
        <v>v03</v>
      </c>
      <c r="G429" s="19" t="str">
        <f t="shared" si="75"/>
        <v>Meas</v>
      </c>
      <c r="H429" s="1" t="s">
        <v>1974</v>
      </c>
      <c r="I429" s="19" t="str">
        <f t="shared" si="76"/>
        <v>CZ15</v>
      </c>
      <c r="J429" s="19">
        <v>396.62727000000001</v>
      </c>
    </row>
    <row r="430" spans="2:10" x14ac:dyDescent="0.25">
      <c r="B430" s="1">
        <f t="shared" si="71"/>
        <v>427</v>
      </c>
      <c r="C430" s="19" t="s">
        <v>2092</v>
      </c>
      <c r="D430" s="19" t="str">
        <f t="shared" si="72"/>
        <v>RtL</v>
      </c>
      <c r="E430" s="19" t="str">
        <f t="shared" si="73"/>
        <v>CZ15</v>
      </c>
      <c r="F430" s="19" t="str">
        <f t="shared" si="74"/>
        <v>v07</v>
      </c>
      <c r="G430" s="19" t="str">
        <f t="shared" si="75"/>
        <v>Base</v>
      </c>
      <c r="H430" s="1" t="s">
        <v>1974</v>
      </c>
      <c r="I430" s="19" t="str">
        <f t="shared" si="76"/>
        <v>CZ15</v>
      </c>
      <c r="J430" s="19">
        <v>523.34613000000002</v>
      </c>
    </row>
    <row r="431" spans="2:10" x14ac:dyDescent="0.25">
      <c r="B431" s="1">
        <f t="shared" si="71"/>
        <v>428</v>
      </c>
      <c r="C431" s="19" t="s">
        <v>2093</v>
      </c>
      <c r="D431" s="19" t="str">
        <f t="shared" si="72"/>
        <v>RtL</v>
      </c>
      <c r="E431" s="19" t="str">
        <f t="shared" si="73"/>
        <v>CZ15</v>
      </c>
      <c r="F431" s="19" t="str">
        <f t="shared" si="74"/>
        <v>v07</v>
      </c>
      <c r="G431" s="19" t="str">
        <f t="shared" si="75"/>
        <v>Meas</v>
      </c>
      <c r="H431" s="1" t="s">
        <v>1974</v>
      </c>
      <c r="I431" s="19" t="str">
        <f t="shared" si="76"/>
        <v>CZ15</v>
      </c>
      <c r="J431" s="19">
        <v>392.48933</v>
      </c>
    </row>
    <row r="432" spans="2:10" x14ac:dyDescent="0.25">
      <c r="B432" s="1">
        <f t="shared" si="71"/>
        <v>429</v>
      </c>
      <c r="C432" s="19" t="s">
        <v>2094</v>
      </c>
      <c r="D432" s="19" t="str">
        <f t="shared" si="72"/>
        <v>RtL</v>
      </c>
      <c r="E432" s="19" t="str">
        <f t="shared" si="73"/>
        <v>CZ15</v>
      </c>
      <c r="F432" s="19" t="str">
        <f t="shared" si="74"/>
        <v>v11</v>
      </c>
      <c r="G432" s="19" t="str">
        <f t="shared" si="75"/>
        <v>Base</v>
      </c>
      <c r="H432" s="1" t="s">
        <v>1974</v>
      </c>
      <c r="I432" s="19" t="str">
        <f t="shared" si="76"/>
        <v>CZ15</v>
      </c>
      <c r="J432" s="19">
        <v>500.85827</v>
      </c>
    </row>
    <row r="433" spans="2:10" x14ac:dyDescent="0.25">
      <c r="B433" s="1">
        <f t="shared" si="71"/>
        <v>430</v>
      </c>
      <c r="C433" s="19" t="s">
        <v>2095</v>
      </c>
      <c r="D433" s="19" t="str">
        <f t="shared" si="72"/>
        <v>RtL</v>
      </c>
      <c r="E433" s="19" t="str">
        <f t="shared" si="73"/>
        <v>CZ15</v>
      </c>
      <c r="F433" s="19" t="str">
        <f t="shared" si="74"/>
        <v>v11</v>
      </c>
      <c r="G433" s="19" t="str">
        <f t="shared" si="75"/>
        <v>Meas</v>
      </c>
      <c r="H433" s="1" t="s">
        <v>1974</v>
      </c>
      <c r="I433" s="19" t="str">
        <f t="shared" si="76"/>
        <v>CZ15</v>
      </c>
      <c r="J433" s="19">
        <v>375.59546999999998</v>
      </c>
    </row>
    <row r="434" spans="2:10" x14ac:dyDescent="0.25">
      <c r="B434" s="1">
        <f t="shared" si="71"/>
        <v>431</v>
      </c>
      <c r="C434" s="19" t="s">
        <v>2096</v>
      </c>
      <c r="D434" s="19" t="str">
        <f t="shared" si="72"/>
        <v>RtL</v>
      </c>
      <c r="E434" s="19" t="str">
        <f t="shared" si="73"/>
        <v>CZ15</v>
      </c>
      <c r="F434" s="19" t="str">
        <f t="shared" si="74"/>
        <v>v15</v>
      </c>
      <c r="G434" s="19" t="str">
        <f t="shared" si="75"/>
        <v>Base</v>
      </c>
      <c r="H434" s="1" t="s">
        <v>1974</v>
      </c>
      <c r="I434" s="19" t="str">
        <f t="shared" si="76"/>
        <v>CZ15</v>
      </c>
      <c r="J434" s="19">
        <v>482.67626999999999</v>
      </c>
    </row>
    <row r="435" spans="2:10" x14ac:dyDescent="0.25">
      <c r="B435" s="1">
        <f t="shared" si="71"/>
        <v>432</v>
      </c>
      <c r="C435" s="19" t="s">
        <v>2097</v>
      </c>
      <c r="D435" s="19" t="str">
        <f t="shared" si="72"/>
        <v>RtL</v>
      </c>
      <c r="E435" s="19" t="str">
        <f t="shared" si="73"/>
        <v>CZ15</v>
      </c>
      <c r="F435" s="19" t="str">
        <f t="shared" si="74"/>
        <v>v15</v>
      </c>
      <c r="G435" s="19" t="str">
        <f t="shared" si="75"/>
        <v>Meas</v>
      </c>
      <c r="H435" s="1" t="s">
        <v>1974</v>
      </c>
      <c r="I435" s="19" t="str">
        <f t="shared" si="76"/>
        <v>CZ15</v>
      </c>
      <c r="J435" s="19">
        <v>363.11160000000001</v>
      </c>
    </row>
    <row r="436" spans="2:10" x14ac:dyDescent="0.25">
      <c r="B436" s="1">
        <f t="shared" si="71"/>
        <v>433</v>
      </c>
      <c r="C436" s="19" t="s">
        <v>2098</v>
      </c>
      <c r="D436" s="19" t="str">
        <f t="shared" si="72"/>
        <v>RtS</v>
      </c>
      <c r="E436" s="19" t="str">
        <f t="shared" si="73"/>
        <v>CZ15</v>
      </c>
      <c r="F436" s="19" t="str">
        <f t="shared" si="74"/>
        <v>v03</v>
      </c>
      <c r="G436" s="19" t="str">
        <f t="shared" si="75"/>
        <v>Base</v>
      </c>
      <c r="H436" s="1" t="s">
        <v>1974</v>
      </c>
      <c r="I436" s="19" t="str">
        <f t="shared" si="76"/>
        <v>CZ15</v>
      </c>
      <c r="J436" s="19">
        <v>34.91507</v>
      </c>
    </row>
    <row r="437" spans="2:10" x14ac:dyDescent="0.25">
      <c r="B437" s="1">
        <f t="shared" si="71"/>
        <v>434</v>
      </c>
      <c r="C437" s="19" t="s">
        <v>2099</v>
      </c>
      <c r="D437" s="19" t="str">
        <f t="shared" si="72"/>
        <v>RtS</v>
      </c>
      <c r="E437" s="19" t="str">
        <f t="shared" si="73"/>
        <v>CZ15</v>
      </c>
      <c r="F437" s="19" t="str">
        <f t="shared" si="74"/>
        <v>v03</v>
      </c>
      <c r="G437" s="19" t="str">
        <f t="shared" si="75"/>
        <v>Meas</v>
      </c>
      <c r="H437" s="1" t="s">
        <v>1974</v>
      </c>
      <c r="I437" s="19" t="str">
        <f t="shared" si="76"/>
        <v>CZ15</v>
      </c>
      <c r="J437" s="19">
        <v>24.78933</v>
      </c>
    </row>
    <row r="438" spans="2:10" x14ac:dyDescent="0.25">
      <c r="B438" s="1">
        <f t="shared" si="71"/>
        <v>435</v>
      </c>
      <c r="C438" s="19" t="s">
        <v>2100</v>
      </c>
      <c r="D438" s="19" t="str">
        <f t="shared" si="72"/>
        <v>RtS</v>
      </c>
      <c r="E438" s="19" t="str">
        <f t="shared" si="73"/>
        <v>CZ15</v>
      </c>
      <c r="F438" s="19" t="str">
        <f t="shared" si="74"/>
        <v>v07</v>
      </c>
      <c r="G438" s="19" t="str">
        <f t="shared" si="75"/>
        <v>Base</v>
      </c>
      <c r="H438" s="1" t="s">
        <v>1974</v>
      </c>
      <c r="I438" s="19" t="str">
        <f t="shared" si="76"/>
        <v>CZ15</v>
      </c>
      <c r="J438" s="19">
        <v>34.4694</v>
      </c>
    </row>
    <row r="439" spans="2:10" x14ac:dyDescent="0.25">
      <c r="B439" s="1">
        <f t="shared" si="71"/>
        <v>436</v>
      </c>
      <c r="C439" s="19" t="s">
        <v>2101</v>
      </c>
      <c r="D439" s="19" t="str">
        <f t="shared" si="72"/>
        <v>RtS</v>
      </c>
      <c r="E439" s="19" t="str">
        <f t="shared" si="73"/>
        <v>CZ15</v>
      </c>
      <c r="F439" s="19" t="str">
        <f t="shared" si="74"/>
        <v>v07</v>
      </c>
      <c r="G439" s="19" t="str">
        <f t="shared" si="75"/>
        <v>Meas</v>
      </c>
      <c r="H439" s="1" t="s">
        <v>1974</v>
      </c>
      <c r="I439" s="19" t="str">
        <f t="shared" si="76"/>
        <v>CZ15</v>
      </c>
      <c r="J439" s="19">
        <v>24.536200000000001</v>
      </c>
    </row>
    <row r="440" spans="2:10" x14ac:dyDescent="0.25">
      <c r="B440" s="1">
        <f t="shared" si="71"/>
        <v>437</v>
      </c>
      <c r="C440" s="19" t="s">
        <v>2102</v>
      </c>
      <c r="D440" s="19" t="str">
        <f t="shared" si="72"/>
        <v>RtS</v>
      </c>
      <c r="E440" s="19" t="str">
        <f t="shared" si="73"/>
        <v>CZ15</v>
      </c>
      <c r="F440" s="19" t="str">
        <f t="shared" si="74"/>
        <v>v11</v>
      </c>
      <c r="G440" s="19" t="str">
        <f t="shared" si="75"/>
        <v>Base</v>
      </c>
      <c r="H440" s="1" t="s">
        <v>1974</v>
      </c>
      <c r="I440" s="19" t="str">
        <f t="shared" si="76"/>
        <v>CZ15</v>
      </c>
      <c r="J440" s="19">
        <v>32.094999999999999</v>
      </c>
    </row>
    <row r="441" spans="2:10" x14ac:dyDescent="0.25">
      <c r="B441" s="1">
        <f t="shared" si="71"/>
        <v>438</v>
      </c>
      <c r="C441" s="19" t="s">
        <v>2103</v>
      </c>
      <c r="D441" s="19" t="str">
        <f t="shared" si="72"/>
        <v>RtS</v>
      </c>
      <c r="E441" s="19" t="str">
        <f t="shared" si="73"/>
        <v>CZ15</v>
      </c>
      <c r="F441" s="19" t="str">
        <f t="shared" si="74"/>
        <v>v11</v>
      </c>
      <c r="G441" s="19" t="str">
        <f t="shared" si="75"/>
        <v>Meas</v>
      </c>
      <c r="H441" s="1" t="s">
        <v>1974</v>
      </c>
      <c r="I441" s="19" t="str">
        <f t="shared" si="76"/>
        <v>CZ15</v>
      </c>
      <c r="J441" s="19">
        <v>22.984200000000001</v>
      </c>
    </row>
    <row r="442" spans="2:10" x14ac:dyDescent="0.25">
      <c r="B442" s="1">
        <f t="shared" si="71"/>
        <v>439</v>
      </c>
      <c r="C442" s="19" t="s">
        <v>2104</v>
      </c>
      <c r="D442" s="19" t="str">
        <f t="shared" si="72"/>
        <v>RtS</v>
      </c>
      <c r="E442" s="19" t="str">
        <f t="shared" si="73"/>
        <v>CZ15</v>
      </c>
      <c r="F442" s="19" t="str">
        <f t="shared" si="74"/>
        <v>v15</v>
      </c>
      <c r="G442" s="19" t="str">
        <f t="shared" si="75"/>
        <v>Base</v>
      </c>
      <c r="H442" s="1" t="s">
        <v>1974</v>
      </c>
      <c r="I442" s="19" t="str">
        <f t="shared" si="76"/>
        <v>CZ15</v>
      </c>
      <c r="J442" s="19">
        <v>31.122129999999999</v>
      </c>
    </row>
    <row r="443" spans="2:10" x14ac:dyDescent="0.25">
      <c r="B443" s="1">
        <f t="shared" si="71"/>
        <v>440</v>
      </c>
      <c r="C443" s="19" t="s">
        <v>2105</v>
      </c>
      <c r="D443" s="19" t="str">
        <f t="shared" si="72"/>
        <v>RtS</v>
      </c>
      <c r="E443" s="19" t="str">
        <f t="shared" si="73"/>
        <v>CZ15</v>
      </c>
      <c r="F443" s="19" t="str">
        <f t="shared" si="74"/>
        <v>v15</v>
      </c>
      <c r="G443" s="19" t="str">
        <f t="shared" si="75"/>
        <v>Meas</v>
      </c>
      <c r="H443" s="1" t="s">
        <v>1974</v>
      </c>
      <c r="I443" s="19" t="str">
        <f t="shared" si="76"/>
        <v>CZ15</v>
      </c>
      <c r="J443" s="19">
        <v>22.071069999999999</v>
      </c>
    </row>
    <row r="444" spans="2:10" x14ac:dyDescent="0.25">
      <c r="B444" s="1">
        <f t="shared" si="71"/>
        <v>441</v>
      </c>
      <c r="C444" s="19" t="s">
        <v>2106</v>
      </c>
      <c r="D444" s="19" t="str">
        <f t="shared" si="72"/>
        <v>SCn</v>
      </c>
      <c r="E444" s="19" t="str">
        <f t="shared" si="73"/>
        <v>CZ15</v>
      </c>
      <c r="F444" s="19" t="str">
        <f t="shared" si="74"/>
        <v>v03</v>
      </c>
      <c r="G444" s="19" t="str">
        <f t="shared" si="75"/>
        <v>Base</v>
      </c>
      <c r="H444" s="1" t="s">
        <v>1974</v>
      </c>
      <c r="I444" s="19" t="str">
        <f t="shared" si="76"/>
        <v>CZ15</v>
      </c>
      <c r="J444" s="19">
        <v>344.24279999999999</v>
      </c>
    </row>
    <row r="445" spans="2:10" x14ac:dyDescent="0.25">
      <c r="B445" s="1">
        <f t="shared" si="71"/>
        <v>442</v>
      </c>
      <c r="C445" s="19" t="s">
        <v>2107</v>
      </c>
      <c r="D445" s="19" t="str">
        <f t="shared" si="72"/>
        <v>SCn</v>
      </c>
      <c r="E445" s="19" t="str">
        <f t="shared" si="73"/>
        <v>CZ15</v>
      </c>
      <c r="F445" s="19" t="str">
        <f t="shared" si="74"/>
        <v>v03</v>
      </c>
      <c r="G445" s="19" t="str">
        <f t="shared" si="75"/>
        <v>Meas</v>
      </c>
      <c r="H445" s="1" t="s">
        <v>1974</v>
      </c>
      <c r="I445" s="19" t="str">
        <f t="shared" si="76"/>
        <v>CZ15</v>
      </c>
      <c r="J445" s="19">
        <v>231.53813</v>
      </c>
    </row>
    <row r="446" spans="2:10" x14ac:dyDescent="0.25">
      <c r="B446" s="1">
        <f t="shared" si="71"/>
        <v>443</v>
      </c>
      <c r="C446" s="19" t="s">
        <v>2108</v>
      </c>
      <c r="D446" s="19" t="str">
        <f t="shared" si="72"/>
        <v>SCn</v>
      </c>
      <c r="E446" s="19" t="str">
        <f t="shared" si="73"/>
        <v>CZ15</v>
      </c>
      <c r="F446" s="19" t="str">
        <f t="shared" si="74"/>
        <v>v07</v>
      </c>
      <c r="G446" s="19" t="str">
        <f t="shared" si="75"/>
        <v>Base</v>
      </c>
      <c r="H446" s="1" t="s">
        <v>1974</v>
      </c>
      <c r="I446" s="19" t="str">
        <f t="shared" si="76"/>
        <v>CZ15</v>
      </c>
      <c r="J446" s="19">
        <v>335.30232999999998</v>
      </c>
    </row>
    <row r="447" spans="2:10" x14ac:dyDescent="0.25">
      <c r="B447" s="1">
        <f t="shared" si="71"/>
        <v>444</v>
      </c>
      <c r="C447" s="19" t="s">
        <v>2109</v>
      </c>
      <c r="D447" s="19" t="str">
        <f t="shared" si="72"/>
        <v>SCn</v>
      </c>
      <c r="E447" s="19" t="str">
        <f t="shared" si="73"/>
        <v>CZ15</v>
      </c>
      <c r="F447" s="19" t="str">
        <f t="shared" si="74"/>
        <v>v07</v>
      </c>
      <c r="G447" s="19" t="str">
        <f t="shared" si="75"/>
        <v>Meas</v>
      </c>
      <c r="H447" s="1" t="s">
        <v>1974</v>
      </c>
      <c r="I447" s="19" t="str">
        <f t="shared" si="76"/>
        <v>CZ15</v>
      </c>
      <c r="J447" s="19">
        <v>225.77207000000001</v>
      </c>
    </row>
    <row r="448" spans="2:10" x14ac:dyDescent="0.25">
      <c r="B448" s="1">
        <f t="shared" si="71"/>
        <v>445</v>
      </c>
      <c r="C448" s="19" t="s">
        <v>2110</v>
      </c>
      <c r="D448" s="19" t="str">
        <f t="shared" si="72"/>
        <v>SCn</v>
      </c>
      <c r="E448" s="19" t="str">
        <f t="shared" si="73"/>
        <v>CZ15</v>
      </c>
      <c r="F448" s="19" t="str">
        <f t="shared" si="74"/>
        <v>v11</v>
      </c>
      <c r="G448" s="19" t="str">
        <f t="shared" si="75"/>
        <v>Base</v>
      </c>
      <c r="H448" s="1" t="s">
        <v>1974</v>
      </c>
      <c r="I448" s="19" t="str">
        <f t="shared" si="76"/>
        <v>CZ15</v>
      </c>
      <c r="J448" s="19">
        <v>291.31373000000002</v>
      </c>
    </row>
    <row r="449" spans="2:10" x14ac:dyDescent="0.25">
      <c r="B449" s="1">
        <f t="shared" si="71"/>
        <v>446</v>
      </c>
      <c r="C449" s="19" t="s">
        <v>2111</v>
      </c>
      <c r="D449" s="19" t="str">
        <f t="shared" si="72"/>
        <v>SCn</v>
      </c>
      <c r="E449" s="19" t="str">
        <f t="shared" si="73"/>
        <v>CZ15</v>
      </c>
      <c r="F449" s="19" t="str">
        <f t="shared" si="74"/>
        <v>v11</v>
      </c>
      <c r="G449" s="19" t="str">
        <f t="shared" si="75"/>
        <v>Meas</v>
      </c>
      <c r="H449" s="1" t="s">
        <v>1974</v>
      </c>
      <c r="I449" s="19" t="str">
        <f t="shared" si="76"/>
        <v>CZ15</v>
      </c>
      <c r="J449" s="19">
        <v>199.35026999999999</v>
      </c>
    </row>
    <row r="450" spans="2:10" x14ac:dyDescent="0.25">
      <c r="B450" s="1">
        <f t="shared" si="71"/>
        <v>447</v>
      </c>
      <c r="C450" s="19" t="s">
        <v>2112</v>
      </c>
      <c r="D450" s="19" t="str">
        <f t="shared" si="72"/>
        <v>SCn</v>
      </c>
      <c r="E450" s="19" t="str">
        <f t="shared" si="73"/>
        <v>CZ15</v>
      </c>
      <c r="F450" s="19" t="str">
        <f t="shared" si="74"/>
        <v>v15</v>
      </c>
      <c r="G450" s="19" t="str">
        <f t="shared" si="75"/>
        <v>Base</v>
      </c>
      <c r="H450" s="1" t="s">
        <v>1974</v>
      </c>
      <c r="I450" s="19" t="str">
        <f t="shared" si="76"/>
        <v>CZ15</v>
      </c>
      <c r="J450" s="19">
        <v>290.36086999999998</v>
      </c>
    </row>
    <row r="451" spans="2:10" x14ac:dyDescent="0.25">
      <c r="B451" s="1">
        <f t="shared" si="71"/>
        <v>448</v>
      </c>
      <c r="C451" s="19" t="s">
        <v>2113</v>
      </c>
      <c r="D451" s="19" t="str">
        <f t="shared" si="72"/>
        <v>SCn</v>
      </c>
      <c r="E451" s="19" t="str">
        <f t="shared" si="73"/>
        <v>CZ15</v>
      </c>
      <c r="F451" s="19" t="str">
        <f t="shared" si="74"/>
        <v>v15</v>
      </c>
      <c r="G451" s="19" t="str">
        <f t="shared" si="75"/>
        <v>Meas</v>
      </c>
      <c r="H451" s="1" t="s">
        <v>1974</v>
      </c>
      <c r="I451" s="19" t="str">
        <f t="shared" si="76"/>
        <v>CZ15</v>
      </c>
      <c r="J451" s="19">
        <v>198.93192999999999</v>
      </c>
    </row>
    <row r="452" spans="2:10" x14ac:dyDescent="0.25">
      <c r="B452" s="1">
        <f t="shared" si="71"/>
        <v>449</v>
      </c>
      <c r="C452" s="19" t="s">
        <v>2122</v>
      </c>
      <c r="D452" s="19" t="str">
        <f t="shared" ref="D452:D459" si="77">LEFT(C452,3)</f>
        <v>WRf</v>
      </c>
      <c r="E452" s="19" t="str">
        <f t="shared" ref="E452:E459" si="78">CONCATENATE("CZ",MID(C452,7,2))</f>
        <v>CZ15</v>
      </c>
      <c r="F452" s="19" t="str">
        <f t="shared" ref="F452:F459" si="79">_xlfn.CONCAT("v",MID(C452,11,2))</f>
        <v>v03</v>
      </c>
      <c r="G452" s="19" t="str">
        <f t="shared" ref="G452:G459" si="80">RIGHT(C452,4)</f>
        <v>Base</v>
      </c>
      <c r="H452" s="1" t="s">
        <v>1974</v>
      </c>
      <c r="I452" s="19" t="str">
        <f t="shared" ref="I452:I459" si="81">E452</f>
        <v>CZ15</v>
      </c>
      <c r="J452" s="19">
        <v>563.96987000000001</v>
      </c>
    </row>
    <row r="453" spans="2:10" x14ac:dyDescent="0.25">
      <c r="B453" s="1">
        <f t="shared" ref="B453:B459" si="82">B452+1</f>
        <v>450</v>
      </c>
      <c r="C453" s="19" t="s">
        <v>2123</v>
      </c>
      <c r="D453" s="19" t="str">
        <f t="shared" si="77"/>
        <v>WRf</v>
      </c>
      <c r="E453" s="19" t="str">
        <f t="shared" si="78"/>
        <v>CZ15</v>
      </c>
      <c r="F453" s="19" t="str">
        <f t="shared" si="79"/>
        <v>v03</v>
      </c>
      <c r="G453" s="19" t="str">
        <f t="shared" si="80"/>
        <v>Meas</v>
      </c>
      <c r="H453" s="1" t="s">
        <v>1974</v>
      </c>
      <c r="I453" s="19" t="str">
        <f t="shared" si="81"/>
        <v>CZ15</v>
      </c>
      <c r="J453" s="19">
        <v>559.37626999999998</v>
      </c>
    </row>
    <row r="454" spans="2:10" x14ac:dyDescent="0.25">
      <c r="B454" s="1">
        <f t="shared" si="82"/>
        <v>451</v>
      </c>
      <c r="C454" s="19" t="s">
        <v>2124</v>
      </c>
      <c r="D454" s="19" t="str">
        <f t="shared" si="77"/>
        <v>WRf</v>
      </c>
      <c r="E454" s="19" t="str">
        <f t="shared" si="78"/>
        <v>CZ15</v>
      </c>
      <c r="F454" s="19" t="str">
        <f t="shared" si="79"/>
        <v>v07</v>
      </c>
      <c r="G454" s="19" t="str">
        <f t="shared" si="80"/>
        <v>Base</v>
      </c>
      <c r="H454" s="1" t="s">
        <v>1974</v>
      </c>
      <c r="I454" s="19" t="str">
        <f t="shared" si="81"/>
        <v>CZ15</v>
      </c>
      <c r="J454" s="19">
        <v>520.25900000000001</v>
      </c>
    </row>
    <row r="455" spans="2:10" x14ac:dyDescent="0.25">
      <c r="B455" s="1">
        <f t="shared" si="82"/>
        <v>452</v>
      </c>
      <c r="C455" s="19" t="s">
        <v>2125</v>
      </c>
      <c r="D455" s="19" t="str">
        <f t="shared" si="77"/>
        <v>WRf</v>
      </c>
      <c r="E455" s="19" t="str">
        <f t="shared" si="78"/>
        <v>CZ15</v>
      </c>
      <c r="F455" s="19" t="str">
        <f t="shared" si="79"/>
        <v>v07</v>
      </c>
      <c r="G455" s="19" t="str">
        <f t="shared" si="80"/>
        <v>Meas</v>
      </c>
      <c r="H455" s="1" t="s">
        <v>1974</v>
      </c>
      <c r="I455" s="19" t="str">
        <f t="shared" si="81"/>
        <v>CZ15</v>
      </c>
      <c r="J455" s="19">
        <v>515.63446999999996</v>
      </c>
    </row>
    <row r="456" spans="2:10" x14ac:dyDescent="0.25">
      <c r="B456" s="1">
        <f t="shared" si="82"/>
        <v>453</v>
      </c>
      <c r="C456" s="19" t="s">
        <v>2126</v>
      </c>
      <c r="D456" s="19" t="str">
        <f t="shared" si="77"/>
        <v>WRf</v>
      </c>
      <c r="E456" s="19" t="str">
        <f t="shared" si="78"/>
        <v>CZ15</v>
      </c>
      <c r="F456" s="19" t="str">
        <f t="shared" si="79"/>
        <v>v11</v>
      </c>
      <c r="G456" s="19" t="str">
        <f t="shared" si="80"/>
        <v>Base</v>
      </c>
      <c r="H456" s="1" t="s">
        <v>1974</v>
      </c>
      <c r="I456" s="19" t="str">
        <f t="shared" si="81"/>
        <v>CZ15</v>
      </c>
      <c r="J456" s="19">
        <v>474.75200000000001</v>
      </c>
    </row>
    <row r="457" spans="2:10" x14ac:dyDescent="0.25">
      <c r="B457" s="1">
        <f t="shared" si="82"/>
        <v>454</v>
      </c>
      <c r="C457" s="19" t="s">
        <v>2127</v>
      </c>
      <c r="D457" s="19" t="str">
        <f t="shared" si="77"/>
        <v>WRf</v>
      </c>
      <c r="E457" s="19" t="str">
        <f t="shared" si="78"/>
        <v>CZ15</v>
      </c>
      <c r="F457" s="19" t="str">
        <f t="shared" si="79"/>
        <v>v11</v>
      </c>
      <c r="G457" s="19" t="str">
        <f t="shared" si="80"/>
        <v>Meas</v>
      </c>
      <c r="H457" s="1" t="s">
        <v>1974</v>
      </c>
      <c r="I457" s="19" t="str">
        <f t="shared" si="81"/>
        <v>CZ15</v>
      </c>
      <c r="J457" s="19">
        <v>470.57839999999999</v>
      </c>
    </row>
    <row r="458" spans="2:10" x14ac:dyDescent="0.25">
      <c r="B458" s="1">
        <f t="shared" si="82"/>
        <v>455</v>
      </c>
      <c r="C458" s="19" t="s">
        <v>2128</v>
      </c>
      <c r="D458" s="19" t="str">
        <f t="shared" si="77"/>
        <v>WRf</v>
      </c>
      <c r="E458" s="19" t="str">
        <f t="shared" si="78"/>
        <v>CZ15</v>
      </c>
      <c r="F458" s="19" t="str">
        <f t="shared" si="79"/>
        <v>v15</v>
      </c>
      <c r="G458" s="19" t="str">
        <f t="shared" si="80"/>
        <v>Base</v>
      </c>
      <c r="H458" s="1" t="s">
        <v>1974</v>
      </c>
      <c r="I458" s="19" t="str">
        <f t="shared" si="81"/>
        <v>CZ15</v>
      </c>
      <c r="J458" s="19">
        <v>474.33632999999998</v>
      </c>
    </row>
    <row r="459" spans="2:10" x14ac:dyDescent="0.25">
      <c r="B459" s="1">
        <f t="shared" si="82"/>
        <v>456</v>
      </c>
      <c r="C459" s="19" t="s">
        <v>2129</v>
      </c>
      <c r="D459" s="19" t="str">
        <f t="shared" si="77"/>
        <v>WRf</v>
      </c>
      <c r="E459" s="19" t="str">
        <f t="shared" si="78"/>
        <v>CZ15</v>
      </c>
      <c r="F459" s="19" t="str">
        <f t="shared" si="79"/>
        <v>v15</v>
      </c>
      <c r="G459" s="19" t="str">
        <f t="shared" si="80"/>
        <v>Meas</v>
      </c>
      <c r="H459" s="1" t="s">
        <v>1974</v>
      </c>
      <c r="I459" s="19" t="str">
        <f t="shared" si="81"/>
        <v>CZ15</v>
      </c>
      <c r="J459" s="19">
        <v>470.12466999999998</v>
      </c>
    </row>
  </sheetData>
  <autoFilter ref="A3:J459" xr:uid="{5F68BD13-CA1A-4B23-8886-3D0C09843FC3}"/>
  <sortState xmlns:xlrd2="http://schemas.microsoft.com/office/spreadsheetml/2017/richdata2" ref="A4:J75">
    <sortCondition ref="A4:A75"/>
  </sortState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0536D-4048-4DAF-9D23-E0A3BFF4F07A}">
  <sheetPr codeName="Sheet4"/>
  <dimension ref="A3:F1411"/>
  <sheetViews>
    <sheetView workbookViewId="0">
      <selection activeCell="H24" sqref="H23:H24"/>
    </sheetView>
  </sheetViews>
  <sheetFormatPr defaultRowHeight="15" x14ac:dyDescent="0.25"/>
  <cols>
    <col min="1" max="1" width="30.5703125" customWidth="1"/>
    <col min="5" max="5" width="16.85546875" bestFit="1" customWidth="1"/>
    <col min="6" max="6" width="15.42578125" bestFit="1" customWidth="1"/>
  </cols>
  <sheetData>
    <row r="3" spans="1:6" x14ac:dyDescent="0.25">
      <c r="A3" s="1"/>
      <c r="B3" s="1" t="s">
        <v>68</v>
      </c>
      <c r="C3" s="1" t="s">
        <v>69</v>
      </c>
      <c r="D3" s="1" t="s">
        <v>70</v>
      </c>
      <c r="E3" s="1" t="s">
        <v>74</v>
      </c>
      <c r="F3" s="1" t="s">
        <v>143</v>
      </c>
    </row>
    <row r="4" spans="1:6" x14ac:dyDescent="0.25">
      <c r="A4" s="1" t="s">
        <v>565</v>
      </c>
      <c r="B4" s="1" t="str">
        <f>LEFT(A4,3)</f>
        <v>Asm</v>
      </c>
      <c r="C4" s="1" t="str">
        <f>"CZ"&amp;MID(A4,6,2)</f>
        <v>CZ01</v>
      </c>
      <c r="D4" s="1" t="str">
        <f>MID(A4,8,3)</f>
        <v>v03</v>
      </c>
      <c r="E4" s="1" t="str">
        <f>CONCATENATE(B4,"-",C4,"-",D4)</f>
        <v>Asm-CZ01-v03</v>
      </c>
      <c r="F4" s="1">
        <v>296.13671649999998</v>
      </c>
    </row>
    <row r="5" spans="1:6" x14ac:dyDescent="0.25">
      <c r="A5" s="1" t="s">
        <v>566</v>
      </c>
      <c r="B5" s="1" t="str">
        <f t="shared" ref="B5:B68" si="0">LEFT(A5,3)</f>
        <v>Asm</v>
      </c>
      <c r="C5" s="1" t="str">
        <f t="shared" ref="C5:C68" si="1">"CZ"&amp;MID(A5,6,2)</f>
        <v>CZ01</v>
      </c>
      <c r="D5" s="1" t="str">
        <f t="shared" ref="D5:D68" si="2">MID(A5,8,3)</f>
        <v>v07</v>
      </c>
      <c r="E5" s="1" t="str">
        <f t="shared" ref="E5:E68" si="3">CONCATENATE(B5,"-",C5,"-",D5)</f>
        <v>Asm-CZ01-v07</v>
      </c>
      <c r="F5" s="1">
        <v>294.27741333333336</v>
      </c>
    </row>
    <row r="6" spans="1:6" x14ac:dyDescent="0.25">
      <c r="A6" s="1" t="s">
        <v>567</v>
      </c>
      <c r="B6" s="1" t="str">
        <f t="shared" si="0"/>
        <v>Asm</v>
      </c>
      <c r="C6" s="1" t="str">
        <f t="shared" si="1"/>
        <v>CZ01</v>
      </c>
      <c r="D6" s="1" t="str">
        <f t="shared" si="2"/>
        <v>v11</v>
      </c>
      <c r="E6" s="1" t="str">
        <f t="shared" si="3"/>
        <v>Asm-CZ01-v11</v>
      </c>
      <c r="F6" s="1">
        <v>293.26717175000005</v>
      </c>
    </row>
    <row r="7" spans="1:6" x14ac:dyDescent="0.25">
      <c r="A7" s="1" t="s">
        <v>568</v>
      </c>
      <c r="B7" s="1" t="str">
        <f t="shared" si="0"/>
        <v>Asm</v>
      </c>
      <c r="C7" s="1" t="str">
        <f t="shared" si="1"/>
        <v>CZ01</v>
      </c>
      <c r="D7" s="1" t="str">
        <f t="shared" si="2"/>
        <v>v15</v>
      </c>
      <c r="E7" s="1" t="str">
        <f t="shared" si="3"/>
        <v>Asm-CZ01-v15</v>
      </c>
      <c r="F7" s="1">
        <v>284.29508141666668</v>
      </c>
    </row>
    <row r="8" spans="1:6" x14ac:dyDescent="0.25">
      <c r="A8" s="1" t="s">
        <v>569</v>
      </c>
      <c r="B8" s="1" t="str">
        <f t="shared" si="0"/>
        <v>Asm</v>
      </c>
      <c r="C8" s="1" t="str">
        <f t="shared" si="1"/>
        <v>CZ02</v>
      </c>
      <c r="D8" s="1" t="str">
        <f t="shared" si="2"/>
        <v>v03</v>
      </c>
      <c r="E8" s="1" t="str">
        <f t="shared" si="3"/>
        <v>Asm-CZ02-v03</v>
      </c>
      <c r="F8" s="1">
        <v>304.08131249999997</v>
      </c>
    </row>
    <row r="9" spans="1:6" x14ac:dyDescent="0.25">
      <c r="A9" s="1" t="s">
        <v>570</v>
      </c>
      <c r="B9" s="1" t="str">
        <f t="shared" si="0"/>
        <v>Asm</v>
      </c>
      <c r="C9" s="1" t="str">
        <f t="shared" si="1"/>
        <v>CZ02</v>
      </c>
      <c r="D9" s="1" t="str">
        <f t="shared" si="2"/>
        <v>v07</v>
      </c>
      <c r="E9" s="1" t="str">
        <f t="shared" si="3"/>
        <v>Asm-CZ02-v07</v>
      </c>
      <c r="F9" s="1">
        <v>300.8330519166667</v>
      </c>
    </row>
    <row r="10" spans="1:6" x14ac:dyDescent="0.25">
      <c r="A10" s="1" t="s">
        <v>571</v>
      </c>
      <c r="B10" s="1" t="str">
        <f t="shared" si="0"/>
        <v>Asm</v>
      </c>
      <c r="C10" s="1" t="str">
        <f t="shared" si="1"/>
        <v>CZ02</v>
      </c>
      <c r="D10" s="1" t="str">
        <f t="shared" si="2"/>
        <v>v11</v>
      </c>
      <c r="E10" s="1" t="str">
        <f t="shared" si="3"/>
        <v>Asm-CZ02-v11</v>
      </c>
      <c r="F10" s="1">
        <v>297.57113525</v>
      </c>
    </row>
    <row r="11" spans="1:6" x14ac:dyDescent="0.25">
      <c r="A11" s="1" t="s">
        <v>572</v>
      </c>
      <c r="B11" s="1" t="str">
        <f t="shared" si="0"/>
        <v>Asm</v>
      </c>
      <c r="C11" s="1" t="str">
        <f t="shared" si="1"/>
        <v>CZ02</v>
      </c>
      <c r="D11" s="1" t="str">
        <f t="shared" si="2"/>
        <v>v15</v>
      </c>
      <c r="E11" s="1" t="str">
        <f t="shared" si="3"/>
        <v>Asm-CZ02-v15</v>
      </c>
      <c r="F11" s="1">
        <v>286.69937075000013</v>
      </c>
    </row>
    <row r="12" spans="1:6" x14ac:dyDescent="0.25">
      <c r="A12" s="1" t="s">
        <v>573</v>
      </c>
      <c r="B12" s="1" t="str">
        <f t="shared" si="0"/>
        <v>Asm</v>
      </c>
      <c r="C12" s="1" t="str">
        <f t="shared" si="1"/>
        <v>CZ03</v>
      </c>
      <c r="D12" s="1" t="str">
        <f t="shared" si="2"/>
        <v>v03</v>
      </c>
      <c r="E12" s="1" t="str">
        <f t="shared" si="3"/>
        <v>Asm-CZ03-v03</v>
      </c>
      <c r="F12" s="1">
        <v>353.11553208333339</v>
      </c>
    </row>
    <row r="13" spans="1:6" x14ac:dyDescent="0.25">
      <c r="A13" s="1" t="s">
        <v>574</v>
      </c>
      <c r="B13" s="1" t="str">
        <f t="shared" si="0"/>
        <v>Asm</v>
      </c>
      <c r="C13" s="1" t="str">
        <f t="shared" si="1"/>
        <v>CZ03</v>
      </c>
      <c r="D13" s="1" t="str">
        <f t="shared" si="2"/>
        <v>v07</v>
      </c>
      <c r="E13" s="1" t="str">
        <f t="shared" si="3"/>
        <v>Asm-CZ03-v07</v>
      </c>
      <c r="F13" s="1">
        <v>350.67177141666662</v>
      </c>
    </row>
    <row r="14" spans="1:6" x14ac:dyDescent="0.25">
      <c r="A14" s="1" t="s">
        <v>575</v>
      </c>
      <c r="B14" s="1" t="str">
        <f t="shared" si="0"/>
        <v>Asm</v>
      </c>
      <c r="C14" s="1" t="str">
        <f t="shared" si="1"/>
        <v>CZ03</v>
      </c>
      <c r="D14" s="1" t="str">
        <f t="shared" si="2"/>
        <v>v11</v>
      </c>
      <c r="E14" s="1" t="str">
        <f t="shared" si="3"/>
        <v>Asm-CZ03-v11</v>
      </c>
      <c r="F14" s="1">
        <v>348.28337308333334</v>
      </c>
    </row>
    <row r="15" spans="1:6" x14ac:dyDescent="0.25">
      <c r="A15" s="1" t="s">
        <v>576</v>
      </c>
      <c r="B15" s="1" t="str">
        <f t="shared" si="0"/>
        <v>Asm</v>
      </c>
      <c r="C15" s="1" t="str">
        <f t="shared" si="1"/>
        <v>CZ03</v>
      </c>
      <c r="D15" s="1" t="str">
        <f t="shared" si="2"/>
        <v>v15</v>
      </c>
      <c r="E15" s="1" t="str">
        <f t="shared" si="3"/>
        <v>Asm-CZ03-v15</v>
      </c>
      <c r="F15" s="1">
        <v>303.12282983333341</v>
      </c>
    </row>
    <row r="16" spans="1:6" x14ac:dyDescent="0.25">
      <c r="A16" s="1" t="s">
        <v>577</v>
      </c>
      <c r="B16" s="1" t="str">
        <f t="shared" si="0"/>
        <v>Asm</v>
      </c>
      <c r="C16" s="1" t="str">
        <f t="shared" si="1"/>
        <v>CZ04</v>
      </c>
      <c r="D16" s="1" t="str">
        <f t="shared" si="2"/>
        <v>v03</v>
      </c>
      <c r="E16" s="1" t="str">
        <f t="shared" si="3"/>
        <v>Asm-CZ04-v03</v>
      </c>
      <c r="F16" s="1">
        <v>321.94320749999997</v>
      </c>
    </row>
    <row r="17" spans="1:6" x14ac:dyDescent="0.25">
      <c r="A17" s="1" t="s">
        <v>578</v>
      </c>
      <c r="B17" s="1" t="str">
        <f t="shared" si="0"/>
        <v>Asm</v>
      </c>
      <c r="C17" s="1" t="str">
        <f t="shared" si="1"/>
        <v>CZ04</v>
      </c>
      <c r="D17" s="1" t="str">
        <f t="shared" si="2"/>
        <v>v07</v>
      </c>
      <c r="E17" s="1" t="str">
        <f t="shared" si="3"/>
        <v>Asm-CZ04-v07</v>
      </c>
      <c r="F17" s="1">
        <v>319.5085780833333</v>
      </c>
    </row>
    <row r="18" spans="1:6" x14ac:dyDescent="0.25">
      <c r="A18" s="1" t="s">
        <v>579</v>
      </c>
      <c r="B18" s="1" t="str">
        <f t="shared" si="0"/>
        <v>Asm</v>
      </c>
      <c r="C18" s="1" t="str">
        <f t="shared" si="1"/>
        <v>CZ04</v>
      </c>
      <c r="D18" s="1" t="str">
        <f t="shared" si="2"/>
        <v>v11</v>
      </c>
      <c r="E18" s="1" t="str">
        <f t="shared" si="3"/>
        <v>Asm-CZ04-v11</v>
      </c>
      <c r="F18" s="1">
        <v>317.04528416666676</v>
      </c>
    </row>
    <row r="19" spans="1:6" x14ac:dyDescent="0.25">
      <c r="A19" s="1" t="s">
        <v>580</v>
      </c>
      <c r="B19" s="1" t="str">
        <f t="shared" si="0"/>
        <v>Asm</v>
      </c>
      <c r="C19" s="1" t="str">
        <f t="shared" si="1"/>
        <v>CZ04</v>
      </c>
      <c r="D19" s="1" t="str">
        <f t="shared" si="2"/>
        <v>v15</v>
      </c>
      <c r="E19" s="1" t="str">
        <f t="shared" si="3"/>
        <v>Asm-CZ04-v15</v>
      </c>
      <c r="F19" s="1">
        <v>284.26928516666663</v>
      </c>
    </row>
    <row r="20" spans="1:6" x14ac:dyDescent="0.25">
      <c r="A20" s="1" t="s">
        <v>581</v>
      </c>
      <c r="B20" s="1" t="str">
        <f t="shared" si="0"/>
        <v>Asm</v>
      </c>
      <c r="C20" s="1" t="str">
        <f t="shared" si="1"/>
        <v>CZ05</v>
      </c>
      <c r="D20" s="1" t="str">
        <f t="shared" si="2"/>
        <v>v03</v>
      </c>
      <c r="E20" s="1" t="str">
        <f t="shared" si="3"/>
        <v>Asm-CZ05-v03</v>
      </c>
      <c r="F20" s="1">
        <v>344.60253191666669</v>
      </c>
    </row>
    <row r="21" spans="1:6" x14ac:dyDescent="0.25">
      <c r="A21" s="1" t="s">
        <v>582</v>
      </c>
      <c r="B21" s="1" t="str">
        <f t="shared" si="0"/>
        <v>Asm</v>
      </c>
      <c r="C21" s="1" t="str">
        <f t="shared" si="1"/>
        <v>CZ05</v>
      </c>
      <c r="D21" s="1" t="str">
        <f t="shared" si="2"/>
        <v>v07</v>
      </c>
      <c r="E21" s="1" t="str">
        <f t="shared" si="3"/>
        <v>Asm-CZ05-v07</v>
      </c>
      <c r="F21" s="1">
        <v>341.24333041666665</v>
      </c>
    </row>
    <row r="22" spans="1:6" x14ac:dyDescent="0.25">
      <c r="A22" s="1" t="s">
        <v>583</v>
      </c>
      <c r="B22" s="1" t="str">
        <f t="shared" si="0"/>
        <v>Asm</v>
      </c>
      <c r="C22" s="1" t="str">
        <f t="shared" si="1"/>
        <v>CZ05</v>
      </c>
      <c r="D22" s="1" t="str">
        <f t="shared" si="2"/>
        <v>v11</v>
      </c>
      <c r="E22" s="1" t="str">
        <f t="shared" si="3"/>
        <v>Asm-CZ05-v11</v>
      </c>
      <c r="F22" s="1">
        <v>341.24333041666665</v>
      </c>
    </row>
    <row r="23" spans="1:6" x14ac:dyDescent="0.25">
      <c r="A23" s="1" t="s">
        <v>584</v>
      </c>
      <c r="B23" s="1" t="str">
        <f t="shared" si="0"/>
        <v>Asm</v>
      </c>
      <c r="C23" s="1" t="str">
        <f t="shared" si="1"/>
        <v>CZ05</v>
      </c>
      <c r="D23" s="1" t="str">
        <f t="shared" si="2"/>
        <v>v15</v>
      </c>
      <c r="E23" s="1" t="str">
        <f t="shared" si="3"/>
        <v>Asm-CZ05-v15</v>
      </c>
      <c r="F23" s="1">
        <v>297.85027808333331</v>
      </c>
    </row>
    <row r="24" spans="1:6" x14ac:dyDescent="0.25">
      <c r="A24" s="1" t="s">
        <v>585</v>
      </c>
      <c r="B24" s="1" t="str">
        <f t="shared" si="0"/>
        <v>Asm</v>
      </c>
      <c r="C24" s="1" t="str">
        <f t="shared" si="1"/>
        <v>CZ06</v>
      </c>
      <c r="D24" s="1" t="str">
        <f t="shared" si="2"/>
        <v>v03</v>
      </c>
      <c r="E24" s="1" t="str">
        <f t="shared" si="3"/>
        <v>Asm-CZ06-v03</v>
      </c>
      <c r="F24" s="1">
        <v>383.52427833333337</v>
      </c>
    </row>
    <row r="25" spans="1:6" x14ac:dyDescent="0.25">
      <c r="A25" s="1" t="s">
        <v>586</v>
      </c>
      <c r="B25" s="1" t="str">
        <f t="shared" si="0"/>
        <v>Asm</v>
      </c>
      <c r="C25" s="1" t="str">
        <f t="shared" si="1"/>
        <v>CZ06</v>
      </c>
      <c r="D25" s="1" t="str">
        <f t="shared" si="2"/>
        <v>v07</v>
      </c>
      <c r="E25" s="1" t="str">
        <f t="shared" si="3"/>
        <v>Asm-CZ06-v07</v>
      </c>
      <c r="F25" s="1">
        <v>383.52427833333337</v>
      </c>
    </row>
    <row r="26" spans="1:6" x14ac:dyDescent="0.25">
      <c r="A26" s="1" t="s">
        <v>587</v>
      </c>
      <c r="B26" s="1" t="str">
        <f t="shared" si="0"/>
        <v>Asm</v>
      </c>
      <c r="C26" s="1" t="str">
        <f t="shared" si="1"/>
        <v>CZ06</v>
      </c>
      <c r="D26" s="1" t="str">
        <f t="shared" si="2"/>
        <v>v11</v>
      </c>
      <c r="E26" s="1" t="str">
        <f t="shared" si="3"/>
        <v>Asm-CZ06-v11</v>
      </c>
      <c r="F26" s="1">
        <v>383.52427833333337</v>
      </c>
    </row>
    <row r="27" spans="1:6" x14ac:dyDescent="0.25">
      <c r="A27" s="1" t="s">
        <v>588</v>
      </c>
      <c r="B27" s="1" t="str">
        <f t="shared" si="0"/>
        <v>Asm</v>
      </c>
      <c r="C27" s="1" t="str">
        <f t="shared" si="1"/>
        <v>CZ06</v>
      </c>
      <c r="D27" s="1" t="str">
        <f t="shared" si="2"/>
        <v>v15</v>
      </c>
      <c r="E27" s="1" t="str">
        <f t="shared" si="3"/>
        <v>Asm-CZ06-v15</v>
      </c>
      <c r="F27" s="1">
        <v>334.29932716666661</v>
      </c>
    </row>
    <row r="28" spans="1:6" x14ac:dyDescent="0.25">
      <c r="A28" s="1" t="s">
        <v>589</v>
      </c>
      <c r="B28" s="1" t="str">
        <f t="shared" si="0"/>
        <v>Asm</v>
      </c>
      <c r="C28" s="1" t="str">
        <f t="shared" si="1"/>
        <v>CZ07</v>
      </c>
      <c r="D28" s="1" t="str">
        <f t="shared" si="2"/>
        <v>v03</v>
      </c>
      <c r="E28" s="1" t="str">
        <f t="shared" si="3"/>
        <v>Asm-CZ07-v03</v>
      </c>
      <c r="F28" s="1">
        <v>372.8385826666667</v>
      </c>
    </row>
    <row r="29" spans="1:6" x14ac:dyDescent="0.25">
      <c r="A29" s="1" t="s">
        <v>590</v>
      </c>
      <c r="B29" s="1" t="str">
        <f t="shared" si="0"/>
        <v>Asm</v>
      </c>
      <c r="C29" s="1" t="str">
        <f t="shared" si="1"/>
        <v>CZ07</v>
      </c>
      <c r="D29" s="1" t="str">
        <f t="shared" si="2"/>
        <v>v07</v>
      </c>
      <c r="E29" s="1" t="str">
        <f t="shared" si="3"/>
        <v>Asm-CZ07-v07</v>
      </c>
      <c r="F29" s="1">
        <v>372.8385826666667</v>
      </c>
    </row>
    <row r="30" spans="1:6" x14ac:dyDescent="0.25">
      <c r="A30" s="1" t="s">
        <v>591</v>
      </c>
      <c r="B30" s="1" t="str">
        <f t="shared" si="0"/>
        <v>Asm</v>
      </c>
      <c r="C30" s="1" t="str">
        <f t="shared" si="1"/>
        <v>CZ07</v>
      </c>
      <c r="D30" s="1" t="str">
        <f t="shared" si="2"/>
        <v>v11</v>
      </c>
      <c r="E30" s="1" t="str">
        <f t="shared" si="3"/>
        <v>Asm-CZ07-v11</v>
      </c>
      <c r="F30" s="1">
        <v>368.59431691666668</v>
      </c>
    </row>
    <row r="31" spans="1:6" x14ac:dyDescent="0.25">
      <c r="A31" s="1" t="s">
        <v>592</v>
      </c>
      <c r="B31" s="1" t="str">
        <f t="shared" si="0"/>
        <v>Asm</v>
      </c>
      <c r="C31" s="1" t="str">
        <f t="shared" si="1"/>
        <v>CZ07</v>
      </c>
      <c r="D31" s="1" t="str">
        <f t="shared" si="2"/>
        <v>v15</v>
      </c>
      <c r="E31" s="1" t="str">
        <f t="shared" si="3"/>
        <v>Asm-CZ07-v15</v>
      </c>
      <c r="F31" s="1">
        <v>321.31827750000008</v>
      </c>
    </row>
    <row r="32" spans="1:6" x14ac:dyDescent="0.25">
      <c r="A32" s="1" t="s">
        <v>593</v>
      </c>
      <c r="B32" s="1" t="str">
        <f t="shared" si="0"/>
        <v>Asm</v>
      </c>
      <c r="C32" s="1" t="str">
        <f t="shared" si="1"/>
        <v>CZ08</v>
      </c>
      <c r="D32" s="1" t="str">
        <f t="shared" si="2"/>
        <v>v03</v>
      </c>
      <c r="E32" s="1" t="str">
        <f t="shared" si="3"/>
        <v>Asm-CZ08-v03</v>
      </c>
      <c r="F32" s="1">
        <v>343.1963403333333</v>
      </c>
    </row>
    <row r="33" spans="1:6" x14ac:dyDescent="0.25">
      <c r="A33" s="1" t="s">
        <v>594</v>
      </c>
      <c r="B33" s="1" t="str">
        <f t="shared" si="0"/>
        <v>Asm</v>
      </c>
      <c r="C33" s="1" t="str">
        <f t="shared" si="1"/>
        <v>CZ08</v>
      </c>
      <c r="D33" s="1" t="str">
        <f t="shared" si="2"/>
        <v>v07</v>
      </c>
      <c r="E33" s="1" t="str">
        <f t="shared" si="3"/>
        <v>Asm-CZ08-v07</v>
      </c>
      <c r="F33" s="1">
        <v>343.1963403333333</v>
      </c>
    </row>
    <row r="34" spans="1:6" x14ac:dyDescent="0.25">
      <c r="A34" s="1" t="s">
        <v>595</v>
      </c>
      <c r="B34" s="1" t="str">
        <f t="shared" si="0"/>
        <v>Asm</v>
      </c>
      <c r="C34" s="1" t="str">
        <f t="shared" si="1"/>
        <v>CZ08</v>
      </c>
      <c r="D34" s="1" t="str">
        <f t="shared" si="2"/>
        <v>v11</v>
      </c>
      <c r="E34" s="1" t="str">
        <f t="shared" si="3"/>
        <v>Asm-CZ08-v11</v>
      </c>
      <c r="F34" s="1">
        <v>340.71781908333338</v>
      </c>
    </row>
    <row r="35" spans="1:6" x14ac:dyDescent="0.25">
      <c r="A35" s="1" t="s">
        <v>596</v>
      </c>
      <c r="B35" s="1" t="str">
        <f t="shared" si="0"/>
        <v>Asm</v>
      </c>
      <c r="C35" s="1" t="str">
        <f t="shared" si="1"/>
        <v>CZ08</v>
      </c>
      <c r="D35" s="1" t="str">
        <f t="shared" si="2"/>
        <v>v15</v>
      </c>
      <c r="E35" s="1" t="str">
        <f t="shared" si="3"/>
        <v>Asm-CZ08-v15</v>
      </c>
      <c r="F35" s="1">
        <v>306.41688158333335</v>
      </c>
    </row>
    <row r="36" spans="1:6" x14ac:dyDescent="0.25">
      <c r="A36" s="1" t="s">
        <v>597</v>
      </c>
      <c r="B36" s="1" t="str">
        <f t="shared" si="0"/>
        <v>Asm</v>
      </c>
      <c r="C36" s="1" t="str">
        <f t="shared" si="1"/>
        <v>CZ09</v>
      </c>
      <c r="D36" s="1" t="str">
        <f t="shared" si="2"/>
        <v>v03</v>
      </c>
      <c r="E36" s="1" t="str">
        <f t="shared" si="3"/>
        <v>Asm-CZ09-v03</v>
      </c>
      <c r="F36" s="1">
        <v>450.83076558333323</v>
      </c>
    </row>
    <row r="37" spans="1:6" x14ac:dyDescent="0.25">
      <c r="A37" s="1" t="s">
        <v>598</v>
      </c>
      <c r="B37" s="1" t="str">
        <f t="shared" si="0"/>
        <v>Asm</v>
      </c>
      <c r="C37" s="1" t="str">
        <f t="shared" si="1"/>
        <v>CZ09</v>
      </c>
      <c r="D37" s="1" t="str">
        <f t="shared" si="2"/>
        <v>v07</v>
      </c>
      <c r="E37" s="1" t="str">
        <f t="shared" si="3"/>
        <v>Asm-CZ09-v07</v>
      </c>
      <c r="F37" s="1">
        <v>450.83076558333323</v>
      </c>
    </row>
    <row r="38" spans="1:6" x14ac:dyDescent="0.25">
      <c r="A38" s="1" t="s">
        <v>599</v>
      </c>
      <c r="B38" s="1" t="str">
        <f t="shared" si="0"/>
        <v>Asm</v>
      </c>
      <c r="C38" s="1" t="str">
        <f t="shared" si="1"/>
        <v>CZ09</v>
      </c>
      <c r="D38" s="1" t="str">
        <f t="shared" si="2"/>
        <v>v11</v>
      </c>
      <c r="E38" s="1" t="str">
        <f t="shared" si="3"/>
        <v>Asm-CZ09-v11</v>
      </c>
      <c r="F38" s="1">
        <v>438.55939499999999</v>
      </c>
    </row>
    <row r="39" spans="1:6" x14ac:dyDescent="0.25">
      <c r="A39" s="1" t="s">
        <v>600</v>
      </c>
      <c r="B39" s="1" t="str">
        <f t="shared" si="0"/>
        <v>Asm</v>
      </c>
      <c r="C39" s="1" t="str">
        <f t="shared" si="1"/>
        <v>CZ09</v>
      </c>
      <c r="D39" s="1" t="str">
        <f t="shared" si="2"/>
        <v>v15</v>
      </c>
      <c r="E39" s="1" t="str">
        <f t="shared" si="3"/>
        <v>Asm-CZ09-v15</v>
      </c>
      <c r="F39" s="1">
        <v>400.03028</v>
      </c>
    </row>
    <row r="40" spans="1:6" x14ac:dyDescent="0.25">
      <c r="A40" s="1" t="s">
        <v>601</v>
      </c>
      <c r="B40" s="1" t="str">
        <f t="shared" si="0"/>
        <v>Asm</v>
      </c>
      <c r="C40" s="1" t="str">
        <f t="shared" si="1"/>
        <v>CZ10</v>
      </c>
      <c r="D40" s="1" t="str">
        <f t="shared" si="2"/>
        <v>v03</v>
      </c>
      <c r="E40" s="1" t="str">
        <f t="shared" si="3"/>
        <v>Asm-CZ10-v03</v>
      </c>
      <c r="F40" s="1">
        <v>384.38687474999995</v>
      </c>
    </row>
    <row r="41" spans="1:6" x14ac:dyDescent="0.25">
      <c r="A41" s="1" t="s">
        <v>602</v>
      </c>
      <c r="B41" s="1" t="str">
        <f t="shared" si="0"/>
        <v>Asm</v>
      </c>
      <c r="C41" s="1" t="str">
        <f t="shared" si="1"/>
        <v>CZ10</v>
      </c>
      <c r="D41" s="1" t="str">
        <f t="shared" si="2"/>
        <v>v07</v>
      </c>
      <c r="E41" s="1" t="str">
        <f t="shared" si="3"/>
        <v>Asm-CZ10-v07</v>
      </c>
      <c r="F41" s="1">
        <v>381.23234199999985</v>
      </c>
    </row>
    <row r="42" spans="1:6" x14ac:dyDescent="0.25">
      <c r="A42" s="1" t="s">
        <v>603</v>
      </c>
      <c r="B42" s="1" t="str">
        <f t="shared" si="0"/>
        <v>Asm</v>
      </c>
      <c r="C42" s="1" t="str">
        <f t="shared" si="1"/>
        <v>CZ10</v>
      </c>
      <c r="D42" s="1" t="str">
        <f t="shared" si="2"/>
        <v>v11</v>
      </c>
      <c r="E42" s="1" t="str">
        <f t="shared" si="3"/>
        <v>Asm-CZ10-v11</v>
      </c>
      <c r="F42" s="1">
        <v>378.0109296666667</v>
      </c>
    </row>
    <row r="43" spans="1:6" x14ac:dyDescent="0.25">
      <c r="A43" s="1" t="s">
        <v>604</v>
      </c>
      <c r="B43" s="1" t="str">
        <f t="shared" si="0"/>
        <v>Asm</v>
      </c>
      <c r="C43" s="1" t="str">
        <f t="shared" si="1"/>
        <v>CZ10</v>
      </c>
      <c r="D43" s="1" t="str">
        <f t="shared" si="2"/>
        <v>v15</v>
      </c>
      <c r="E43" s="1" t="str">
        <f t="shared" si="3"/>
        <v>Asm-CZ10-v15</v>
      </c>
      <c r="F43" s="1">
        <v>366.72773949999993</v>
      </c>
    </row>
    <row r="44" spans="1:6" x14ac:dyDescent="0.25">
      <c r="A44" s="1" t="s">
        <v>605</v>
      </c>
      <c r="B44" s="1" t="str">
        <f t="shared" si="0"/>
        <v>Asm</v>
      </c>
      <c r="C44" s="1" t="str">
        <f t="shared" si="1"/>
        <v>CZ11</v>
      </c>
      <c r="D44" s="1" t="str">
        <f t="shared" si="2"/>
        <v>v03</v>
      </c>
      <c r="E44" s="1" t="str">
        <f t="shared" si="3"/>
        <v>Asm-CZ11-v03</v>
      </c>
      <c r="F44" s="1">
        <v>439.47722216666659</v>
      </c>
    </row>
    <row r="45" spans="1:6" x14ac:dyDescent="0.25">
      <c r="A45" s="1" t="s">
        <v>606</v>
      </c>
      <c r="B45" s="1" t="str">
        <f t="shared" si="0"/>
        <v>Asm</v>
      </c>
      <c r="C45" s="1" t="str">
        <f t="shared" si="1"/>
        <v>CZ11</v>
      </c>
      <c r="D45" s="1" t="str">
        <f t="shared" si="2"/>
        <v>v07</v>
      </c>
      <c r="E45" s="1" t="str">
        <f t="shared" si="3"/>
        <v>Asm-CZ11-v07</v>
      </c>
      <c r="F45" s="1">
        <v>435.27560124999997</v>
      </c>
    </row>
    <row r="46" spans="1:6" x14ac:dyDescent="0.25">
      <c r="A46" s="1" t="s">
        <v>607</v>
      </c>
      <c r="B46" s="1" t="str">
        <f t="shared" si="0"/>
        <v>Asm</v>
      </c>
      <c r="C46" s="1" t="str">
        <f t="shared" si="1"/>
        <v>CZ11</v>
      </c>
      <c r="D46" s="1" t="str">
        <f t="shared" si="2"/>
        <v>v11</v>
      </c>
      <c r="E46" s="1" t="str">
        <f t="shared" si="3"/>
        <v>Asm-CZ11-v11</v>
      </c>
      <c r="F46" s="1">
        <v>415.3036829166669</v>
      </c>
    </row>
    <row r="47" spans="1:6" x14ac:dyDescent="0.25">
      <c r="A47" s="1" t="s">
        <v>608</v>
      </c>
      <c r="B47" s="1" t="str">
        <f t="shared" si="0"/>
        <v>Asm</v>
      </c>
      <c r="C47" s="1" t="str">
        <f t="shared" si="1"/>
        <v>CZ11</v>
      </c>
      <c r="D47" s="1" t="str">
        <f t="shared" si="2"/>
        <v>v15</v>
      </c>
      <c r="E47" s="1" t="str">
        <f t="shared" si="3"/>
        <v>Asm-CZ11-v15</v>
      </c>
      <c r="F47" s="1">
        <v>401.59103799999997</v>
      </c>
    </row>
    <row r="48" spans="1:6" x14ac:dyDescent="0.25">
      <c r="A48" s="1" t="s">
        <v>609</v>
      </c>
      <c r="B48" s="1" t="str">
        <f t="shared" si="0"/>
        <v>Asm</v>
      </c>
      <c r="C48" s="1" t="str">
        <f t="shared" si="1"/>
        <v>CZ12</v>
      </c>
      <c r="D48" s="1" t="str">
        <f t="shared" si="2"/>
        <v>v03</v>
      </c>
      <c r="E48" s="1" t="str">
        <f t="shared" si="3"/>
        <v>Asm-CZ12-v03</v>
      </c>
      <c r="F48" s="1">
        <v>386.43255049999999</v>
      </c>
    </row>
    <row r="49" spans="1:6" x14ac:dyDescent="0.25">
      <c r="A49" s="1" t="s">
        <v>610</v>
      </c>
      <c r="B49" s="1" t="str">
        <f t="shared" si="0"/>
        <v>Asm</v>
      </c>
      <c r="C49" s="1" t="str">
        <f t="shared" si="1"/>
        <v>CZ12</v>
      </c>
      <c r="D49" s="1" t="str">
        <f t="shared" si="2"/>
        <v>v07</v>
      </c>
      <c r="E49" s="1" t="str">
        <f t="shared" si="3"/>
        <v>Asm-CZ12-v07</v>
      </c>
      <c r="F49" s="1">
        <v>382.66625733333331</v>
      </c>
    </row>
    <row r="50" spans="1:6" x14ac:dyDescent="0.25">
      <c r="A50" s="1" t="s">
        <v>611</v>
      </c>
      <c r="B50" s="1" t="str">
        <f t="shared" si="0"/>
        <v>Asm</v>
      </c>
      <c r="C50" s="1" t="str">
        <f t="shared" si="1"/>
        <v>CZ12</v>
      </c>
      <c r="D50" s="1" t="str">
        <f t="shared" si="2"/>
        <v>v11</v>
      </c>
      <c r="E50" s="1" t="str">
        <f t="shared" si="3"/>
        <v>Asm-CZ12-v11</v>
      </c>
      <c r="F50" s="1">
        <v>373.91819416666669</v>
      </c>
    </row>
    <row r="51" spans="1:6" x14ac:dyDescent="0.25">
      <c r="A51" s="1" t="s">
        <v>612</v>
      </c>
      <c r="B51" s="1" t="str">
        <f t="shared" si="0"/>
        <v>Asm</v>
      </c>
      <c r="C51" s="1" t="str">
        <f t="shared" si="1"/>
        <v>CZ12</v>
      </c>
      <c r="D51" s="1" t="str">
        <f t="shared" si="2"/>
        <v>v15</v>
      </c>
      <c r="E51" s="1" t="str">
        <f t="shared" si="3"/>
        <v>Asm-CZ12-v15</v>
      </c>
      <c r="F51" s="1">
        <v>361.67068583333321</v>
      </c>
    </row>
    <row r="52" spans="1:6" x14ac:dyDescent="0.25">
      <c r="A52" s="1" t="s">
        <v>613</v>
      </c>
      <c r="B52" s="1" t="str">
        <f t="shared" si="0"/>
        <v>Asm</v>
      </c>
      <c r="C52" s="1" t="str">
        <f t="shared" si="1"/>
        <v>CZ13</v>
      </c>
      <c r="D52" s="1" t="str">
        <f t="shared" si="2"/>
        <v>v03</v>
      </c>
      <c r="E52" s="1" t="str">
        <f t="shared" si="3"/>
        <v>Asm-CZ13-v03</v>
      </c>
      <c r="F52" s="1">
        <v>439.77301349999999</v>
      </c>
    </row>
    <row r="53" spans="1:6" x14ac:dyDescent="0.25">
      <c r="A53" s="1" t="s">
        <v>614</v>
      </c>
      <c r="B53" s="1" t="str">
        <f t="shared" si="0"/>
        <v>Asm</v>
      </c>
      <c r="C53" s="1" t="str">
        <f t="shared" si="1"/>
        <v>CZ13</v>
      </c>
      <c r="D53" s="1" t="str">
        <f t="shared" si="2"/>
        <v>v07</v>
      </c>
      <c r="E53" s="1" t="str">
        <f t="shared" si="3"/>
        <v>Asm-CZ13-v07</v>
      </c>
      <c r="F53" s="1">
        <v>435.63879883333317</v>
      </c>
    </row>
    <row r="54" spans="1:6" x14ac:dyDescent="0.25">
      <c r="A54" s="1" t="s">
        <v>615</v>
      </c>
      <c r="B54" s="1" t="str">
        <f t="shared" si="0"/>
        <v>Asm</v>
      </c>
      <c r="C54" s="1" t="str">
        <f t="shared" si="1"/>
        <v>CZ13</v>
      </c>
      <c r="D54" s="1" t="str">
        <f t="shared" si="2"/>
        <v>v11</v>
      </c>
      <c r="E54" s="1" t="str">
        <f t="shared" si="3"/>
        <v>Asm-CZ13-v11</v>
      </c>
      <c r="F54" s="1">
        <v>420.58871633333325</v>
      </c>
    </row>
    <row r="55" spans="1:6" x14ac:dyDescent="0.25">
      <c r="A55" s="1" t="s">
        <v>616</v>
      </c>
      <c r="B55" s="1" t="str">
        <f t="shared" si="0"/>
        <v>Asm</v>
      </c>
      <c r="C55" s="1" t="str">
        <f t="shared" si="1"/>
        <v>CZ13</v>
      </c>
      <c r="D55" s="1" t="str">
        <f t="shared" si="2"/>
        <v>v15</v>
      </c>
      <c r="E55" s="1" t="str">
        <f t="shared" si="3"/>
        <v>Asm-CZ13-v15</v>
      </c>
      <c r="F55" s="1">
        <v>406.68482083333339</v>
      </c>
    </row>
    <row r="56" spans="1:6" x14ac:dyDescent="0.25">
      <c r="A56" s="1" t="s">
        <v>617</v>
      </c>
      <c r="B56" s="1" t="str">
        <f t="shared" si="0"/>
        <v>Asm</v>
      </c>
      <c r="C56" s="1" t="str">
        <f t="shared" si="1"/>
        <v>CZ14</v>
      </c>
      <c r="D56" s="1" t="str">
        <f t="shared" si="2"/>
        <v>v03</v>
      </c>
      <c r="E56" s="1" t="str">
        <f t="shared" si="3"/>
        <v>Asm-CZ14-v03</v>
      </c>
      <c r="F56" s="1">
        <v>439.66180258333327</v>
      </c>
    </row>
    <row r="57" spans="1:6" x14ac:dyDescent="0.25">
      <c r="A57" s="1" t="s">
        <v>618</v>
      </c>
      <c r="B57" s="1" t="str">
        <f t="shared" si="0"/>
        <v>Asm</v>
      </c>
      <c r="C57" s="1" t="str">
        <f t="shared" si="1"/>
        <v>CZ14</v>
      </c>
      <c r="D57" s="1" t="str">
        <f t="shared" si="2"/>
        <v>v07</v>
      </c>
      <c r="E57" s="1" t="str">
        <f t="shared" si="3"/>
        <v>Asm-CZ14-v07</v>
      </c>
      <c r="F57" s="1">
        <v>435.74656941666677</v>
      </c>
    </row>
    <row r="58" spans="1:6" x14ac:dyDescent="0.25">
      <c r="A58" s="1" t="s">
        <v>619</v>
      </c>
      <c r="B58" s="1" t="str">
        <f t="shared" si="0"/>
        <v>Asm</v>
      </c>
      <c r="C58" s="1" t="str">
        <f t="shared" si="1"/>
        <v>CZ14</v>
      </c>
      <c r="D58" s="1" t="str">
        <f t="shared" si="2"/>
        <v>v11</v>
      </c>
      <c r="E58" s="1" t="str">
        <f t="shared" si="3"/>
        <v>Asm-CZ14-v11</v>
      </c>
      <c r="F58" s="1">
        <v>417.23819374999999</v>
      </c>
    </row>
    <row r="59" spans="1:6" x14ac:dyDescent="0.25">
      <c r="A59" s="1" t="s">
        <v>620</v>
      </c>
      <c r="B59" s="1" t="str">
        <f t="shared" si="0"/>
        <v>Asm</v>
      </c>
      <c r="C59" s="1" t="str">
        <f t="shared" si="1"/>
        <v>CZ14</v>
      </c>
      <c r="D59" s="1" t="str">
        <f t="shared" si="2"/>
        <v>v15</v>
      </c>
      <c r="E59" s="1" t="str">
        <f t="shared" si="3"/>
        <v>Asm-CZ14-v15</v>
      </c>
      <c r="F59" s="1">
        <v>403.58544674999996</v>
      </c>
    </row>
    <row r="60" spans="1:6" x14ac:dyDescent="0.25">
      <c r="A60" s="1" t="s">
        <v>621</v>
      </c>
      <c r="B60" s="1" t="str">
        <f t="shared" si="0"/>
        <v>Asm</v>
      </c>
      <c r="C60" s="1" t="str">
        <f t="shared" si="1"/>
        <v>CZ15</v>
      </c>
      <c r="D60" s="1" t="str">
        <f t="shared" si="2"/>
        <v>v03</v>
      </c>
      <c r="E60" s="1" t="str">
        <f t="shared" si="3"/>
        <v>Asm-CZ15-v03</v>
      </c>
      <c r="F60" s="1">
        <v>574.33817583333325</v>
      </c>
    </row>
    <row r="61" spans="1:6" x14ac:dyDescent="0.25">
      <c r="A61" s="1" t="s">
        <v>622</v>
      </c>
      <c r="B61" s="1" t="str">
        <f t="shared" si="0"/>
        <v>Asm</v>
      </c>
      <c r="C61" s="1" t="str">
        <f t="shared" si="1"/>
        <v>CZ15</v>
      </c>
      <c r="D61" s="1" t="str">
        <f t="shared" si="2"/>
        <v>v07</v>
      </c>
      <c r="E61" s="1" t="str">
        <f t="shared" si="3"/>
        <v>Asm-CZ15-v07</v>
      </c>
      <c r="F61" s="1">
        <v>569.68421416666661</v>
      </c>
    </row>
    <row r="62" spans="1:6" x14ac:dyDescent="0.25">
      <c r="A62" s="1" t="s">
        <v>623</v>
      </c>
      <c r="B62" s="1" t="str">
        <f t="shared" si="0"/>
        <v>Asm</v>
      </c>
      <c r="C62" s="1" t="str">
        <f t="shared" si="1"/>
        <v>CZ15</v>
      </c>
      <c r="D62" s="1" t="str">
        <f t="shared" si="2"/>
        <v>v11</v>
      </c>
      <c r="E62" s="1" t="str">
        <f t="shared" si="3"/>
        <v>Asm-CZ15-v11</v>
      </c>
      <c r="F62" s="1">
        <v>544.28593583333338</v>
      </c>
    </row>
    <row r="63" spans="1:6" x14ac:dyDescent="0.25">
      <c r="A63" s="1" t="s">
        <v>624</v>
      </c>
      <c r="B63" s="1" t="str">
        <f t="shared" si="0"/>
        <v>Asm</v>
      </c>
      <c r="C63" s="1" t="str">
        <f t="shared" si="1"/>
        <v>CZ15</v>
      </c>
      <c r="D63" s="1" t="str">
        <f t="shared" si="2"/>
        <v>v15</v>
      </c>
      <c r="E63" s="1" t="str">
        <f t="shared" si="3"/>
        <v>Asm-CZ15-v15</v>
      </c>
      <c r="F63" s="1">
        <v>527.69625566666673</v>
      </c>
    </row>
    <row r="64" spans="1:6" x14ac:dyDescent="0.25">
      <c r="A64" s="1" t="s">
        <v>625</v>
      </c>
      <c r="B64" s="1" t="str">
        <f t="shared" si="0"/>
        <v>Asm</v>
      </c>
      <c r="C64" s="1" t="str">
        <f t="shared" si="1"/>
        <v>CZ16</v>
      </c>
      <c r="D64" s="1" t="str">
        <f t="shared" si="2"/>
        <v>v03</v>
      </c>
      <c r="E64" s="1" t="str">
        <f t="shared" si="3"/>
        <v>Asm-CZ16-v03</v>
      </c>
      <c r="F64" s="1">
        <v>350.66470225</v>
      </c>
    </row>
    <row r="65" spans="1:6" x14ac:dyDescent="0.25">
      <c r="A65" s="1" t="s">
        <v>626</v>
      </c>
      <c r="B65" s="1" t="str">
        <f t="shared" si="0"/>
        <v>Asm</v>
      </c>
      <c r="C65" s="1" t="str">
        <f t="shared" si="1"/>
        <v>CZ16</v>
      </c>
      <c r="D65" s="1" t="str">
        <f t="shared" si="2"/>
        <v>v07</v>
      </c>
      <c r="E65" s="1" t="str">
        <f t="shared" si="3"/>
        <v>Asm-CZ16-v07</v>
      </c>
      <c r="F65" s="1">
        <v>346.61430433333339</v>
      </c>
    </row>
    <row r="66" spans="1:6" x14ac:dyDescent="0.25">
      <c r="A66" s="1" t="s">
        <v>627</v>
      </c>
      <c r="B66" s="1" t="str">
        <f t="shared" si="0"/>
        <v>Asm</v>
      </c>
      <c r="C66" s="1" t="str">
        <f t="shared" si="1"/>
        <v>CZ16</v>
      </c>
      <c r="D66" s="1" t="str">
        <f t="shared" si="2"/>
        <v>v11</v>
      </c>
      <c r="E66" s="1" t="str">
        <f t="shared" si="3"/>
        <v>Asm-CZ16-v11</v>
      </c>
      <c r="F66" s="1">
        <v>329.98358300000007</v>
      </c>
    </row>
    <row r="67" spans="1:6" x14ac:dyDescent="0.25">
      <c r="A67" s="1" t="s">
        <v>628</v>
      </c>
      <c r="B67" s="1" t="str">
        <f t="shared" si="0"/>
        <v>Asm</v>
      </c>
      <c r="C67" s="1" t="str">
        <f t="shared" si="1"/>
        <v>CZ16</v>
      </c>
      <c r="D67" s="1" t="str">
        <f t="shared" si="2"/>
        <v>v15</v>
      </c>
      <c r="E67" s="1" t="str">
        <f t="shared" si="3"/>
        <v>Asm-CZ16-v15</v>
      </c>
      <c r="F67" s="1">
        <v>314.72911150000004</v>
      </c>
    </row>
    <row r="68" spans="1:6" x14ac:dyDescent="0.25">
      <c r="A68" s="1" t="s">
        <v>629</v>
      </c>
      <c r="B68" s="1" t="str">
        <f t="shared" si="0"/>
        <v>ECC</v>
      </c>
      <c r="C68" s="1" t="str">
        <f t="shared" si="1"/>
        <v>CZ01</v>
      </c>
      <c r="D68" s="1" t="str">
        <f t="shared" si="2"/>
        <v>v03</v>
      </c>
      <c r="E68" s="1" t="str">
        <f t="shared" si="3"/>
        <v>ECC-CZ01-v03</v>
      </c>
      <c r="F68" s="1">
        <v>740.97106250000013</v>
      </c>
    </row>
    <row r="69" spans="1:6" x14ac:dyDescent="0.25">
      <c r="A69" s="1" t="s">
        <v>630</v>
      </c>
      <c r="B69" s="1" t="str">
        <f t="shared" ref="B69:B132" si="4">LEFT(A69,3)</f>
        <v>ECC</v>
      </c>
      <c r="C69" s="1" t="str">
        <f t="shared" ref="C69:C132" si="5">"CZ"&amp;MID(A69,6,2)</f>
        <v>CZ01</v>
      </c>
      <c r="D69" s="1" t="str">
        <f t="shared" ref="D69:D132" si="6">MID(A69,8,3)</f>
        <v>v07</v>
      </c>
      <c r="E69" s="1" t="str">
        <f t="shared" ref="E69:E132" si="7">CONCATENATE(B69,"-",C69,"-",D69)</f>
        <v>ECC-CZ01-v07</v>
      </c>
      <c r="F69" s="1">
        <v>740.69098666666684</v>
      </c>
    </row>
    <row r="70" spans="1:6" x14ac:dyDescent="0.25">
      <c r="A70" s="1" t="s">
        <v>631</v>
      </c>
      <c r="B70" s="1" t="str">
        <f t="shared" si="4"/>
        <v>ECC</v>
      </c>
      <c r="C70" s="1" t="str">
        <f t="shared" si="5"/>
        <v>CZ01</v>
      </c>
      <c r="D70" s="1" t="str">
        <f t="shared" si="6"/>
        <v>v11</v>
      </c>
      <c r="E70" s="1" t="str">
        <f t="shared" si="7"/>
        <v>ECC-CZ01-v11</v>
      </c>
      <c r="F70" s="1">
        <v>740.41884666666681</v>
      </c>
    </row>
    <row r="71" spans="1:6" x14ac:dyDescent="0.25">
      <c r="A71" s="1" t="s">
        <v>632</v>
      </c>
      <c r="B71" s="1" t="str">
        <f t="shared" si="4"/>
        <v>ECC</v>
      </c>
      <c r="C71" s="1" t="str">
        <f t="shared" si="5"/>
        <v>CZ01</v>
      </c>
      <c r="D71" s="1" t="str">
        <f t="shared" si="6"/>
        <v>v15</v>
      </c>
      <c r="E71" s="1" t="str">
        <f t="shared" si="7"/>
        <v>ECC-CZ01-v15</v>
      </c>
      <c r="F71" s="1">
        <v>694.6354666666665</v>
      </c>
    </row>
    <row r="72" spans="1:6" x14ac:dyDescent="0.25">
      <c r="A72" s="1" t="s">
        <v>633</v>
      </c>
      <c r="B72" s="1" t="str">
        <f t="shared" si="4"/>
        <v>ECC</v>
      </c>
      <c r="C72" s="1" t="str">
        <f t="shared" si="5"/>
        <v>CZ02</v>
      </c>
      <c r="D72" s="1" t="str">
        <f t="shared" si="6"/>
        <v>v03</v>
      </c>
      <c r="E72" s="1" t="str">
        <f t="shared" si="7"/>
        <v>ECC-CZ02-v03</v>
      </c>
      <c r="F72" s="1">
        <v>740.26141833333327</v>
      </c>
    </row>
    <row r="73" spans="1:6" x14ac:dyDescent="0.25">
      <c r="A73" s="1" t="s">
        <v>634</v>
      </c>
      <c r="B73" s="1" t="str">
        <f t="shared" si="4"/>
        <v>ECC</v>
      </c>
      <c r="C73" s="1" t="str">
        <f t="shared" si="5"/>
        <v>CZ02</v>
      </c>
      <c r="D73" s="1" t="str">
        <f t="shared" si="6"/>
        <v>v07</v>
      </c>
      <c r="E73" s="1" t="str">
        <f t="shared" si="7"/>
        <v>ECC-CZ02-v07</v>
      </c>
      <c r="F73" s="1">
        <v>738.88070249999998</v>
      </c>
    </row>
    <row r="74" spans="1:6" x14ac:dyDescent="0.25">
      <c r="A74" s="1" t="s">
        <v>635</v>
      </c>
      <c r="B74" s="1" t="str">
        <f t="shared" si="4"/>
        <v>ECC</v>
      </c>
      <c r="C74" s="1" t="str">
        <f t="shared" si="5"/>
        <v>CZ02</v>
      </c>
      <c r="D74" s="1" t="str">
        <f t="shared" si="6"/>
        <v>v11</v>
      </c>
      <c r="E74" s="1" t="str">
        <f t="shared" si="7"/>
        <v>ECC-CZ02-v11</v>
      </c>
      <c r="F74" s="1">
        <v>737.2053966666665</v>
      </c>
    </row>
    <row r="75" spans="1:6" x14ac:dyDescent="0.25">
      <c r="A75" s="1" t="s">
        <v>636</v>
      </c>
      <c r="B75" s="1" t="str">
        <f t="shared" si="4"/>
        <v>ECC</v>
      </c>
      <c r="C75" s="1" t="str">
        <f t="shared" si="5"/>
        <v>CZ02</v>
      </c>
      <c r="D75" s="1" t="str">
        <f t="shared" si="6"/>
        <v>v15</v>
      </c>
      <c r="E75" s="1" t="str">
        <f t="shared" si="7"/>
        <v>ECC-CZ02-v15</v>
      </c>
      <c r="F75" s="1">
        <v>701.18040083333324</v>
      </c>
    </row>
    <row r="76" spans="1:6" x14ac:dyDescent="0.25">
      <c r="A76" s="1" t="s">
        <v>637</v>
      </c>
      <c r="B76" s="1" t="str">
        <f t="shared" si="4"/>
        <v>ECC</v>
      </c>
      <c r="C76" s="1" t="str">
        <f t="shared" si="5"/>
        <v>CZ03</v>
      </c>
      <c r="D76" s="1" t="str">
        <f t="shared" si="6"/>
        <v>v03</v>
      </c>
      <c r="E76" s="1" t="str">
        <f t="shared" si="7"/>
        <v>ECC-CZ03-v03</v>
      </c>
      <c r="F76" s="1">
        <v>854.05012166666677</v>
      </c>
    </row>
    <row r="77" spans="1:6" x14ac:dyDescent="0.25">
      <c r="A77" s="1" t="s">
        <v>638</v>
      </c>
      <c r="B77" s="1" t="str">
        <f t="shared" si="4"/>
        <v>ECC</v>
      </c>
      <c r="C77" s="1" t="str">
        <f t="shared" si="5"/>
        <v>CZ03</v>
      </c>
      <c r="D77" s="1" t="str">
        <f t="shared" si="6"/>
        <v>v07</v>
      </c>
      <c r="E77" s="1" t="str">
        <f t="shared" si="7"/>
        <v>ECC-CZ03-v07</v>
      </c>
      <c r="F77" s="1">
        <v>853.67359916666646</v>
      </c>
    </row>
    <row r="78" spans="1:6" x14ac:dyDescent="0.25">
      <c r="A78" s="1" t="s">
        <v>639</v>
      </c>
      <c r="B78" s="1" t="str">
        <f t="shared" si="4"/>
        <v>ECC</v>
      </c>
      <c r="C78" s="1" t="str">
        <f t="shared" si="5"/>
        <v>CZ03</v>
      </c>
      <c r="D78" s="1" t="str">
        <f t="shared" si="6"/>
        <v>v11</v>
      </c>
      <c r="E78" s="1" t="str">
        <f t="shared" si="7"/>
        <v>ECC-CZ03-v11</v>
      </c>
      <c r="F78" s="1">
        <v>853.26022416666694</v>
      </c>
    </row>
    <row r="79" spans="1:6" x14ac:dyDescent="0.25">
      <c r="A79" s="1" t="s">
        <v>640</v>
      </c>
      <c r="B79" s="1" t="str">
        <f t="shared" si="4"/>
        <v>ECC</v>
      </c>
      <c r="C79" s="1" t="str">
        <f t="shared" si="5"/>
        <v>CZ03</v>
      </c>
      <c r="D79" s="1" t="str">
        <f t="shared" si="6"/>
        <v>v15</v>
      </c>
      <c r="E79" s="1" t="str">
        <f t="shared" si="7"/>
        <v>ECC-CZ03-v15</v>
      </c>
      <c r="F79" s="1">
        <v>755.6094458333331</v>
      </c>
    </row>
    <row r="80" spans="1:6" x14ac:dyDescent="0.25">
      <c r="A80" s="1" t="s">
        <v>641</v>
      </c>
      <c r="B80" s="1" t="str">
        <f t="shared" si="4"/>
        <v>ECC</v>
      </c>
      <c r="C80" s="1" t="str">
        <f t="shared" si="5"/>
        <v>CZ04</v>
      </c>
      <c r="D80" s="1" t="str">
        <f t="shared" si="6"/>
        <v>v03</v>
      </c>
      <c r="E80" s="1" t="str">
        <f t="shared" si="7"/>
        <v>ECC-CZ04-v03</v>
      </c>
      <c r="F80" s="1">
        <v>786.60032916666671</v>
      </c>
    </row>
    <row r="81" spans="1:6" x14ac:dyDescent="0.25">
      <c r="A81" s="1" t="s">
        <v>642</v>
      </c>
      <c r="B81" s="1" t="str">
        <f t="shared" si="4"/>
        <v>ECC</v>
      </c>
      <c r="C81" s="1" t="str">
        <f t="shared" si="5"/>
        <v>CZ04</v>
      </c>
      <c r="D81" s="1" t="str">
        <f t="shared" si="6"/>
        <v>v07</v>
      </c>
      <c r="E81" s="1" t="str">
        <f t="shared" si="7"/>
        <v>ECC-CZ04-v07</v>
      </c>
      <c r="F81" s="1">
        <v>785.42651999999987</v>
      </c>
    </row>
    <row r="82" spans="1:6" x14ac:dyDescent="0.25">
      <c r="A82" s="1" t="s">
        <v>643</v>
      </c>
      <c r="B82" s="1" t="str">
        <f t="shared" si="4"/>
        <v>ECC</v>
      </c>
      <c r="C82" s="1" t="str">
        <f t="shared" si="5"/>
        <v>CZ04</v>
      </c>
      <c r="D82" s="1" t="str">
        <f t="shared" si="6"/>
        <v>v11</v>
      </c>
      <c r="E82" s="1" t="str">
        <f t="shared" si="7"/>
        <v>ECC-CZ04-v11</v>
      </c>
      <c r="F82" s="1">
        <v>784.0522708333333</v>
      </c>
    </row>
    <row r="83" spans="1:6" x14ac:dyDescent="0.25">
      <c r="A83" s="1" t="s">
        <v>644</v>
      </c>
      <c r="B83" s="1" t="str">
        <f t="shared" si="4"/>
        <v>ECC</v>
      </c>
      <c r="C83" s="1" t="str">
        <f t="shared" si="5"/>
        <v>CZ04</v>
      </c>
      <c r="D83" s="1" t="str">
        <f t="shared" si="6"/>
        <v>v15</v>
      </c>
      <c r="E83" s="1" t="str">
        <f t="shared" si="7"/>
        <v>ECC-CZ04-v15</v>
      </c>
      <c r="F83" s="1">
        <v>721.60592416666668</v>
      </c>
    </row>
    <row r="84" spans="1:6" x14ac:dyDescent="0.25">
      <c r="A84" s="1" t="s">
        <v>645</v>
      </c>
      <c r="B84" s="1" t="str">
        <f t="shared" si="4"/>
        <v>ECC</v>
      </c>
      <c r="C84" s="1" t="str">
        <f t="shared" si="5"/>
        <v>CZ05</v>
      </c>
      <c r="D84" s="1" t="str">
        <f t="shared" si="6"/>
        <v>v03</v>
      </c>
      <c r="E84" s="1" t="str">
        <f t="shared" si="7"/>
        <v>ECC-CZ05-v03</v>
      </c>
      <c r="F84" s="1">
        <v>832.20724250000012</v>
      </c>
    </row>
    <row r="85" spans="1:6" x14ac:dyDescent="0.25">
      <c r="A85" s="1" t="s">
        <v>646</v>
      </c>
      <c r="B85" s="1" t="str">
        <f t="shared" si="4"/>
        <v>ECC</v>
      </c>
      <c r="C85" s="1" t="str">
        <f t="shared" si="5"/>
        <v>CZ05</v>
      </c>
      <c r="D85" s="1" t="str">
        <f t="shared" si="6"/>
        <v>v07</v>
      </c>
      <c r="E85" s="1" t="str">
        <f t="shared" si="7"/>
        <v>ECC-CZ05-v07</v>
      </c>
      <c r="F85" s="1">
        <v>831.83364166666672</v>
      </c>
    </row>
    <row r="86" spans="1:6" x14ac:dyDescent="0.25">
      <c r="A86" s="1" t="s">
        <v>647</v>
      </c>
      <c r="B86" s="1" t="str">
        <f t="shared" si="4"/>
        <v>ECC</v>
      </c>
      <c r="C86" s="1" t="str">
        <f t="shared" si="5"/>
        <v>CZ05</v>
      </c>
      <c r="D86" s="1" t="str">
        <f t="shared" si="6"/>
        <v>v11</v>
      </c>
      <c r="E86" s="1" t="str">
        <f t="shared" si="7"/>
        <v>ECC-CZ05-v11</v>
      </c>
      <c r="F86" s="1">
        <v>831.79327833333343</v>
      </c>
    </row>
    <row r="87" spans="1:6" x14ac:dyDescent="0.25">
      <c r="A87" s="1" t="s">
        <v>648</v>
      </c>
      <c r="B87" s="1" t="str">
        <f t="shared" si="4"/>
        <v>ECC</v>
      </c>
      <c r="C87" s="1" t="str">
        <f t="shared" si="5"/>
        <v>CZ05</v>
      </c>
      <c r="D87" s="1" t="str">
        <f t="shared" si="6"/>
        <v>v15</v>
      </c>
      <c r="E87" s="1" t="str">
        <f t="shared" si="7"/>
        <v>ECC-CZ05-v15</v>
      </c>
      <c r="F87" s="1">
        <v>735.90178250000008</v>
      </c>
    </row>
    <row r="88" spans="1:6" x14ac:dyDescent="0.25">
      <c r="A88" s="1" t="s">
        <v>649</v>
      </c>
      <c r="B88" s="1" t="str">
        <f t="shared" si="4"/>
        <v>ECC</v>
      </c>
      <c r="C88" s="1" t="str">
        <f t="shared" si="5"/>
        <v>CZ06</v>
      </c>
      <c r="D88" s="1" t="str">
        <f t="shared" si="6"/>
        <v>v03</v>
      </c>
      <c r="E88" s="1" t="str">
        <f t="shared" si="7"/>
        <v>ECC-CZ06-v03</v>
      </c>
      <c r="F88" s="1">
        <v>907.53546916666653</v>
      </c>
    </row>
    <row r="89" spans="1:6" x14ac:dyDescent="0.25">
      <c r="A89" s="1" t="s">
        <v>650</v>
      </c>
      <c r="B89" s="1" t="str">
        <f t="shared" si="4"/>
        <v>ECC</v>
      </c>
      <c r="C89" s="1" t="str">
        <f t="shared" si="5"/>
        <v>CZ06</v>
      </c>
      <c r="D89" s="1" t="str">
        <f t="shared" si="6"/>
        <v>v07</v>
      </c>
      <c r="E89" s="1" t="str">
        <f t="shared" si="7"/>
        <v>ECC-CZ06-v07</v>
      </c>
      <c r="F89" s="1">
        <v>907.53546916666653</v>
      </c>
    </row>
    <row r="90" spans="1:6" x14ac:dyDescent="0.25">
      <c r="A90" s="1" t="s">
        <v>651</v>
      </c>
      <c r="B90" s="1" t="str">
        <f t="shared" si="4"/>
        <v>ECC</v>
      </c>
      <c r="C90" s="1" t="str">
        <f t="shared" si="5"/>
        <v>CZ06</v>
      </c>
      <c r="D90" s="1" t="str">
        <f t="shared" si="6"/>
        <v>v11</v>
      </c>
      <c r="E90" s="1" t="str">
        <f t="shared" si="7"/>
        <v>ECC-CZ06-v11</v>
      </c>
      <c r="F90" s="1">
        <v>907.42232666666666</v>
      </c>
    </row>
    <row r="91" spans="1:6" x14ac:dyDescent="0.25">
      <c r="A91" s="1" t="s">
        <v>652</v>
      </c>
      <c r="B91" s="1" t="str">
        <f t="shared" si="4"/>
        <v>ECC</v>
      </c>
      <c r="C91" s="1" t="str">
        <f t="shared" si="5"/>
        <v>CZ06</v>
      </c>
      <c r="D91" s="1" t="str">
        <f t="shared" si="6"/>
        <v>v15</v>
      </c>
      <c r="E91" s="1" t="str">
        <f t="shared" si="7"/>
        <v>ECC-CZ06-v15</v>
      </c>
      <c r="F91" s="1">
        <v>804.99756083333318</v>
      </c>
    </row>
    <row r="92" spans="1:6" x14ac:dyDescent="0.25">
      <c r="A92" s="1" t="s">
        <v>653</v>
      </c>
      <c r="B92" s="1" t="str">
        <f t="shared" si="4"/>
        <v>ECC</v>
      </c>
      <c r="C92" s="1" t="str">
        <f t="shared" si="5"/>
        <v>CZ07</v>
      </c>
      <c r="D92" s="1" t="str">
        <f t="shared" si="6"/>
        <v>v03</v>
      </c>
      <c r="E92" s="1" t="str">
        <f t="shared" si="7"/>
        <v>ECC-CZ07-v03</v>
      </c>
      <c r="F92" s="1">
        <v>897.47340583333323</v>
      </c>
    </row>
    <row r="93" spans="1:6" x14ac:dyDescent="0.25">
      <c r="A93" s="1" t="s">
        <v>654</v>
      </c>
      <c r="B93" s="1" t="str">
        <f t="shared" si="4"/>
        <v>ECC</v>
      </c>
      <c r="C93" s="1" t="str">
        <f t="shared" si="5"/>
        <v>CZ07</v>
      </c>
      <c r="D93" s="1" t="str">
        <f t="shared" si="6"/>
        <v>v07</v>
      </c>
      <c r="E93" s="1" t="str">
        <f t="shared" si="7"/>
        <v>ECC-CZ07-v07</v>
      </c>
      <c r="F93" s="1">
        <v>897.47340583333323</v>
      </c>
    </row>
    <row r="94" spans="1:6" x14ac:dyDescent="0.25">
      <c r="A94" s="1" t="s">
        <v>655</v>
      </c>
      <c r="B94" s="1" t="str">
        <f t="shared" si="4"/>
        <v>ECC</v>
      </c>
      <c r="C94" s="1" t="str">
        <f t="shared" si="5"/>
        <v>CZ07</v>
      </c>
      <c r="D94" s="1" t="str">
        <f t="shared" si="6"/>
        <v>v11</v>
      </c>
      <c r="E94" s="1" t="str">
        <f t="shared" si="7"/>
        <v>ECC-CZ07-v11</v>
      </c>
      <c r="F94" s="1">
        <v>896.803585</v>
      </c>
    </row>
    <row r="95" spans="1:6" x14ac:dyDescent="0.25">
      <c r="A95" s="1" t="s">
        <v>656</v>
      </c>
      <c r="B95" s="1" t="str">
        <f t="shared" si="4"/>
        <v>ECC</v>
      </c>
      <c r="C95" s="1" t="str">
        <f t="shared" si="5"/>
        <v>CZ07</v>
      </c>
      <c r="D95" s="1" t="str">
        <f t="shared" si="6"/>
        <v>v15</v>
      </c>
      <c r="E95" s="1" t="str">
        <f t="shared" si="7"/>
        <v>ECC-CZ07-v15</v>
      </c>
      <c r="F95" s="1">
        <v>796.44814833333362</v>
      </c>
    </row>
    <row r="96" spans="1:6" x14ac:dyDescent="0.25">
      <c r="A96" s="1" t="s">
        <v>657</v>
      </c>
      <c r="B96" s="1" t="str">
        <f t="shared" si="4"/>
        <v>ECC</v>
      </c>
      <c r="C96" s="1" t="str">
        <f t="shared" si="5"/>
        <v>CZ08</v>
      </c>
      <c r="D96" s="1" t="str">
        <f t="shared" si="6"/>
        <v>v03</v>
      </c>
      <c r="E96" s="1" t="str">
        <f t="shared" si="7"/>
        <v>ECC-CZ08-v03</v>
      </c>
      <c r="F96" s="1">
        <v>836.31667583333365</v>
      </c>
    </row>
    <row r="97" spans="1:6" x14ac:dyDescent="0.25">
      <c r="A97" s="1" t="s">
        <v>658</v>
      </c>
      <c r="B97" s="1" t="str">
        <f t="shared" si="4"/>
        <v>ECC</v>
      </c>
      <c r="C97" s="1" t="str">
        <f t="shared" si="5"/>
        <v>CZ08</v>
      </c>
      <c r="D97" s="1" t="str">
        <f t="shared" si="6"/>
        <v>v07</v>
      </c>
      <c r="E97" s="1" t="str">
        <f t="shared" si="7"/>
        <v>ECC-CZ08-v07</v>
      </c>
      <c r="F97" s="1">
        <v>836.31667583333365</v>
      </c>
    </row>
    <row r="98" spans="1:6" x14ac:dyDescent="0.25">
      <c r="A98" s="1" t="s">
        <v>659</v>
      </c>
      <c r="B98" s="1" t="str">
        <f t="shared" si="4"/>
        <v>ECC</v>
      </c>
      <c r="C98" s="1" t="str">
        <f t="shared" si="5"/>
        <v>CZ08</v>
      </c>
      <c r="D98" s="1" t="str">
        <f t="shared" si="6"/>
        <v>v11</v>
      </c>
      <c r="E98" s="1" t="str">
        <f t="shared" si="7"/>
        <v>ECC-CZ08-v11</v>
      </c>
      <c r="F98" s="1">
        <v>834.70908416666668</v>
      </c>
    </row>
    <row r="99" spans="1:6" x14ac:dyDescent="0.25">
      <c r="A99" s="1" t="s">
        <v>660</v>
      </c>
      <c r="B99" s="1" t="str">
        <f t="shared" si="4"/>
        <v>ECC</v>
      </c>
      <c r="C99" s="1" t="str">
        <f t="shared" si="5"/>
        <v>CZ08</v>
      </c>
      <c r="D99" s="1" t="str">
        <f t="shared" si="6"/>
        <v>v15</v>
      </c>
      <c r="E99" s="1" t="str">
        <f t="shared" si="7"/>
        <v>ECC-CZ08-v15</v>
      </c>
      <c r="F99" s="1">
        <v>772.7801608333333</v>
      </c>
    </row>
    <row r="100" spans="1:6" x14ac:dyDescent="0.25">
      <c r="A100" s="1" t="s">
        <v>661</v>
      </c>
      <c r="B100" s="1" t="str">
        <f t="shared" si="4"/>
        <v>ECC</v>
      </c>
      <c r="C100" s="1" t="str">
        <f t="shared" si="5"/>
        <v>CZ09</v>
      </c>
      <c r="D100" s="1" t="str">
        <f t="shared" si="6"/>
        <v>v03</v>
      </c>
      <c r="E100" s="1" t="str">
        <f t="shared" si="7"/>
        <v>ECC-CZ09-v03</v>
      </c>
      <c r="F100" s="1">
        <v>1038.6773508333333</v>
      </c>
    </row>
    <row r="101" spans="1:6" x14ac:dyDescent="0.25">
      <c r="A101" s="1" t="s">
        <v>662</v>
      </c>
      <c r="B101" s="1" t="str">
        <f t="shared" si="4"/>
        <v>ECC</v>
      </c>
      <c r="C101" s="1" t="str">
        <f t="shared" si="5"/>
        <v>CZ09</v>
      </c>
      <c r="D101" s="1" t="str">
        <f t="shared" si="6"/>
        <v>v07</v>
      </c>
      <c r="E101" s="1" t="str">
        <f t="shared" si="7"/>
        <v>ECC-CZ09-v07</v>
      </c>
      <c r="F101" s="1">
        <v>1038.6773508333333</v>
      </c>
    </row>
    <row r="102" spans="1:6" x14ac:dyDescent="0.25">
      <c r="A102" s="1" t="s">
        <v>663</v>
      </c>
      <c r="B102" s="1" t="str">
        <f t="shared" si="4"/>
        <v>ECC</v>
      </c>
      <c r="C102" s="1" t="str">
        <f t="shared" si="5"/>
        <v>CZ09</v>
      </c>
      <c r="D102" s="1" t="str">
        <f t="shared" si="6"/>
        <v>v11</v>
      </c>
      <c r="E102" s="1" t="str">
        <f t="shared" si="7"/>
        <v>ECC-CZ09-v11</v>
      </c>
      <c r="F102" s="1">
        <v>1031.5950025000002</v>
      </c>
    </row>
    <row r="103" spans="1:6" x14ac:dyDescent="0.25">
      <c r="A103" s="1" t="s">
        <v>664</v>
      </c>
      <c r="B103" s="1" t="str">
        <f t="shared" si="4"/>
        <v>ECC</v>
      </c>
      <c r="C103" s="1" t="str">
        <f t="shared" si="5"/>
        <v>CZ09</v>
      </c>
      <c r="D103" s="1" t="str">
        <f t="shared" si="6"/>
        <v>v15</v>
      </c>
      <c r="E103" s="1" t="str">
        <f t="shared" si="7"/>
        <v>ECC-CZ09-v15</v>
      </c>
      <c r="F103" s="1">
        <v>962.4055249999999</v>
      </c>
    </row>
    <row r="104" spans="1:6" x14ac:dyDescent="0.25">
      <c r="A104" s="1" t="s">
        <v>665</v>
      </c>
      <c r="B104" s="1" t="str">
        <f t="shared" si="4"/>
        <v>ECC</v>
      </c>
      <c r="C104" s="1" t="str">
        <f t="shared" si="5"/>
        <v>CZ10</v>
      </c>
      <c r="D104" s="1" t="str">
        <f t="shared" si="6"/>
        <v>v03</v>
      </c>
      <c r="E104" s="1" t="str">
        <f t="shared" si="7"/>
        <v>ECC-CZ10-v03</v>
      </c>
      <c r="F104" s="1">
        <v>935.30528416666664</v>
      </c>
    </row>
    <row r="105" spans="1:6" x14ac:dyDescent="0.25">
      <c r="A105" s="1" t="s">
        <v>666</v>
      </c>
      <c r="B105" s="1" t="str">
        <f t="shared" si="4"/>
        <v>ECC</v>
      </c>
      <c r="C105" s="1" t="str">
        <f t="shared" si="5"/>
        <v>CZ10</v>
      </c>
      <c r="D105" s="1" t="str">
        <f t="shared" si="6"/>
        <v>v07</v>
      </c>
      <c r="E105" s="1" t="str">
        <f t="shared" si="7"/>
        <v>ECC-CZ10-v07</v>
      </c>
      <c r="F105" s="1">
        <v>933.37744416666669</v>
      </c>
    </row>
    <row r="106" spans="1:6" x14ac:dyDescent="0.25">
      <c r="A106" s="1" t="s">
        <v>667</v>
      </c>
      <c r="B106" s="1" t="str">
        <f t="shared" si="4"/>
        <v>ECC</v>
      </c>
      <c r="C106" s="1" t="str">
        <f t="shared" si="5"/>
        <v>CZ10</v>
      </c>
      <c r="D106" s="1" t="str">
        <f t="shared" si="6"/>
        <v>v11</v>
      </c>
      <c r="E106" s="1" t="str">
        <f t="shared" si="7"/>
        <v>ECC-CZ10-v11</v>
      </c>
      <c r="F106" s="1">
        <v>931.27525000000003</v>
      </c>
    </row>
    <row r="107" spans="1:6" x14ac:dyDescent="0.25">
      <c r="A107" s="1" t="s">
        <v>668</v>
      </c>
      <c r="B107" s="1" t="str">
        <f t="shared" si="4"/>
        <v>ECC</v>
      </c>
      <c r="C107" s="1" t="str">
        <f t="shared" si="5"/>
        <v>CZ10</v>
      </c>
      <c r="D107" s="1" t="str">
        <f t="shared" si="6"/>
        <v>v15</v>
      </c>
      <c r="E107" s="1" t="str">
        <f t="shared" si="7"/>
        <v>ECC-CZ10-v15</v>
      </c>
      <c r="F107" s="1">
        <v>894.50679916666684</v>
      </c>
    </row>
    <row r="108" spans="1:6" x14ac:dyDescent="0.25">
      <c r="A108" s="1" t="s">
        <v>669</v>
      </c>
      <c r="B108" s="1" t="str">
        <f t="shared" si="4"/>
        <v>ECC</v>
      </c>
      <c r="C108" s="1" t="str">
        <f t="shared" si="5"/>
        <v>CZ11</v>
      </c>
      <c r="D108" s="1" t="str">
        <f t="shared" si="6"/>
        <v>v03</v>
      </c>
      <c r="E108" s="1" t="str">
        <f t="shared" si="7"/>
        <v>ECC-CZ11-v03</v>
      </c>
      <c r="F108" s="1">
        <v>962.80426499999965</v>
      </c>
    </row>
    <row r="109" spans="1:6" x14ac:dyDescent="0.25">
      <c r="A109" s="1" t="s">
        <v>670</v>
      </c>
      <c r="B109" s="1" t="str">
        <f t="shared" si="4"/>
        <v>ECC</v>
      </c>
      <c r="C109" s="1" t="str">
        <f t="shared" si="5"/>
        <v>CZ11</v>
      </c>
      <c r="D109" s="1" t="str">
        <f t="shared" si="6"/>
        <v>v07</v>
      </c>
      <c r="E109" s="1" t="str">
        <f t="shared" si="7"/>
        <v>ECC-CZ11-v07</v>
      </c>
      <c r="F109" s="1">
        <v>960.52452083333333</v>
      </c>
    </row>
    <row r="110" spans="1:6" x14ac:dyDescent="0.25">
      <c r="A110" s="1" t="s">
        <v>671</v>
      </c>
      <c r="B110" s="1" t="str">
        <f t="shared" si="4"/>
        <v>ECC</v>
      </c>
      <c r="C110" s="1" t="str">
        <f t="shared" si="5"/>
        <v>CZ11</v>
      </c>
      <c r="D110" s="1" t="str">
        <f t="shared" si="6"/>
        <v>v11</v>
      </c>
      <c r="E110" s="1" t="str">
        <f t="shared" si="7"/>
        <v>ECC-CZ11-v11</v>
      </c>
      <c r="F110" s="1">
        <v>934.41618499999993</v>
      </c>
    </row>
    <row r="111" spans="1:6" x14ac:dyDescent="0.25">
      <c r="A111" s="1" t="s">
        <v>672</v>
      </c>
      <c r="B111" s="1" t="str">
        <f t="shared" si="4"/>
        <v>ECC</v>
      </c>
      <c r="C111" s="1" t="str">
        <f t="shared" si="5"/>
        <v>CZ11</v>
      </c>
      <c r="D111" s="1" t="str">
        <f t="shared" si="6"/>
        <v>v15</v>
      </c>
      <c r="E111" s="1" t="str">
        <f t="shared" si="7"/>
        <v>ECC-CZ11-v15</v>
      </c>
      <c r="F111" s="1">
        <v>891.72459666666657</v>
      </c>
    </row>
    <row r="112" spans="1:6" x14ac:dyDescent="0.25">
      <c r="A112" s="1" t="s">
        <v>673</v>
      </c>
      <c r="B112" s="1" t="str">
        <f t="shared" si="4"/>
        <v>ECC</v>
      </c>
      <c r="C112" s="1" t="str">
        <f t="shared" si="5"/>
        <v>CZ12</v>
      </c>
      <c r="D112" s="1" t="str">
        <f t="shared" si="6"/>
        <v>v03</v>
      </c>
      <c r="E112" s="1" t="str">
        <f t="shared" si="7"/>
        <v>ECC-CZ12-v03</v>
      </c>
      <c r="F112" s="1">
        <v>847.63006416666678</v>
      </c>
    </row>
    <row r="113" spans="1:6" x14ac:dyDescent="0.25">
      <c r="A113" s="1" t="s">
        <v>674</v>
      </c>
      <c r="B113" s="1" t="str">
        <f t="shared" si="4"/>
        <v>ECC</v>
      </c>
      <c r="C113" s="1" t="str">
        <f t="shared" si="5"/>
        <v>CZ12</v>
      </c>
      <c r="D113" s="1" t="str">
        <f t="shared" si="6"/>
        <v>v07</v>
      </c>
      <c r="E113" s="1" t="str">
        <f t="shared" si="7"/>
        <v>ECC-CZ12-v07</v>
      </c>
      <c r="F113" s="1">
        <v>845.75906916666656</v>
      </c>
    </row>
    <row r="114" spans="1:6" x14ac:dyDescent="0.25">
      <c r="A114" s="1" t="s">
        <v>675</v>
      </c>
      <c r="B114" s="1" t="str">
        <f t="shared" si="4"/>
        <v>ECC</v>
      </c>
      <c r="C114" s="1" t="str">
        <f t="shared" si="5"/>
        <v>CZ12</v>
      </c>
      <c r="D114" s="1" t="str">
        <f t="shared" si="6"/>
        <v>v11</v>
      </c>
      <c r="E114" s="1" t="str">
        <f t="shared" si="7"/>
        <v>ECC-CZ12-v11</v>
      </c>
      <c r="F114" s="1">
        <v>836.49700500000006</v>
      </c>
    </row>
    <row r="115" spans="1:6" x14ac:dyDescent="0.25">
      <c r="A115" s="1" t="s">
        <v>676</v>
      </c>
      <c r="B115" s="1" t="str">
        <f t="shared" si="4"/>
        <v>ECC</v>
      </c>
      <c r="C115" s="1" t="str">
        <f t="shared" si="5"/>
        <v>CZ12</v>
      </c>
      <c r="D115" s="1" t="str">
        <f t="shared" si="6"/>
        <v>v15</v>
      </c>
      <c r="E115" s="1" t="str">
        <f t="shared" si="7"/>
        <v>ECC-CZ12-v15</v>
      </c>
      <c r="F115" s="1">
        <v>798.79184333333308</v>
      </c>
    </row>
    <row r="116" spans="1:6" x14ac:dyDescent="0.25">
      <c r="A116" s="1" t="s">
        <v>677</v>
      </c>
      <c r="B116" s="1" t="str">
        <f t="shared" si="4"/>
        <v>ECC</v>
      </c>
      <c r="C116" s="1" t="str">
        <f t="shared" si="5"/>
        <v>CZ13</v>
      </c>
      <c r="D116" s="1" t="str">
        <f t="shared" si="6"/>
        <v>v03</v>
      </c>
      <c r="E116" s="1" t="str">
        <f t="shared" si="7"/>
        <v>ECC-CZ13-v03</v>
      </c>
      <c r="F116" s="1">
        <v>950.49770500000011</v>
      </c>
    </row>
    <row r="117" spans="1:6" x14ac:dyDescent="0.25">
      <c r="A117" s="1" t="s">
        <v>678</v>
      </c>
      <c r="B117" s="1" t="str">
        <f t="shared" si="4"/>
        <v>ECC</v>
      </c>
      <c r="C117" s="1" t="str">
        <f t="shared" si="5"/>
        <v>CZ13</v>
      </c>
      <c r="D117" s="1" t="str">
        <f t="shared" si="6"/>
        <v>v07</v>
      </c>
      <c r="E117" s="1" t="str">
        <f t="shared" si="7"/>
        <v>ECC-CZ13-v07</v>
      </c>
      <c r="F117" s="1">
        <v>948.38621833333332</v>
      </c>
    </row>
    <row r="118" spans="1:6" x14ac:dyDescent="0.25">
      <c r="A118" s="1" t="s">
        <v>679</v>
      </c>
      <c r="B118" s="1" t="str">
        <f t="shared" si="4"/>
        <v>ECC</v>
      </c>
      <c r="C118" s="1" t="str">
        <f t="shared" si="5"/>
        <v>CZ13</v>
      </c>
      <c r="D118" s="1" t="str">
        <f t="shared" si="6"/>
        <v>v11</v>
      </c>
      <c r="E118" s="1" t="str">
        <f t="shared" si="7"/>
        <v>ECC-CZ13-v11</v>
      </c>
      <c r="F118" s="1">
        <v>928.62477166666713</v>
      </c>
    </row>
    <row r="119" spans="1:6" x14ac:dyDescent="0.25">
      <c r="A119" s="1" t="s">
        <v>680</v>
      </c>
      <c r="B119" s="1" t="str">
        <f t="shared" si="4"/>
        <v>ECC</v>
      </c>
      <c r="C119" s="1" t="str">
        <f t="shared" si="5"/>
        <v>CZ13</v>
      </c>
      <c r="D119" s="1" t="str">
        <f t="shared" si="6"/>
        <v>v15</v>
      </c>
      <c r="E119" s="1" t="str">
        <f t="shared" si="7"/>
        <v>ECC-CZ13-v15</v>
      </c>
      <c r="F119" s="1">
        <v>886.57584583333335</v>
      </c>
    </row>
    <row r="120" spans="1:6" x14ac:dyDescent="0.25">
      <c r="A120" s="1" t="s">
        <v>681</v>
      </c>
      <c r="B120" s="1" t="str">
        <f t="shared" si="4"/>
        <v>ECC</v>
      </c>
      <c r="C120" s="1" t="str">
        <f t="shared" si="5"/>
        <v>CZ14</v>
      </c>
      <c r="D120" s="1" t="str">
        <f t="shared" si="6"/>
        <v>v03</v>
      </c>
      <c r="E120" s="1" t="str">
        <f t="shared" si="7"/>
        <v>ECC-CZ14-v03</v>
      </c>
      <c r="F120" s="1">
        <v>991.63143166666669</v>
      </c>
    </row>
    <row r="121" spans="1:6" x14ac:dyDescent="0.25">
      <c r="A121" s="1" t="s">
        <v>682</v>
      </c>
      <c r="B121" s="1" t="str">
        <f t="shared" si="4"/>
        <v>ECC</v>
      </c>
      <c r="C121" s="1" t="str">
        <f t="shared" si="5"/>
        <v>CZ14</v>
      </c>
      <c r="D121" s="1" t="str">
        <f t="shared" si="6"/>
        <v>v07</v>
      </c>
      <c r="E121" s="1" t="str">
        <f t="shared" si="7"/>
        <v>ECC-CZ14-v07</v>
      </c>
      <c r="F121" s="1">
        <v>989.89765666666676</v>
      </c>
    </row>
    <row r="122" spans="1:6" x14ac:dyDescent="0.25">
      <c r="A122" s="1" t="s">
        <v>683</v>
      </c>
      <c r="B122" s="1" t="str">
        <f t="shared" si="4"/>
        <v>ECC</v>
      </c>
      <c r="C122" s="1" t="str">
        <f t="shared" si="5"/>
        <v>CZ14</v>
      </c>
      <c r="D122" s="1" t="str">
        <f t="shared" si="6"/>
        <v>v11</v>
      </c>
      <c r="E122" s="1" t="str">
        <f t="shared" si="7"/>
        <v>ECC-CZ14-v11</v>
      </c>
      <c r="F122" s="1">
        <v>964.7875541666665</v>
      </c>
    </row>
    <row r="123" spans="1:6" x14ac:dyDescent="0.25">
      <c r="A123" s="1" t="s">
        <v>684</v>
      </c>
      <c r="B123" s="1" t="str">
        <f t="shared" si="4"/>
        <v>ECC</v>
      </c>
      <c r="C123" s="1" t="str">
        <f t="shared" si="5"/>
        <v>CZ14</v>
      </c>
      <c r="D123" s="1" t="str">
        <f t="shared" si="6"/>
        <v>v15</v>
      </c>
      <c r="E123" s="1" t="str">
        <f t="shared" si="7"/>
        <v>ECC-CZ14-v15</v>
      </c>
      <c r="F123" s="1">
        <v>924.07474916666672</v>
      </c>
    </row>
    <row r="124" spans="1:6" x14ac:dyDescent="0.25">
      <c r="A124" s="1" t="s">
        <v>685</v>
      </c>
      <c r="B124" s="1" t="str">
        <f t="shared" si="4"/>
        <v>ECC</v>
      </c>
      <c r="C124" s="1" t="str">
        <f t="shared" si="5"/>
        <v>CZ15</v>
      </c>
      <c r="D124" s="1" t="str">
        <f t="shared" si="6"/>
        <v>v03</v>
      </c>
      <c r="E124" s="1" t="str">
        <f t="shared" si="7"/>
        <v>ECC-CZ15-v03</v>
      </c>
      <c r="F124" s="1">
        <v>1320.4281308333332</v>
      </c>
    </row>
    <row r="125" spans="1:6" x14ac:dyDescent="0.25">
      <c r="A125" s="1" t="s">
        <v>686</v>
      </c>
      <c r="B125" s="1" t="str">
        <f t="shared" si="4"/>
        <v>ECC</v>
      </c>
      <c r="C125" s="1" t="str">
        <f t="shared" si="5"/>
        <v>CZ15</v>
      </c>
      <c r="D125" s="1" t="str">
        <f t="shared" si="6"/>
        <v>v07</v>
      </c>
      <c r="E125" s="1" t="str">
        <f t="shared" si="7"/>
        <v>ECC-CZ15-v07</v>
      </c>
      <c r="F125" s="1">
        <v>1317.5033258333333</v>
      </c>
    </row>
    <row r="126" spans="1:6" x14ac:dyDescent="0.25">
      <c r="A126" s="1" t="s">
        <v>687</v>
      </c>
      <c r="B126" s="1" t="str">
        <f t="shared" si="4"/>
        <v>ECC</v>
      </c>
      <c r="C126" s="1" t="str">
        <f t="shared" si="5"/>
        <v>CZ15</v>
      </c>
      <c r="D126" s="1" t="str">
        <f t="shared" si="6"/>
        <v>v11</v>
      </c>
      <c r="E126" s="1" t="str">
        <f t="shared" si="7"/>
        <v>ECC-CZ15-v11</v>
      </c>
      <c r="F126" s="1">
        <v>1278.4439891666666</v>
      </c>
    </row>
    <row r="127" spans="1:6" x14ac:dyDescent="0.25">
      <c r="A127" s="1" t="s">
        <v>688</v>
      </c>
      <c r="B127" s="1" t="str">
        <f t="shared" si="4"/>
        <v>ECC</v>
      </c>
      <c r="C127" s="1" t="str">
        <f t="shared" si="5"/>
        <v>CZ15</v>
      </c>
      <c r="D127" s="1" t="str">
        <f t="shared" si="6"/>
        <v>v15</v>
      </c>
      <c r="E127" s="1" t="str">
        <f t="shared" si="7"/>
        <v>ECC-CZ15-v15</v>
      </c>
      <c r="F127" s="1">
        <v>1228.8266441666667</v>
      </c>
    </row>
    <row r="128" spans="1:6" x14ac:dyDescent="0.25">
      <c r="A128" s="1" t="s">
        <v>689</v>
      </c>
      <c r="B128" s="1" t="str">
        <f t="shared" si="4"/>
        <v>ECC</v>
      </c>
      <c r="C128" s="1" t="str">
        <f t="shared" si="5"/>
        <v>CZ16</v>
      </c>
      <c r="D128" s="1" t="str">
        <f t="shared" si="6"/>
        <v>v03</v>
      </c>
      <c r="E128" s="1" t="str">
        <f t="shared" si="7"/>
        <v>ECC-CZ16-v03</v>
      </c>
      <c r="F128" s="1">
        <v>858.16738416666658</v>
      </c>
    </row>
    <row r="129" spans="1:6" x14ac:dyDescent="0.25">
      <c r="A129" s="1" t="s">
        <v>690</v>
      </c>
      <c r="B129" s="1" t="str">
        <f t="shared" si="4"/>
        <v>ECC</v>
      </c>
      <c r="C129" s="1" t="str">
        <f t="shared" si="5"/>
        <v>CZ16</v>
      </c>
      <c r="D129" s="1" t="str">
        <f t="shared" si="6"/>
        <v>v07</v>
      </c>
      <c r="E129" s="1" t="str">
        <f t="shared" si="7"/>
        <v>ECC-CZ16-v07</v>
      </c>
      <c r="F129" s="1">
        <v>857.73012333333349</v>
      </c>
    </row>
    <row r="130" spans="1:6" x14ac:dyDescent="0.25">
      <c r="A130" s="1" t="s">
        <v>691</v>
      </c>
      <c r="B130" s="1" t="str">
        <f t="shared" si="4"/>
        <v>ECC</v>
      </c>
      <c r="C130" s="1" t="str">
        <f t="shared" si="5"/>
        <v>CZ16</v>
      </c>
      <c r="D130" s="1" t="str">
        <f t="shared" si="6"/>
        <v>v11</v>
      </c>
      <c r="E130" s="1" t="str">
        <f t="shared" si="7"/>
        <v>ECC-CZ16-v11</v>
      </c>
      <c r="F130" s="1">
        <v>843.89907916666675</v>
      </c>
    </row>
    <row r="131" spans="1:6" x14ac:dyDescent="0.25">
      <c r="A131" s="1" t="s">
        <v>692</v>
      </c>
      <c r="B131" s="1" t="str">
        <f t="shared" si="4"/>
        <v>ECC</v>
      </c>
      <c r="C131" s="1" t="str">
        <f t="shared" si="5"/>
        <v>CZ16</v>
      </c>
      <c r="D131" s="1" t="str">
        <f t="shared" si="6"/>
        <v>v15</v>
      </c>
      <c r="E131" s="1" t="str">
        <f t="shared" si="7"/>
        <v>ECC-CZ16-v15</v>
      </c>
      <c r="F131" s="1">
        <v>790.8131924999999</v>
      </c>
    </row>
    <row r="132" spans="1:6" x14ac:dyDescent="0.25">
      <c r="A132" s="1" t="s">
        <v>693</v>
      </c>
      <c r="B132" s="1" t="str">
        <f t="shared" si="4"/>
        <v>EPr</v>
      </c>
      <c r="C132" s="1" t="str">
        <f t="shared" si="5"/>
        <v>CZ01</v>
      </c>
      <c r="D132" s="1" t="str">
        <f t="shared" si="6"/>
        <v>v03</v>
      </c>
      <c r="E132" s="1" t="str">
        <f t="shared" si="7"/>
        <v>EPr-CZ01-v03</v>
      </c>
      <c r="F132" s="1">
        <v>110.01905983333334</v>
      </c>
    </row>
    <row r="133" spans="1:6" x14ac:dyDescent="0.25">
      <c r="A133" s="1" t="s">
        <v>694</v>
      </c>
      <c r="B133" s="1" t="str">
        <f t="shared" ref="B133:B196" si="8">LEFT(A133,3)</f>
        <v>EPr</v>
      </c>
      <c r="C133" s="1" t="str">
        <f t="shared" ref="C133:C196" si="9">"CZ"&amp;MID(A133,6,2)</f>
        <v>CZ01</v>
      </c>
      <c r="D133" s="1" t="str">
        <f t="shared" ref="D133:D196" si="10">MID(A133,8,3)</f>
        <v>v07</v>
      </c>
      <c r="E133" s="1" t="str">
        <f t="shared" ref="E133:E196" si="11">CONCATENATE(B133,"-",C133,"-",D133)</f>
        <v>EPr-CZ01-v07</v>
      </c>
      <c r="F133" s="1">
        <v>109.82223008333335</v>
      </c>
    </row>
    <row r="134" spans="1:6" x14ac:dyDescent="0.25">
      <c r="A134" s="1" t="s">
        <v>695</v>
      </c>
      <c r="B134" s="1" t="str">
        <f t="shared" si="8"/>
        <v>EPr</v>
      </c>
      <c r="C134" s="1" t="str">
        <f t="shared" si="9"/>
        <v>CZ01</v>
      </c>
      <c r="D134" s="1" t="str">
        <f t="shared" si="10"/>
        <v>v11</v>
      </c>
      <c r="E134" s="1" t="str">
        <f t="shared" si="11"/>
        <v>EPr-CZ01-v11</v>
      </c>
      <c r="F134" s="1">
        <v>109.82223008333335</v>
      </c>
    </row>
    <row r="135" spans="1:6" x14ac:dyDescent="0.25">
      <c r="A135" s="1" t="s">
        <v>696</v>
      </c>
      <c r="B135" s="1" t="str">
        <f t="shared" si="8"/>
        <v>EPr</v>
      </c>
      <c r="C135" s="1" t="str">
        <f t="shared" si="9"/>
        <v>CZ01</v>
      </c>
      <c r="D135" s="1" t="str">
        <f t="shared" si="10"/>
        <v>v15</v>
      </c>
      <c r="E135" s="1" t="str">
        <f t="shared" si="11"/>
        <v>EPr-CZ01-v15</v>
      </c>
      <c r="F135" s="1">
        <v>102.35631675000003</v>
      </c>
    </row>
    <row r="136" spans="1:6" x14ac:dyDescent="0.25">
      <c r="A136" s="1" t="s">
        <v>697</v>
      </c>
      <c r="B136" s="1" t="str">
        <f t="shared" si="8"/>
        <v>EPr</v>
      </c>
      <c r="C136" s="1" t="str">
        <f t="shared" si="9"/>
        <v>CZ02</v>
      </c>
      <c r="D136" s="1" t="str">
        <f t="shared" si="10"/>
        <v>v03</v>
      </c>
      <c r="E136" s="1" t="str">
        <f t="shared" si="11"/>
        <v>EPr-CZ02-v03</v>
      </c>
      <c r="F136" s="1">
        <v>114.95311891666668</v>
      </c>
    </row>
    <row r="137" spans="1:6" x14ac:dyDescent="0.25">
      <c r="A137" s="1" t="s">
        <v>698</v>
      </c>
      <c r="B137" s="1" t="str">
        <f t="shared" si="8"/>
        <v>EPr</v>
      </c>
      <c r="C137" s="1" t="str">
        <f t="shared" si="9"/>
        <v>CZ02</v>
      </c>
      <c r="D137" s="1" t="str">
        <f t="shared" si="10"/>
        <v>v07</v>
      </c>
      <c r="E137" s="1" t="str">
        <f t="shared" si="11"/>
        <v>EPr-CZ02-v07</v>
      </c>
      <c r="F137" s="1">
        <v>113.80106208333335</v>
      </c>
    </row>
    <row r="138" spans="1:6" x14ac:dyDescent="0.25">
      <c r="A138" s="1" t="s">
        <v>699</v>
      </c>
      <c r="B138" s="1" t="str">
        <f t="shared" si="8"/>
        <v>EPr</v>
      </c>
      <c r="C138" s="1" t="str">
        <f t="shared" si="9"/>
        <v>CZ02</v>
      </c>
      <c r="D138" s="1" t="str">
        <f t="shared" si="10"/>
        <v>v11</v>
      </c>
      <c r="E138" s="1" t="str">
        <f t="shared" si="11"/>
        <v>EPr-CZ02-v11</v>
      </c>
      <c r="F138" s="1">
        <v>111.36376058333335</v>
      </c>
    </row>
    <row r="139" spans="1:6" x14ac:dyDescent="0.25">
      <c r="A139" s="1" t="s">
        <v>700</v>
      </c>
      <c r="B139" s="1" t="str">
        <f t="shared" si="8"/>
        <v>EPr</v>
      </c>
      <c r="C139" s="1" t="str">
        <f t="shared" si="9"/>
        <v>CZ02</v>
      </c>
      <c r="D139" s="1" t="str">
        <f t="shared" si="10"/>
        <v>v15</v>
      </c>
      <c r="E139" s="1" t="str">
        <f t="shared" si="11"/>
        <v>EPr-CZ02-v15</v>
      </c>
      <c r="F139" s="1">
        <v>103.74656949999998</v>
      </c>
    </row>
    <row r="140" spans="1:6" x14ac:dyDescent="0.25">
      <c r="A140" s="1" t="s">
        <v>701</v>
      </c>
      <c r="B140" s="1" t="str">
        <f t="shared" si="8"/>
        <v>EPr</v>
      </c>
      <c r="C140" s="1" t="str">
        <f t="shared" si="9"/>
        <v>CZ03</v>
      </c>
      <c r="D140" s="1" t="str">
        <f t="shared" si="10"/>
        <v>v03</v>
      </c>
      <c r="E140" s="1" t="str">
        <f t="shared" si="11"/>
        <v>EPr-CZ03-v03</v>
      </c>
      <c r="F140" s="1">
        <v>130.57848858333332</v>
      </c>
    </row>
    <row r="141" spans="1:6" x14ac:dyDescent="0.25">
      <c r="A141" s="1" t="s">
        <v>702</v>
      </c>
      <c r="B141" s="1" t="str">
        <f t="shared" si="8"/>
        <v>EPr</v>
      </c>
      <c r="C141" s="1" t="str">
        <f t="shared" si="9"/>
        <v>CZ03</v>
      </c>
      <c r="D141" s="1" t="str">
        <f t="shared" si="10"/>
        <v>v07</v>
      </c>
      <c r="E141" s="1" t="str">
        <f t="shared" si="11"/>
        <v>EPr-CZ03-v07</v>
      </c>
      <c r="F141" s="1">
        <v>130.26254841666668</v>
      </c>
    </row>
    <row r="142" spans="1:6" x14ac:dyDescent="0.25">
      <c r="A142" s="1" t="s">
        <v>703</v>
      </c>
      <c r="B142" s="1" t="str">
        <f t="shared" si="8"/>
        <v>EPr</v>
      </c>
      <c r="C142" s="1" t="str">
        <f t="shared" si="9"/>
        <v>CZ03</v>
      </c>
      <c r="D142" s="1" t="str">
        <f t="shared" si="10"/>
        <v>v11</v>
      </c>
      <c r="E142" s="1" t="str">
        <f t="shared" si="11"/>
        <v>EPr-CZ03-v11</v>
      </c>
      <c r="F142" s="1">
        <v>129.93522533333334</v>
      </c>
    </row>
    <row r="143" spans="1:6" x14ac:dyDescent="0.25">
      <c r="A143" s="1" t="s">
        <v>704</v>
      </c>
      <c r="B143" s="1" t="str">
        <f t="shared" si="8"/>
        <v>EPr</v>
      </c>
      <c r="C143" s="1" t="str">
        <f t="shared" si="9"/>
        <v>CZ03</v>
      </c>
      <c r="D143" s="1" t="str">
        <f t="shared" si="10"/>
        <v>v15</v>
      </c>
      <c r="E143" s="1" t="str">
        <f t="shared" si="11"/>
        <v>EPr-CZ03-v15</v>
      </c>
      <c r="F143" s="1">
        <v>114.00646108333333</v>
      </c>
    </row>
    <row r="144" spans="1:6" x14ac:dyDescent="0.25">
      <c r="A144" s="1" t="s">
        <v>705</v>
      </c>
      <c r="B144" s="1" t="str">
        <f t="shared" si="8"/>
        <v>EPr</v>
      </c>
      <c r="C144" s="1" t="str">
        <f t="shared" si="9"/>
        <v>CZ04</v>
      </c>
      <c r="D144" s="1" t="str">
        <f t="shared" si="10"/>
        <v>v03</v>
      </c>
      <c r="E144" s="1" t="str">
        <f t="shared" si="11"/>
        <v>EPr-CZ04-v03</v>
      </c>
      <c r="F144" s="1">
        <v>125.94876091666669</v>
      </c>
    </row>
    <row r="145" spans="1:6" x14ac:dyDescent="0.25">
      <c r="A145" s="1" t="s">
        <v>706</v>
      </c>
      <c r="B145" s="1" t="str">
        <f t="shared" si="8"/>
        <v>EPr</v>
      </c>
      <c r="C145" s="1" t="str">
        <f t="shared" si="9"/>
        <v>CZ04</v>
      </c>
      <c r="D145" s="1" t="str">
        <f t="shared" si="10"/>
        <v>v07</v>
      </c>
      <c r="E145" s="1" t="str">
        <f t="shared" si="11"/>
        <v>EPr-CZ04-v07</v>
      </c>
      <c r="F145" s="1">
        <v>124.97631433333335</v>
      </c>
    </row>
    <row r="146" spans="1:6" x14ac:dyDescent="0.25">
      <c r="A146" s="1" t="s">
        <v>707</v>
      </c>
      <c r="B146" s="1" t="str">
        <f t="shared" si="8"/>
        <v>EPr</v>
      </c>
      <c r="C146" s="1" t="str">
        <f t="shared" si="9"/>
        <v>CZ04</v>
      </c>
      <c r="D146" s="1" t="str">
        <f t="shared" si="10"/>
        <v>v11</v>
      </c>
      <c r="E146" s="1" t="str">
        <f t="shared" si="11"/>
        <v>EPr-CZ04-v11</v>
      </c>
      <c r="F146" s="1">
        <v>121.73048866666663</v>
      </c>
    </row>
    <row r="147" spans="1:6" x14ac:dyDescent="0.25">
      <c r="A147" s="1" t="s">
        <v>708</v>
      </c>
      <c r="B147" s="1" t="str">
        <f t="shared" si="8"/>
        <v>EPr</v>
      </c>
      <c r="C147" s="1" t="str">
        <f t="shared" si="9"/>
        <v>CZ04</v>
      </c>
      <c r="D147" s="1" t="str">
        <f t="shared" si="10"/>
        <v>v15</v>
      </c>
      <c r="E147" s="1" t="str">
        <f t="shared" si="11"/>
        <v>EPr-CZ04-v15</v>
      </c>
      <c r="F147" s="1">
        <v>109.01159908333331</v>
      </c>
    </row>
    <row r="148" spans="1:6" x14ac:dyDescent="0.25">
      <c r="A148" s="1" t="s">
        <v>709</v>
      </c>
      <c r="B148" s="1" t="str">
        <f t="shared" si="8"/>
        <v>EPr</v>
      </c>
      <c r="C148" s="1" t="str">
        <f t="shared" si="9"/>
        <v>CZ05</v>
      </c>
      <c r="D148" s="1" t="str">
        <f t="shared" si="10"/>
        <v>v03</v>
      </c>
      <c r="E148" s="1" t="str">
        <f t="shared" si="11"/>
        <v>EPr-CZ05-v03</v>
      </c>
      <c r="F148" s="1">
        <v>126.00252025000005</v>
      </c>
    </row>
    <row r="149" spans="1:6" x14ac:dyDescent="0.25">
      <c r="A149" s="1" t="s">
        <v>710</v>
      </c>
      <c r="B149" s="1" t="str">
        <f t="shared" si="8"/>
        <v>EPr</v>
      </c>
      <c r="C149" s="1" t="str">
        <f t="shared" si="9"/>
        <v>CZ05</v>
      </c>
      <c r="D149" s="1" t="str">
        <f t="shared" si="10"/>
        <v>v07</v>
      </c>
      <c r="E149" s="1" t="str">
        <f t="shared" si="11"/>
        <v>EPr-CZ05-v07</v>
      </c>
      <c r="F149" s="1">
        <v>125.69164508333328</v>
      </c>
    </row>
    <row r="150" spans="1:6" x14ac:dyDescent="0.25">
      <c r="A150" s="1" t="s">
        <v>711</v>
      </c>
      <c r="B150" s="1" t="str">
        <f t="shared" si="8"/>
        <v>EPr</v>
      </c>
      <c r="C150" s="1" t="str">
        <f t="shared" si="9"/>
        <v>CZ05</v>
      </c>
      <c r="D150" s="1" t="str">
        <f t="shared" si="10"/>
        <v>v11</v>
      </c>
      <c r="E150" s="1" t="str">
        <f t="shared" si="11"/>
        <v>EPr-CZ05-v11</v>
      </c>
      <c r="F150" s="1">
        <v>125.69164508333328</v>
      </c>
    </row>
    <row r="151" spans="1:6" x14ac:dyDescent="0.25">
      <c r="A151" s="1" t="s">
        <v>712</v>
      </c>
      <c r="B151" s="1" t="str">
        <f t="shared" si="8"/>
        <v>EPr</v>
      </c>
      <c r="C151" s="1" t="str">
        <f t="shared" si="9"/>
        <v>CZ05</v>
      </c>
      <c r="D151" s="1" t="str">
        <f t="shared" si="10"/>
        <v>v15</v>
      </c>
      <c r="E151" s="1" t="str">
        <f t="shared" si="11"/>
        <v>EPr-CZ05-v15</v>
      </c>
      <c r="F151" s="1">
        <v>110.31961433333333</v>
      </c>
    </row>
    <row r="152" spans="1:6" x14ac:dyDescent="0.25">
      <c r="A152" s="1" t="s">
        <v>713</v>
      </c>
      <c r="B152" s="1" t="str">
        <f t="shared" si="8"/>
        <v>EPr</v>
      </c>
      <c r="C152" s="1" t="str">
        <f t="shared" si="9"/>
        <v>CZ06</v>
      </c>
      <c r="D152" s="1" t="str">
        <f t="shared" si="10"/>
        <v>v03</v>
      </c>
      <c r="E152" s="1" t="str">
        <f t="shared" si="11"/>
        <v>EPr-CZ06-v03</v>
      </c>
      <c r="F152" s="1">
        <v>143.10282925000004</v>
      </c>
    </row>
    <row r="153" spans="1:6" x14ac:dyDescent="0.25">
      <c r="A153" s="1" t="s">
        <v>714</v>
      </c>
      <c r="B153" s="1" t="str">
        <f t="shared" si="8"/>
        <v>EPr</v>
      </c>
      <c r="C153" s="1" t="str">
        <f t="shared" si="9"/>
        <v>CZ06</v>
      </c>
      <c r="D153" s="1" t="str">
        <f t="shared" si="10"/>
        <v>v07</v>
      </c>
      <c r="E153" s="1" t="str">
        <f t="shared" si="11"/>
        <v>EPr-CZ06-v07</v>
      </c>
      <c r="F153" s="1">
        <v>143.10282925000004</v>
      </c>
    </row>
    <row r="154" spans="1:6" x14ac:dyDescent="0.25">
      <c r="A154" s="1" t="s">
        <v>715</v>
      </c>
      <c r="B154" s="1" t="str">
        <f t="shared" si="8"/>
        <v>EPr</v>
      </c>
      <c r="C154" s="1" t="str">
        <f t="shared" si="9"/>
        <v>CZ06</v>
      </c>
      <c r="D154" s="1" t="str">
        <f t="shared" si="10"/>
        <v>v11</v>
      </c>
      <c r="E154" s="1" t="str">
        <f t="shared" si="11"/>
        <v>EPr-CZ06-v11</v>
      </c>
      <c r="F154" s="1">
        <v>143.10282925000004</v>
      </c>
    </row>
    <row r="155" spans="1:6" x14ac:dyDescent="0.25">
      <c r="A155" s="1" t="s">
        <v>716</v>
      </c>
      <c r="B155" s="1" t="str">
        <f t="shared" si="8"/>
        <v>EPr</v>
      </c>
      <c r="C155" s="1" t="str">
        <f t="shared" si="9"/>
        <v>CZ06</v>
      </c>
      <c r="D155" s="1" t="str">
        <f t="shared" si="10"/>
        <v>v15</v>
      </c>
      <c r="E155" s="1" t="str">
        <f t="shared" si="11"/>
        <v>EPr-CZ06-v15</v>
      </c>
      <c r="F155" s="1">
        <v>126.19558866666671</v>
      </c>
    </row>
    <row r="156" spans="1:6" x14ac:dyDescent="0.25">
      <c r="A156" s="1" t="s">
        <v>717</v>
      </c>
      <c r="B156" s="1" t="str">
        <f t="shared" si="8"/>
        <v>EPr</v>
      </c>
      <c r="C156" s="1" t="str">
        <f t="shared" si="9"/>
        <v>CZ07</v>
      </c>
      <c r="D156" s="1" t="str">
        <f t="shared" si="10"/>
        <v>v03</v>
      </c>
      <c r="E156" s="1" t="str">
        <f t="shared" si="11"/>
        <v>EPr-CZ07-v03</v>
      </c>
      <c r="F156" s="1">
        <v>140.79160733333336</v>
      </c>
    </row>
    <row r="157" spans="1:6" x14ac:dyDescent="0.25">
      <c r="A157" s="1" t="s">
        <v>718</v>
      </c>
      <c r="B157" s="1" t="str">
        <f t="shared" si="8"/>
        <v>EPr</v>
      </c>
      <c r="C157" s="1" t="str">
        <f t="shared" si="9"/>
        <v>CZ07</v>
      </c>
      <c r="D157" s="1" t="str">
        <f t="shared" si="10"/>
        <v>v07</v>
      </c>
      <c r="E157" s="1" t="str">
        <f t="shared" si="11"/>
        <v>EPr-CZ07-v07</v>
      </c>
      <c r="F157" s="1">
        <v>140.79160733333336</v>
      </c>
    </row>
    <row r="158" spans="1:6" x14ac:dyDescent="0.25">
      <c r="A158" s="1" t="s">
        <v>719</v>
      </c>
      <c r="B158" s="1" t="str">
        <f t="shared" si="8"/>
        <v>EPr</v>
      </c>
      <c r="C158" s="1" t="str">
        <f t="shared" si="9"/>
        <v>CZ07</v>
      </c>
      <c r="D158" s="1" t="str">
        <f t="shared" si="10"/>
        <v>v11</v>
      </c>
      <c r="E158" s="1" t="str">
        <f t="shared" si="11"/>
        <v>EPr-CZ07-v11</v>
      </c>
      <c r="F158" s="1">
        <v>140.37416108333329</v>
      </c>
    </row>
    <row r="159" spans="1:6" x14ac:dyDescent="0.25">
      <c r="A159" s="1" t="s">
        <v>720</v>
      </c>
      <c r="B159" s="1" t="str">
        <f t="shared" si="8"/>
        <v>EPr</v>
      </c>
      <c r="C159" s="1" t="str">
        <f t="shared" si="9"/>
        <v>CZ07</v>
      </c>
      <c r="D159" s="1" t="str">
        <f t="shared" si="10"/>
        <v>v15</v>
      </c>
      <c r="E159" s="1" t="str">
        <f t="shared" si="11"/>
        <v>EPr-CZ07-v15</v>
      </c>
      <c r="F159" s="1">
        <v>123.87611008333333</v>
      </c>
    </row>
    <row r="160" spans="1:6" x14ac:dyDescent="0.25">
      <c r="A160" s="1" t="s">
        <v>721</v>
      </c>
      <c r="B160" s="1" t="str">
        <f t="shared" si="8"/>
        <v>EPr</v>
      </c>
      <c r="C160" s="1" t="str">
        <f t="shared" si="9"/>
        <v>CZ08</v>
      </c>
      <c r="D160" s="1" t="str">
        <f t="shared" si="10"/>
        <v>v03</v>
      </c>
      <c r="E160" s="1" t="str">
        <f t="shared" si="11"/>
        <v>EPr-CZ08-v03</v>
      </c>
      <c r="F160" s="1">
        <v>139.34326533333328</v>
      </c>
    </row>
    <row r="161" spans="1:6" x14ac:dyDescent="0.25">
      <c r="A161" s="1" t="s">
        <v>722</v>
      </c>
      <c r="B161" s="1" t="str">
        <f t="shared" si="8"/>
        <v>EPr</v>
      </c>
      <c r="C161" s="1" t="str">
        <f t="shared" si="9"/>
        <v>CZ08</v>
      </c>
      <c r="D161" s="1" t="str">
        <f t="shared" si="10"/>
        <v>v07</v>
      </c>
      <c r="E161" s="1" t="str">
        <f t="shared" si="11"/>
        <v>EPr-CZ08-v07</v>
      </c>
      <c r="F161" s="1">
        <v>139.34326533333328</v>
      </c>
    </row>
    <row r="162" spans="1:6" x14ac:dyDescent="0.25">
      <c r="A162" s="1" t="s">
        <v>723</v>
      </c>
      <c r="B162" s="1" t="str">
        <f t="shared" si="8"/>
        <v>EPr</v>
      </c>
      <c r="C162" s="1" t="str">
        <f t="shared" si="9"/>
        <v>CZ08</v>
      </c>
      <c r="D162" s="1" t="str">
        <f t="shared" si="10"/>
        <v>v11</v>
      </c>
      <c r="E162" s="1" t="str">
        <f t="shared" si="11"/>
        <v>EPr-CZ08-v11</v>
      </c>
      <c r="F162" s="1">
        <v>138.09286450000002</v>
      </c>
    </row>
    <row r="163" spans="1:6" x14ac:dyDescent="0.25">
      <c r="A163" s="1" t="s">
        <v>724</v>
      </c>
      <c r="B163" s="1" t="str">
        <f t="shared" si="8"/>
        <v>EPr</v>
      </c>
      <c r="C163" s="1" t="str">
        <f t="shared" si="9"/>
        <v>CZ08</v>
      </c>
      <c r="D163" s="1" t="str">
        <f t="shared" si="10"/>
        <v>v15</v>
      </c>
      <c r="E163" s="1" t="str">
        <f t="shared" si="11"/>
        <v>EPr-CZ08-v15</v>
      </c>
      <c r="F163" s="1">
        <v>124.75144491666666</v>
      </c>
    </row>
    <row r="164" spans="1:6" x14ac:dyDescent="0.25">
      <c r="A164" s="1" t="s">
        <v>725</v>
      </c>
      <c r="B164" s="1" t="str">
        <f t="shared" si="8"/>
        <v>EPr</v>
      </c>
      <c r="C164" s="1" t="str">
        <f t="shared" si="9"/>
        <v>CZ09</v>
      </c>
      <c r="D164" s="1" t="str">
        <f t="shared" si="10"/>
        <v>v03</v>
      </c>
      <c r="E164" s="1" t="str">
        <f t="shared" si="11"/>
        <v>EPr-CZ09-v03</v>
      </c>
      <c r="F164" s="1">
        <v>180.76631791666665</v>
      </c>
    </row>
    <row r="165" spans="1:6" x14ac:dyDescent="0.25">
      <c r="A165" s="1" t="s">
        <v>726</v>
      </c>
      <c r="B165" s="1" t="str">
        <f t="shared" si="8"/>
        <v>EPr</v>
      </c>
      <c r="C165" s="1" t="str">
        <f t="shared" si="9"/>
        <v>CZ09</v>
      </c>
      <c r="D165" s="1" t="str">
        <f t="shared" si="10"/>
        <v>v07</v>
      </c>
      <c r="E165" s="1" t="str">
        <f t="shared" si="11"/>
        <v>EPr-CZ09-v07</v>
      </c>
      <c r="F165" s="1">
        <v>180.76631791666665</v>
      </c>
    </row>
    <row r="166" spans="1:6" x14ac:dyDescent="0.25">
      <c r="A166" s="1" t="s">
        <v>727</v>
      </c>
      <c r="B166" s="1" t="str">
        <f t="shared" si="8"/>
        <v>EPr</v>
      </c>
      <c r="C166" s="1" t="str">
        <f t="shared" si="9"/>
        <v>CZ09</v>
      </c>
      <c r="D166" s="1" t="str">
        <f t="shared" si="10"/>
        <v>v11</v>
      </c>
      <c r="E166" s="1" t="str">
        <f t="shared" si="11"/>
        <v>EPr-CZ09-v11</v>
      </c>
      <c r="F166" s="1">
        <v>171.98359499999995</v>
      </c>
    </row>
    <row r="167" spans="1:6" x14ac:dyDescent="0.25">
      <c r="A167" s="1" t="s">
        <v>728</v>
      </c>
      <c r="B167" s="1" t="str">
        <f t="shared" si="8"/>
        <v>EPr</v>
      </c>
      <c r="C167" s="1" t="str">
        <f t="shared" si="9"/>
        <v>CZ09</v>
      </c>
      <c r="D167" s="1" t="str">
        <f t="shared" si="10"/>
        <v>v15</v>
      </c>
      <c r="E167" s="1" t="str">
        <f t="shared" si="11"/>
        <v>EPr-CZ09-v15</v>
      </c>
      <c r="F167" s="1">
        <v>157.19808558333332</v>
      </c>
    </row>
    <row r="168" spans="1:6" x14ac:dyDescent="0.25">
      <c r="A168" s="1" t="s">
        <v>729</v>
      </c>
      <c r="B168" s="1" t="str">
        <f t="shared" si="8"/>
        <v>EPr</v>
      </c>
      <c r="C168" s="1" t="str">
        <f t="shared" si="9"/>
        <v>CZ10</v>
      </c>
      <c r="D168" s="1" t="str">
        <f t="shared" si="10"/>
        <v>v03</v>
      </c>
      <c r="E168" s="1" t="str">
        <f t="shared" si="11"/>
        <v>EPr-CZ10-v03</v>
      </c>
      <c r="F168" s="1">
        <v>157.70017391666664</v>
      </c>
    </row>
    <row r="169" spans="1:6" x14ac:dyDescent="0.25">
      <c r="A169" s="1" t="s">
        <v>730</v>
      </c>
      <c r="B169" s="1" t="str">
        <f t="shared" si="8"/>
        <v>EPr</v>
      </c>
      <c r="C169" s="1" t="str">
        <f t="shared" si="9"/>
        <v>CZ10</v>
      </c>
      <c r="D169" s="1" t="str">
        <f t="shared" si="10"/>
        <v>v07</v>
      </c>
      <c r="E169" s="1" t="str">
        <f t="shared" si="11"/>
        <v>EPr-CZ10-v07</v>
      </c>
      <c r="F169" s="1">
        <v>156.17242841666672</v>
      </c>
    </row>
    <row r="170" spans="1:6" x14ac:dyDescent="0.25">
      <c r="A170" s="1" t="s">
        <v>731</v>
      </c>
      <c r="B170" s="1" t="str">
        <f t="shared" si="8"/>
        <v>EPr</v>
      </c>
      <c r="C170" s="1" t="str">
        <f t="shared" si="9"/>
        <v>CZ10</v>
      </c>
      <c r="D170" s="1" t="str">
        <f t="shared" si="10"/>
        <v>v11</v>
      </c>
      <c r="E170" s="1" t="str">
        <f t="shared" si="11"/>
        <v>EPr-CZ10-v11</v>
      </c>
      <c r="F170" s="1">
        <v>152.63122475000003</v>
      </c>
    </row>
    <row r="171" spans="1:6" x14ac:dyDescent="0.25">
      <c r="A171" s="1" t="s">
        <v>732</v>
      </c>
      <c r="B171" s="1" t="str">
        <f t="shared" si="8"/>
        <v>EPr</v>
      </c>
      <c r="C171" s="1" t="str">
        <f t="shared" si="9"/>
        <v>CZ10</v>
      </c>
      <c r="D171" s="1" t="str">
        <f t="shared" si="10"/>
        <v>v15</v>
      </c>
      <c r="E171" s="1" t="str">
        <f t="shared" si="11"/>
        <v>EPr-CZ10-v15</v>
      </c>
      <c r="F171" s="1">
        <v>143.68376975000001</v>
      </c>
    </row>
    <row r="172" spans="1:6" x14ac:dyDescent="0.25">
      <c r="A172" s="1" t="s">
        <v>733</v>
      </c>
      <c r="B172" s="1" t="str">
        <f t="shared" si="8"/>
        <v>EPr</v>
      </c>
      <c r="C172" s="1" t="str">
        <f t="shared" si="9"/>
        <v>CZ11</v>
      </c>
      <c r="D172" s="1" t="str">
        <f t="shared" si="10"/>
        <v>v03</v>
      </c>
      <c r="E172" s="1" t="str">
        <f t="shared" si="11"/>
        <v>EPr-CZ11-v03</v>
      </c>
      <c r="F172" s="1">
        <v>163.18980983333336</v>
      </c>
    </row>
    <row r="173" spans="1:6" x14ac:dyDescent="0.25">
      <c r="A173" s="1" t="s">
        <v>734</v>
      </c>
      <c r="B173" s="1" t="str">
        <f t="shared" si="8"/>
        <v>EPr</v>
      </c>
      <c r="C173" s="1" t="str">
        <f t="shared" si="9"/>
        <v>CZ11</v>
      </c>
      <c r="D173" s="1" t="str">
        <f t="shared" si="10"/>
        <v>v07</v>
      </c>
      <c r="E173" s="1" t="str">
        <f t="shared" si="11"/>
        <v>EPr-CZ11-v07</v>
      </c>
      <c r="F173" s="1">
        <v>161.7161053333333</v>
      </c>
    </row>
    <row r="174" spans="1:6" x14ac:dyDescent="0.25">
      <c r="A174" s="1" t="s">
        <v>735</v>
      </c>
      <c r="B174" s="1" t="str">
        <f t="shared" si="8"/>
        <v>EPr</v>
      </c>
      <c r="C174" s="1" t="str">
        <f t="shared" si="9"/>
        <v>CZ11</v>
      </c>
      <c r="D174" s="1" t="str">
        <f t="shared" si="10"/>
        <v>v11</v>
      </c>
      <c r="E174" s="1" t="str">
        <f t="shared" si="11"/>
        <v>EPr-CZ11-v11</v>
      </c>
      <c r="F174" s="1">
        <v>158.10245775000001</v>
      </c>
    </row>
    <row r="175" spans="1:6" x14ac:dyDescent="0.25">
      <c r="A175" s="1" t="s">
        <v>736</v>
      </c>
      <c r="B175" s="1" t="str">
        <f t="shared" si="8"/>
        <v>EPr</v>
      </c>
      <c r="C175" s="1" t="str">
        <f t="shared" si="9"/>
        <v>CZ11</v>
      </c>
      <c r="D175" s="1" t="str">
        <f t="shared" si="10"/>
        <v>v15</v>
      </c>
      <c r="E175" s="1" t="str">
        <f t="shared" si="11"/>
        <v>EPr-CZ11-v15</v>
      </c>
      <c r="F175" s="1">
        <v>149.12507900000003</v>
      </c>
    </row>
    <row r="176" spans="1:6" x14ac:dyDescent="0.25">
      <c r="A176" s="1" t="s">
        <v>737</v>
      </c>
      <c r="B176" s="1" t="str">
        <f t="shared" si="8"/>
        <v>EPr</v>
      </c>
      <c r="C176" s="1" t="str">
        <f t="shared" si="9"/>
        <v>CZ12</v>
      </c>
      <c r="D176" s="1" t="str">
        <f t="shared" si="10"/>
        <v>v03</v>
      </c>
      <c r="E176" s="1" t="str">
        <f t="shared" si="11"/>
        <v>EPr-CZ12-v03</v>
      </c>
      <c r="F176" s="1">
        <v>137.55777583333341</v>
      </c>
    </row>
    <row r="177" spans="1:6" x14ac:dyDescent="0.25">
      <c r="A177" s="1" t="s">
        <v>738</v>
      </c>
      <c r="B177" s="1" t="str">
        <f t="shared" si="8"/>
        <v>EPr</v>
      </c>
      <c r="C177" s="1" t="str">
        <f t="shared" si="9"/>
        <v>CZ12</v>
      </c>
      <c r="D177" s="1" t="str">
        <f t="shared" si="10"/>
        <v>v07</v>
      </c>
      <c r="E177" s="1" t="str">
        <f t="shared" si="11"/>
        <v>EPr-CZ12-v07</v>
      </c>
      <c r="F177" s="1">
        <v>136.19527341666665</v>
      </c>
    </row>
    <row r="178" spans="1:6" x14ac:dyDescent="0.25">
      <c r="A178" s="1" t="s">
        <v>739</v>
      </c>
      <c r="B178" s="1" t="str">
        <f t="shared" si="8"/>
        <v>EPr</v>
      </c>
      <c r="C178" s="1" t="str">
        <f t="shared" si="9"/>
        <v>CZ12</v>
      </c>
      <c r="D178" s="1" t="str">
        <f t="shared" si="10"/>
        <v>v11</v>
      </c>
      <c r="E178" s="1" t="str">
        <f t="shared" si="11"/>
        <v>EPr-CZ12-v11</v>
      </c>
      <c r="F178" s="1">
        <v>133.05597858333331</v>
      </c>
    </row>
    <row r="179" spans="1:6" x14ac:dyDescent="0.25">
      <c r="A179" s="1" t="s">
        <v>740</v>
      </c>
      <c r="B179" s="1" t="str">
        <f t="shared" si="8"/>
        <v>EPr</v>
      </c>
      <c r="C179" s="1" t="str">
        <f t="shared" si="9"/>
        <v>CZ12</v>
      </c>
      <c r="D179" s="1" t="str">
        <f t="shared" si="10"/>
        <v>v15</v>
      </c>
      <c r="E179" s="1" t="str">
        <f t="shared" si="11"/>
        <v>EPr-CZ12-v15</v>
      </c>
      <c r="F179" s="1">
        <v>124.66641975000006</v>
      </c>
    </row>
    <row r="180" spans="1:6" x14ac:dyDescent="0.25">
      <c r="A180" s="1" t="s">
        <v>741</v>
      </c>
      <c r="B180" s="1" t="str">
        <f t="shared" si="8"/>
        <v>EPr</v>
      </c>
      <c r="C180" s="1" t="str">
        <f t="shared" si="9"/>
        <v>CZ13</v>
      </c>
      <c r="D180" s="1" t="str">
        <f t="shared" si="10"/>
        <v>v03</v>
      </c>
      <c r="E180" s="1" t="str">
        <f t="shared" si="11"/>
        <v>EPr-CZ13-v03</v>
      </c>
      <c r="F180" s="1">
        <v>159.88740475000003</v>
      </c>
    </row>
    <row r="181" spans="1:6" x14ac:dyDescent="0.25">
      <c r="A181" s="1" t="s">
        <v>742</v>
      </c>
      <c r="B181" s="1" t="str">
        <f t="shared" si="8"/>
        <v>EPr</v>
      </c>
      <c r="C181" s="1" t="str">
        <f t="shared" si="9"/>
        <v>CZ13</v>
      </c>
      <c r="D181" s="1" t="str">
        <f t="shared" si="10"/>
        <v>v07</v>
      </c>
      <c r="E181" s="1" t="str">
        <f t="shared" si="11"/>
        <v>EPr-CZ13-v07</v>
      </c>
      <c r="F181" s="1">
        <v>158.48448975000002</v>
      </c>
    </row>
    <row r="182" spans="1:6" x14ac:dyDescent="0.25">
      <c r="A182" s="1" t="s">
        <v>743</v>
      </c>
      <c r="B182" s="1" t="str">
        <f t="shared" si="8"/>
        <v>EPr</v>
      </c>
      <c r="C182" s="1" t="str">
        <f t="shared" si="9"/>
        <v>CZ13</v>
      </c>
      <c r="D182" s="1" t="str">
        <f t="shared" si="10"/>
        <v>v11</v>
      </c>
      <c r="E182" s="1" t="str">
        <f t="shared" si="11"/>
        <v>EPr-CZ13-v11</v>
      </c>
      <c r="F182" s="1">
        <v>154.97947875000006</v>
      </c>
    </row>
    <row r="183" spans="1:6" x14ac:dyDescent="0.25">
      <c r="A183" s="1" t="s">
        <v>744</v>
      </c>
      <c r="B183" s="1" t="str">
        <f t="shared" si="8"/>
        <v>EPr</v>
      </c>
      <c r="C183" s="1" t="str">
        <f t="shared" si="9"/>
        <v>CZ13</v>
      </c>
      <c r="D183" s="1" t="str">
        <f t="shared" si="10"/>
        <v>v15</v>
      </c>
      <c r="E183" s="1" t="str">
        <f t="shared" si="11"/>
        <v>EPr-CZ13-v15</v>
      </c>
      <c r="F183" s="1">
        <v>146.15866666666673</v>
      </c>
    </row>
    <row r="184" spans="1:6" x14ac:dyDescent="0.25">
      <c r="A184" s="1" t="s">
        <v>745</v>
      </c>
      <c r="B184" s="1" t="str">
        <f t="shared" si="8"/>
        <v>EPr</v>
      </c>
      <c r="C184" s="1" t="str">
        <f t="shared" si="9"/>
        <v>CZ14</v>
      </c>
      <c r="D184" s="1" t="str">
        <f t="shared" si="10"/>
        <v>v03</v>
      </c>
      <c r="E184" s="1" t="str">
        <f t="shared" si="11"/>
        <v>EPr-CZ14-v03</v>
      </c>
      <c r="F184" s="1">
        <v>169.16214741666664</v>
      </c>
    </row>
    <row r="185" spans="1:6" x14ac:dyDescent="0.25">
      <c r="A185" s="1" t="s">
        <v>746</v>
      </c>
      <c r="B185" s="1" t="str">
        <f t="shared" si="8"/>
        <v>EPr</v>
      </c>
      <c r="C185" s="1" t="str">
        <f t="shared" si="9"/>
        <v>CZ14</v>
      </c>
      <c r="D185" s="1" t="str">
        <f t="shared" si="10"/>
        <v>v07</v>
      </c>
      <c r="E185" s="1" t="str">
        <f t="shared" si="11"/>
        <v>EPr-CZ14-v07</v>
      </c>
      <c r="F185" s="1">
        <v>167.66143824999997</v>
      </c>
    </row>
    <row r="186" spans="1:6" x14ac:dyDescent="0.25">
      <c r="A186" s="1" t="s">
        <v>747</v>
      </c>
      <c r="B186" s="1" t="str">
        <f t="shared" si="8"/>
        <v>EPr</v>
      </c>
      <c r="C186" s="1" t="str">
        <f t="shared" si="9"/>
        <v>CZ14</v>
      </c>
      <c r="D186" s="1" t="str">
        <f t="shared" si="10"/>
        <v>v11</v>
      </c>
      <c r="E186" s="1" t="str">
        <f t="shared" si="11"/>
        <v>EPr-CZ14-v11</v>
      </c>
      <c r="F186" s="1">
        <v>164.076358</v>
      </c>
    </row>
    <row r="187" spans="1:6" x14ac:dyDescent="0.25">
      <c r="A187" s="1" t="s">
        <v>748</v>
      </c>
      <c r="B187" s="1" t="str">
        <f t="shared" si="8"/>
        <v>EPr</v>
      </c>
      <c r="C187" s="1" t="str">
        <f t="shared" si="9"/>
        <v>CZ14</v>
      </c>
      <c r="D187" s="1" t="str">
        <f t="shared" si="10"/>
        <v>v15</v>
      </c>
      <c r="E187" s="1" t="str">
        <f t="shared" si="11"/>
        <v>EPr-CZ14-v15</v>
      </c>
      <c r="F187" s="1">
        <v>155.52145783333336</v>
      </c>
    </row>
    <row r="188" spans="1:6" x14ac:dyDescent="0.25">
      <c r="A188" s="1" t="s">
        <v>749</v>
      </c>
      <c r="B188" s="1" t="str">
        <f t="shared" si="8"/>
        <v>EPr</v>
      </c>
      <c r="C188" s="1" t="str">
        <f t="shared" si="9"/>
        <v>CZ15</v>
      </c>
      <c r="D188" s="1" t="str">
        <f t="shared" si="10"/>
        <v>v03</v>
      </c>
      <c r="E188" s="1" t="str">
        <f t="shared" si="11"/>
        <v>EPr-CZ15-v03</v>
      </c>
      <c r="F188" s="1">
        <v>234.84776733333339</v>
      </c>
    </row>
    <row r="189" spans="1:6" x14ac:dyDescent="0.25">
      <c r="A189" s="1" t="s">
        <v>750</v>
      </c>
      <c r="B189" s="1" t="str">
        <f t="shared" si="8"/>
        <v>EPr</v>
      </c>
      <c r="C189" s="1" t="str">
        <f t="shared" si="9"/>
        <v>CZ15</v>
      </c>
      <c r="D189" s="1" t="str">
        <f t="shared" si="10"/>
        <v>v07</v>
      </c>
      <c r="E189" s="1" t="str">
        <f t="shared" si="11"/>
        <v>EPr-CZ15-v07</v>
      </c>
      <c r="F189" s="1">
        <v>232.79107841666666</v>
      </c>
    </row>
    <row r="190" spans="1:6" x14ac:dyDescent="0.25">
      <c r="A190" s="1" t="s">
        <v>751</v>
      </c>
      <c r="B190" s="1" t="str">
        <f t="shared" si="8"/>
        <v>EPr</v>
      </c>
      <c r="C190" s="1" t="str">
        <f t="shared" si="9"/>
        <v>CZ15</v>
      </c>
      <c r="D190" s="1" t="str">
        <f t="shared" si="10"/>
        <v>v11</v>
      </c>
      <c r="E190" s="1" t="str">
        <f t="shared" si="11"/>
        <v>EPr-CZ15-v11</v>
      </c>
      <c r="F190" s="1">
        <v>225.94466308333332</v>
      </c>
    </row>
    <row r="191" spans="1:6" x14ac:dyDescent="0.25">
      <c r="A191" s="1" t="s">
        <v>752</v>
      </c>
      <c r="B191" s="1" t="str">
        <f t="shared" si="8"/>
        <v>EPr</v>
      </c>
      <c r="C191" s="1" t="str">
        <f t="shared" si="9"/>
        <v>CZ15</v>
      </c>
      <c r="D191" s="1" t="str">
        <f t="shared" si="10"/>
        <v>v15</v>
      </c>
      <c r="E191" s="1" t="str">
        <f t="shared" si="11"/>
        <v>EPr-CZ15-v15</v>
      </c>
      <c r="F191" s="1">
        <v>216.71335333333334</v>
      </c>
    </row>
    <row r="192" spans="1:6" x14ac:dyDescent="0.25">
      <c r="A192" s="1" t="s">
        <v>753</v>
      </c>
      <c r="B192" s="1" t="str">
        <f t="shared" si="8"/>
        <v>EPr</v>
      </c>
      <c r="C192" s="1" t="str">
        <f t="shared" si="9"/>
        <v>CZ16</v>
      </c>
      <c r="D192" s="1" t="str">
        <f t="shared" si="10"/>
        <v>v03</v>
      </c>
      <c r="E192" s="1" t="str">
        <f t="shared" si="11"/>
        <v>EPr-CZ16-v03</v>
      </c>
      <c r="F192" s="1">
        <v>131.46736125000001</v>
      </c>
    </row>
    <row r="193" spans="1:6" x14ac:dyDescent="0.25">
      <c r="A193" s="1" t="s">
        <v>754</v>
      </c>
      <c r="B193" s="1" t="str">
        <f t="shared" si="8"/>
        <v>EPr</v>
      </c>
      <c r="C193" s="1" t="str">
        <f t="shared" si="9"/>
        <v>CZ16</v>
      </c>
      <c r="D193" s="1" t="str">
        <f t="shared" si="10"/>
        <v>v07</v>
      </c>
      <c r="E193" s="1" t="str">
        <f t="shared" si="11"/>
        <v>EPr-CZ16-v07</v>
      </c>
      <c r="F193" s="1">
        <v>131.05221933333334</v>
      </c>
    </row>
    <row r="194" spans="1:6" x14ac:dyDescent="0.25">
      <c r="A194" s="1" t="s">
        <v>755</v>
      </c>
      <c r="B194" s="1" t="str">
        <f t="shared" si="8"/>
        <v>EPr</v>
      </c>
      <c r="C194" s="1" t="str">
        <f t="shared" si="9"/>
        <v>CZ16</v>
      </c>
      <c r="D194" s="1" t="str">
        <f t="shared" si="10"/>
        <v>v11</v>
      </c>
      <c r="E194" s="1" t="str">
        <f t="shared" si="11"/>
        <v>EPr-CZ16-v11</v>
      </c>
      <c r="F194" s="1">
        <v>129.3242404166667</v>
      </c>
    </row>
    <row r="195" spans="1:6" x14ac:dyDescent="0.25">
      <c r="A195" s="1" t="s">
        <v>756</v>
      </c>
      <c r="B195" s="1" t="str">
        <f t="shared" si="8"/>
        <v>EPr</v>
      </c>
      <c r="C195" s="1" t="str">
        <f t="shared" si="9"/>
        <v>CZ16</v>
      </c>
      <c r="D195" s="1" t="str">
        <f t="shared" si="10"/>
        <v>v15</v>
      </c>
      <c r="E195" s="1" t="str">
        <f t="shared" si="11"/>
        <v>EPr-CZ16-v15</v>
      </c>
      <c r="F195" s="1">
        <v>119.5489085</v>
      </c>
    </row>
    <row r="196" spans="1:6" x14ac:dyDescent="0.25">
      <c r="A196" s="1" t="s">
        <v>757</v>
      </c>
      <c r="B196" s="1" t="str">
        <f t="shared" si="8"/>
        <v>ERC</v>
      </c>
      <c r="C196" s="1" t="str">
        <f t="shared" si="9"/>
        <v>CZ01</v>
      </c>
      <c r="D196" s="1" t="str">
        <f t="shared" si="10"/>
        <v>v03</v>
      </c>
      <c r="E196" s="1" t="str">
        <f t="shared" si="11"/>
        <v>ERC-CZ01-v03</v>
      </c>
      <c r="F196" s="1">
        <v>4.759619166666667</v>
      </c>
    </row>
    <row r="197" spans="1:6" x14ac:dyDescent="0.25">
      <c r="A197" s="1" t="s">
        <v>758</v>
      </c>
      <c r="B197" s="1" t="str">
        <f t="shared" ref="B197:B260" si="12">LEFT(A197,3)</f>
        <v>ERC</v>
      </c>
      <c r="C197" s="1" t="str">
        <f t="shared" ref="C197:C260" si="13">"CZ"&amp;MID(A197,6,2)</f>
        <v>CZ01</v>
      </c>
      <c r="D197" s="1" t="str">
        <f t="shared" ref="D197:D260" si="14">MID(A197,8,3)</f>
        <v>v07</v>
      </c>
      <c r="E197" s="1" t="str">
        <f t="shared" ref="E197:E260" si="15">CONCATENATE(B197,"-",C197,"-",D197)</f>
        <v>ERC-CZ01-v07</v>
      </c>
      <c r="F197" s="1">
        <v>4.7578125</v>
      </c>
    </row>
    <row r="198" spans="1:6" x14ac:dyDescent="0.25">
      <c r="A198" s="1" t="s">
        <v>759</v>
      </c>
      <c r="B198" s="1" t="str">
        <f t="shared" si="12"/>
        <v>ERC</v>
      </c>
      <c r="C198" s="1" t="str">
        <f t="shared" si="13"/>
        <v>CZ01</v>
      </c>
      <c r="D198" s="1" t="str">
        <f t="shared" si="14"/>
        <v>v11</v>
      </c>
      <c r="E198" s="1" t="str">
        <f t="shared" si="15"/>
        <v>ERC-CZ01-v11</v>
      </c>
      <c r="F198" s="1">
        <v>4.7578125</v>
      </c>
    </row>
    <row r="199" spans="1:6" x14ac:dyDescent="0.25">
      <c r="A199" s="1" t="s">
        <v>760</v>
      </c>
      <c r="B199" s="1" t="str">
        <f t="shared" si="12"/>
        <v>ERC</v>
      </c>
      <c r="C199" s="1" t="str">
        <f t="shared" si="13"/>
        <v>CZ01</v>
      </c>
      <c r="D199" s="1" t="str">
        <f t="shared" si="14"/>
        <v>v15</v>
      </c>
      <c r="E199" s="1" t="str">
        <f t="shared" si="15"/>
        <v>ERC-CZ01-v15</v>
      </c>
      <c r="F199" s="1">
        <v>4.5680449999999997</v>
      </c>
    </row>
    <row r="200" spans="1:6" x14ac:dyDescent="0.25">
      <c r="A200" s="1" t="s">
        <v>761</v>
      </c>
      <c r="B200" s="1" t="str">
        <f t="shared" si="12"/>
        <v>ERC</v>
      </c>
      <c r="C200" s="1" t="str">
        <f t="shared" si="13"/>
        <v>CZ02</v>
      </c>
      <c r="D200" s="1" t="str">
        <f t="shared" si="14"/>
        <v>v03</v>
      </c>
      <c r="E200" s="1" t="str">
        <f t="shared" si="15"/>
        <v>ERC-CZ02-v03</v>
      </c>
      <c r="F200" s="1">
        <v>5.3023816666666672</v>
      </c>
    </row>
    <row r="201" spans="1:6" x14ac:dyDescent="0.25">
      <c r="A201" s="1" t="s">
        <v>762</v>
      </c>
      <c r="B201" s="1" t="str">
        <f t="shared" si="12"/>
        <v>ERC</v>
      </c>
      <c r="C201" s="1" t="str">
        <f t="shared" si="13"/>
        <v>CZ02</v>
      </c>
      <c r="D201" s="1" t="str">
        <f t="shared" si="14"/>
        <v>v07</v>
      </c>
      <c r="E201" s="1" t="str">
        <f t="shared" si="15"/>
        <v>ERC-CZ02-v07</v>
      </c>
      <c r="F201" s="1">
        <v>5.2833949999999996</v>
      </c>
    </row>
    <row r="202" spans="1:6" x14ac:dyDescent="0.25">
      <c r="A202" s="1" t="s">
        <v>763</v>
      </c>
      <c r="B202" s="1" t="str">
        <f t="shared" si="12"/>
        <v>ERC</v>
      </c>
      <c r="C202" s="1" t="str">
        <f t="shared" si="13"/>
        <v>CZ02</v>
      </c>
      <c r="D202" s="1" t="str">
        <f t="shared" si="14"/>
        <v>v11</v>
      </c>
      <c r="E202" s="1" t="str">
        <f t="shared" si="15"/>
        <v>ERC-CZ02-v11</v>
      </c>
      <c r="F202" s="1">
        <v>5.1551108333333335</v>
      </c>
    </row>
    <row r="203" spans="1:6" x14ac:dyDescent="0.25">
      <c r="A203" s="1" t="s">
        <v>764</v>
      </c>
      <c r="B203" s="1" t="str">
        <f t="shared" si="12"/>
        <v>ERC</v>
      </c>
      <c r="C203" s="1" t="str">
        <f t="shared" si="13"/>
        <v>CZ02</v>
      </c>
      <c r="D203" s="1" t="str">
        <f t="shared" si="14"/>
        <v>v15</v>
      </c>
      <c r="E203" s="1" t="str">
        <f t="shared" si="15"/>
        <v>ERC-CZ02-v15</v>
      </c>
      <c r="F203" s="1">
        <v>5.0111233333333338</v>
      </c>
    </row>
    <row r="204" spans="1:6" x14ac:dyDescent="0.25">
      <c r="A204" s="1" t="s">
        <v>765</v>
      </c>
      <c r="B204" s="1" t="str">
        <f t="shared" si="12"/>
        <v>ERC</v>
      </c>
      <c r="C204" s="1" t="str">
        <f t="shared" si="13"/>
        <v>CZ03</v>
      </c>
      <c r="D204" s="1" t="str">
        <f t="shared" si="14"/>
        <v>v03</v>
      </c>
      <c r="E204" s="1" t="str">
        <f t="shared" si="15"/>
        <v>ERC-CZ03-v03</v>
      </c>
      <c r="F204" s="1">
        <v>5.7115124999999995</v>
      </c>
    </row>
    <row r="205" spans="1:6" x14ac:dyDescent="0.25">
      <c r="A205" s="1" t="s">
        <v>766</v>
      </c>
      <c r="B205" s="1" t="str">
        <f t="shared" si="12"/>
        <v>ERC</v>
      </c>
      <c r="C205" s="1" t="str">
        <f t="shared" si="13"/>
        <v>CZ03</v>
      </c>
      <c r="D205" s="1" t="str">
        <f t="shared" si="14"/>
        <v>v07</v>
      </c>
      <c r="E205" s="1" t="str">
        <f t="shared" si="15"/>
        <v>ERC-CZ03-v07</v>
      </c>
      <c r="F205" s="1">
        <v>5.7084316666666659</v>
      </c>
    </row>
    <row r="206" spans="1:6" x14ac:dyDescent="0.25">
      <c r="A206" s="1" t="s">
        <v>767</v>
      </c>
      <c r="B206" s="1" t="str">
        <f t="shared" si="12"/>
        <v>ERC</v>
      </c>
      <c r="C206" s="1" t="str">
        <f t="shared" si="13"/>
        <v>CZ03</v>
      </c>
      <c r="D206" s="1" t="str">
        <f t="shared" si="14"/>
        <v>v11</v>
      </c>
      <c r="E206" s="1" t="str">
        <f t="shared" si="15"/>
        <v>ERC-CZ03-v11</v>
      </c>
      <c r="F206" s="1">
        <v>5.7051049999999996</v>
      </c>
    </row>
    <row r="207" spans="1:6" x14ac:dyDescent="0.25">
      <c r="A207" s="1" t="s">
        <v>768</v>
      </c>
      <c r="B207" s="1" t="str">
        <f t="shared" si="12"/>
        <v>ERC</v>
      </c>
      <c r="C207" s="1" t="str">
        <f t="shared" si="13"/>
        <v>CZ03</v>
      </c>
      <c r="D207" s="1" t="str">
        <f t="shared" si="14"/>
        <v>v15</v>
      </c>
      <c r="E207" s="1" t="str">
        <f t="shared" si="15"/>
        <v>ERC-CZ03-v15</v>
      </c>
      <c r="F207" s="1">
        <v>5.3056025</v>
      </c>
    </row>
    <row r="208" spans="1:6" x14ac:dyDescent="0.25">
      <c r="A208" s="1" t="s">
        <v>769</v>
      </c>
      <c r="B208" s="1" t="str">
        <f t="shared" si="12"/>
        <v>ERC</v>
      </c>
      <c r="C208" s="1" t="str">
        <f t="shared" si="13"/>
        <v>CZ04</v>
      </c>
      <c r="D208" s="1" t="str">
        <f t="shared" si="14"/>
        <v>v03</v>
      </c>
      <c r="E208" s="1" t="str">
        <f t="shared" si="15"/>
        <v>ERC-CZ04-v03</v>
      </c>
      <c r="F208" s="1">
        <v>5.9323583333333332</v>
      </c>
    </row>
    <row r="209" spans="1:6" x14ac:dyDescent="0.25">
      <c r="A209" s="1" t="s">
        <v>770</v>
      </c>
      <c r="B209" s="1" t="str">
        <f t="shared" si="12"/>
        <v>ERC</v>
      </c>
      <c r="C209" s="1" t="str">
        <f t="shared" si="13"/>
        <v>CZ04</v>
      </c>
      <c r="D209" s="1" t="str">
        <f t="shared" si="14"/>
        <v>v07</v>
      </c>
      <c r="E209" s="1" t="str">
        <f t="shared" si="15"/>
        <v>ERC-CZ04-v07</v>
      </c>
      <c r="F209" s="1">
        <v>5.9202949999999994</v>
      </c>
    </row>
    <row r="210" spans="1:6" x14ac:dyDescent="0.25">
      <c r="A210" s="1" t="s">
        <v>771</v>
      </c>
      <c r="B210" s="1" t="str">
        <f t="shared" si="12"/>
        <v>ERC</v>
      </c>
      <c r="C210" s="1" t="str">
        <f t="shared" si="13"/>
        <v>CZ04</v>
      </c>
      <c r="D210" s="1" t="str">
        <f t="shared" si="14"/>
        <v>v11</v>
      </c>
      <c r="E210" s="1" t="str">
        <f t="shared" si="15"/>
        <v>ERC-CZ04-v11</v>
      </c>
      <c r="F210" s="1">
        <v>5.7126166666666665</v>
      </c>
    </row>
    <row r="211" spans="1:6" x14ac:dyDescent="0.25">
      <c r="A211" s="1" t="s">
        <v>772</v>
      </c>
      <c r="B211" s="1" t="str">
        <f t="shared" si="12"/>
        <v>ERC</v>
      </c>
      <c r="C211" s="1" t="str">
        <f t="shared" si="13"/>
        <v>CZ04</v>
      </c>
      <c r="D211" s="1" t="str">
        <f t="shared" si="14"/>
        <v>v15</v>
      </c>
      <c r="E211" s="1" t="str">
        <f t="shared" si="15"/>
        <v>ERC-CZ04-v15</v>
      </c>
      <c r="F211" s="1">
        <v>5.373169166666667</v>
      </c>
    </row>
    <row r="212" spans="1:6" x14ac:dyDescent="0.25">
      <c r="A212" s="1" t="s">
        <v>773</v>
      </c>
      <c r="B212" s="1" t="str">
        <f t="shared" si="12"/>
        <v>ERC</v>
      </c>
      <c r="C212" s="1" t="str">
        <f t="shared" si="13"/>
        <v>CZ05</v>
      </c>
      <c r="D212" s="1" t="str">
        <f t="shared" si="14"/>
        <v>v03</v>
      </c>
      <c r="E212" s="1" t="str">
        <f t="shared" si="15"/>
        <v>ERC-CZ05-v03</v>
      </c>
      <c r="F212" s="1">
        <v>5.3784616666666665</v>
      </c>
    </row>
    <row r="213" spans="1:6" x14ac:dyDescent="0.25">
      <c r="A213" s="1" t="s">
        <v>774</v>
      </c>
      <c r="B213" s="1" t="str">
        <f t="shared" si="12"/>
        <v>ERC</v>
      </c>
      <c r="C213" s="1" t="str">
        <f t="shared" si="13"/>
        <v>CZ05</v>
      </c>
      <c r="D213" s="1" t="str">
        <f t="shared" si="14"/>
        <v>v07</v>
      </c>
      <c r="E213" s="1" t="str">
        <f t="shared" si="15"/>
        <v>ERC-CZ05-v07</v>
      </c>
      <c r="F213" s="1">
        <v>5.3775575</v>
      </c>
    </row>
    <row r="214" spans="1:6" x14ac:dyDescent="0.25">
      <c r="A214" s="1" t="s">
        <v>775</v>
      </c>
      <c r="B214" s="1" t="str">
        <f t="shared" si="12"/>
        <v>ERC</v>
      </c>
      <c r="C214" s="1" t="str">
        <f t="shared" si="13"/>
        <v>CZ05</v>
      </c>
      <c r="D214" s="1" t="str">
        <f t="shared" si="14"/>
        <v>v11</v>
      </c>
      <c r="E214" s="1" t="str">
        <f t="shared" si="15"/>
        <v>ERC-CZ05-v11</v>
      </c>
      <c r="F214" s="1">
        <v>5.3775575</v>
      </c>
    </row>
    <row r="215" spans="1:6" x14ac:dyDescent="0.25">
      <c r="A215" s="1" t="s">
        <v>776</v>
      </c>
      <c r="B215" s="1" t="str">
        <f t="shared" si="12"/>
        <v>ERC</v>
      </c>
      <c r="C215" s="1" t="str">
        <f t="shared" si="13"/>
        <v>CZ05</v>
      </c>
      <c r="D215" s="1" t="str">
        <f t="shared" si="14"/>
        <v>v15</v>
      </c>
      <c r="E215" s="1" t="str">
        <f t="shared" si="15"/>
        <v>ERC-CZ05-v15</v>
      </c>
      <c r="F215" s="1">
        <v>4.9713675000000004</v>
      </c>
    </row>
    <row r="216" spans="1:6" x14ac:dyDescent="0.25">
      <c r="A216" s="1" t="s">
        <v>777</v>
      </c>
      <c r="B216" s="1" t="str">
        <f t="shared" si="12"/>
        <v>ERC</v>
      </c>
      <c r="C216" s="1" t="str">
        <f t="shared" si="13"/>
        <v>CZ06</v>
      </c>
      <c r="D216" s="1" t="str">
        <f t="shared" si="14"/>
        <v>v03</v>
      </c>
      <c r="E216" s="1" t="str">
        <f t="shared" si="15"/>
        <v>ERC-CZ06-v03</v>
      </c>
      <c r="F216" s="1">
        <v>6.1917491666666669</v>
      </c>
    </row>
    <row r="217" spans="1:6" x14ac:dyDescent="0.25">
      <c r="A217" s="1" t="s">
        <v>778</v>
      </c>
      <c r="B217" s="1" t="str">
        <f t="shared" si="12"/>
        <v>ERC</v>
      </c>
      <c r="C217" s="1" t="str">
        <f t="shared" si="13"/>
        <v>CZ06</v>
      </c>
      <c r="D217" s="1" t="str">
        <f t="shared" si="14"/>
        <v>v07</v>
      </c>
      <c r="E217" s="1" t="str">
        <f t="shared" si="15"/>
        <v>ERC-CZ06-v07</v>
      </c>
      <c r="F217" s="1">
        <v>6.192121666666667</v>
      </c>
    </row>
    <row r="218" spans="1:6" x14ac:dyDescent="0.25">
      <c r="A218" s="1" t="s">
        <v>779</v>
      </c>
      <c r="B218" s="1" t="str">
        <f t="shared" si="12"/>
        <v>ERC</v>
      </c>
      <c r="C218" s="1" t="str">
        <f t="shared" si="13"/>
        <v>CZ06</v>
      </c>
      <c r="D218" s="1" t="str">
        <f t="shared" si="14"/>
        <v>v11</v>
      </c>
      <c r="E218" s="1" t="str">
        <f t="shared" si="15"/>
        <v>ERC-CZ06-v11</v>
      </c>
      <c r="F218" s="1">
        <v>6.192121666666667</v>
      </c>
    </row>
    <row r="219" spans="1:6" x14ac:dyDescent="0.25">
      <c r="A219" s="1" t="s">
        <v>780</v>
      </c>
      <c r="B219" s="1" t="str">
        <f t="shared" si="12"/>
        <v>ERC</v>
      </c>
      <c r="C219" s="1" t="str">
        <f t="shared" si="13"/>
        <v>CZ06</v>
      </c>
      <c r="D219" s="1" t="str">
        <f t="shared" si="14"/>
        <v>v15</v>
      </c>
      <c r="E219" s="1" t="str">
        <f t="shared" si="15"/>
        <v>ERC-CZ06-v15</v>
      </c>
      <c r="F219" s="1">
        <v>5.8155541666666659</v>
      </c>
    </row>
    <row r="220" spans="1:6" x14ac:dyDescent="0.25">
      <c r="A220" s="1" t="s">
        <v>781</v>
      </c>
      <c r="B220" s="1" t="str">
        <f t="shared" si="12"/>
        <v>ERC</v>
      </c>
      <c r="C220" s="1" t="str">
        <f t="shared" si="13"/>
        <v>CZ07</v>
      </c>
      <c r="D220" s="1" t="str">
        <f t="shared" si="14"/>
        <v>v03</v>
      </c>
      <c r="E220" s="1" t="str">
        <f t="shared" si="15"/>
        <v>ERC-CZ07-v03</v>
      </c>
      <c r="F220" s="1">
        <v>5.966191666666667</v>
      </c>
    </row>
    <row r="221" spans="1:6" x14ac:dyDescent="0.25">
      <c r="A221" s="1" t="s">
        <v>782</v>
      </c>
      <c r="B221" s="1" t="str">
        <f t="shared" si="12"/>
        <v>ERC</v>
      </c>
      <c r="C221" s="1" t="str">
        <f t="shared" si="13"/>
        <v>CZ07</v>
      </c>
      <c r="D221" s="1" t="str">
        <f t="shared" si="14"/>
        <v>v07</v>
      </c>
      <c r="E221" s="1" t="str">
        <f t="shared" si="15"/>
        <v>ERC-CZ07-v07</v>
      </c>
      <c r="F221" s="1">
        <v>5.9665116666666664</v>
      </c>
    </row>
    <row r="222" spans="1:6" x14ac:dyDescent="0.25">
      <c r="A222" s="1" t="s">
        <v>783</v>
      </c>
      <c r="B222" s="1" t="str">
        <f t="shared" si="12"/>
        <v>ERC</v>
      </c>
      <c r="C222" s="1" t="str">
        <f t="shared" si="13"/>
        <v>CZ07</v>
      </c>
      <c r="D222" s="1" t="str">
        <f t="shared" si="14"/>
        <v>v11</v>
      </c>
      <c r="E222" s="1" t="str">
        <f t="shared" si="15"/>
        <v>ERC-CZ07-v11</v>
      </c>
      <c r="F222" s="1">
        <v>5.961806666666666</v>
      </c>
    </row>
    <row r="223" spans="1:6" x14ac:dyDescent="0.25">
      <c r="A223" s="1" t="s">
        <v>784</v>
      </c>
      <c r="B223" s="1" t="str">
        <f t="shared" si="12"/>
        <v>ERC</v>
      </c>
      <c r="C223" s="1" t="str">
        <f t="shared" si="13"/>
        <v>CZ07</v>
      </c>
      <c r="D223" s="1" t="str">
        <f t="shared" si="14"/>
        <v>v15</v>
      </c>
      <c r="E223" s="1" t="str">
        <f t="shared" si="15"/>
        <v>ERC-CZ07-v15</v>
      </c>
      <c r="F223" s="1">
        <v>5.5904774999999995</v>
      </c>
    </row>
    <row r="224" spans="1:6" x14ac:dyDescent="0.25">
      <c r="A224" s="1" t="s">
        <v>785</v>
      </c>
      <c r="B224" s="1" t="str">
        <f t="shared" si="12"/>
        <v>ERC</v>
      </c>
      <c r="C224" s="1" t="str">
        <f t="shared" si="13"/>
        <v>CZ08</v>
      </c>
      <c r="D224" s="1" t="str">
        <f t="shared" si="14"/>
        <v>v03</v>
      </c>
      <c r="E224" s="1" t="str">
        <f t="shared" si="15"/>
        <v>ERC-CZ08-v03</v>
      </c>
      <c r="F224" s="1">
        <v>6.203174166666666</v>
      </c>
    </row>
    <row r="225" spans="1:6" x14ac:dyDescent="0.25">
      <c r="A225" s="1" t="s">
        <v>786</v>
      </c>
      <c r="B225" s="1" t="str">
        <f t="shared" si="12"/>
        <v>ERC</v>
      </c>
      <c r="C225" s="1" t="str">
        <f t="shared" si="13"/>
        <v>CZ08</v>
      </c>
      <c r="D225" s="1" t="str">
        <f t="shared" si="14"/>
        <v>v07</v>
      </c>
      <c r="E225" s="1" t="str">
        <f t="shared" si="15"/>
        <v>ERC-CZ08-v07</v>
      </c>
      <c r="F225" s="1">
        <v>6.2035341666666666</v>
      </c>
    </row>
    <row r="226" spans="1:6" x14ac:dyDescent="0.25">
      <c r="A226" s="1" t="s">
        <v>787</v>
      </c>
      <c r="B226" s="1" t="str">
        <f t="shared" si="12"/>
        <v>ERC</v>
      </c>
      <c r="C226" s="1" t="str">
        <f t="shared" si="13"/>
        <v>CZ08</v>
      </c>
      <c r="D226" s="1" t="str">
        <f t="shared" si="14"/>
        <v>v11</v>
      </c>
      <c r="E226" s="1" t="str">
        <f t="shared" si="15"/>
        <v>ERC-CZ08-v11</v>
      </c>
      <c r="F226" s="1">
        <v>6.1867083333333337</v>
      </c>
    </row>
    <row r="227" spans="1:6" x14ac:dyDescent="0.25">
      <c r="A227" s="1" t="s">
        <v>788</v>
      </c>
      <c r="B227" s="1" t="str">
        <f t="shared" si="12"/>
        <v>ERC</v>
      </c>
      <c r="C227" s="1" t="str">
        <f t="shared" si="13"/>
        <v>CZ08</v>
      </c>
      <c r="D227" s="1" t="str">
        <f t="shared" si="14"/>
        <v>v15</v>
      </c>
      <c r="E227" s="1" t="str">
        <f t="shared" si="15"/>
        <v>ERC-CZ08-v15</v>
      </c>
      <c r="F227" s="1">
        <v>5.8941625000000002</v>
      </c>
    </row>
    <row r="228" spans="1:6" x14ac:dyDescent="0.25">
      <c r="A228" s="1" t="s">
        <v>789</v>
      </c>
      <c r="B228" s="1" t="str">
        <f t="shared" si="12"/>
        <v>ERC</v>
      </c>
      <c r="C228" s="1" t="str">
        <f t="shared" si="13"/>
        <v>CZ09</v>
      </c>
      <c r="D228" s="1" t="str">
        <f t="shared" si="14"/>
        <v>v03</v>
      </c>
      <c r="E228" s="1" t="str">
        <f t="shared" si="15"/>
        <v>ERC-CZ09-v03</v>
      </c>
      <c r="F228" s="1">
        <v>8.3018474999999992</v>
      </c>
    </row>
    <row r="229" spans="1:6" x14ac:dyDescent="0.25">
      <c r="A229" s="1" t="s">
        <v>790</v>
      </c>
      <c r="B229" s="1" t="str">
        <f t="shared" si="12"/>
        <v>ERC</v>
      </c>
      <c r="C229" s="1" t="str">
        <f t="shared" si="13"/>
        <v>CZ09</v>
      </c>
      <c r="D229" s="1" t="str">
        <f t="shared" si="14"/>
        <v>v07</v>
      </c>
      <c r="E229" s="1" t="str">
        <f t="shared" si="15"/>
        <v>ERC-CZ09-v07</v>
      </c>
      <c r="F229" s="1">
        <v>8.3024074999999993</v>
      </c>
    </row>
    <row r="230" spans="1:6" x14ac:dyDescent="0.25">
      <c r="A230" s="1" t="s">
        <v>791</v>
      </c>
      <c r="B230" s="1" t="str">
        <f t="shared" si="12"/>
        <v>ERC</v>
      </c>
      <c r="C230" s="1" t="str">
        <f t="shared" si="13"/>
        <v>CZ09</v>
      </c>
      <c r="D230" s="1" t="str">
        <f t="shared" si="14"/>
        <v>v11</v>
      </c>
      <c r="E230" s="1" t="str">
        <f t="shared" si="15"/>
        <v>ERC-CZ09-v11</v>
      </c>
      <c r="F230" s="1">
        <v>7.9267166666666675</v>
      </c>
    </row>
    <row r="231" spans="1:6" x14ac:dyDescent="0.25">
      <c r="A231" s="1" t="s">
        <v>792</v>
      </c>
      <c r="B231" s="1" t="str">
        <f t="shared" si="12"/>
        <v>ERC</v>
      </c>
      <c r="C231" s="1" t="str">
        <f t="shared" si="13"/>
        <v>CZ09</v>
      </c>
      <c r="D231" s="1" t="str">
        <f t="shared" si="14"/>
        <v>v15</v>
      </c>
      <c r="E231" s="1" t="str">
        <f t="shared" si="15"/>
        <v>ERC-CZ09-v15</v>
      </c>
      <c r="F231" s="1">
        <v>7.6107083333333332</v>
      </c>
    </row>
    <row r="232" spans="1:6" x14ac:dyDescent="0.25">
      <c r="A232" s="1" t="s">
        <v>793</v>
      </c>
      <c r="B232" s="1" t="str">
        <f t="shared" si="12"/>
        <v>ERC</v>
      </c>
      <c r="C232" s="1" t="str">
        <f t="shared" si="13"/>
        <v>CZ10</v>
      </c>
      <c r="D232" s="1" t="str">
        <f t="shared" si="14"/>
        <v>v03</v>
      </c>
      <c r="E232" s="1" t="str">
        <f t="shared" si="15"/>
        <v>ERC-CZ10-v03</v>
      </c>
      <c r="F232" s="1">
        <v>7.3083116666666674</v>
      </c>
    </row>
    <row r="233" spans="1:6" x14ac:dyDescent="0.25">
      <c r="A233" s="1" t="s">
        <v>794</v>
      </c>
      <c r="B233" s="1" t="str">
        <f t="shared" si="12"/>
        <v>ERC</v>
      </c>
      <c r="C233" s="1" t="str">
        <f t="shared" si="13"/>
        <v>CZ10</v>
      </c>
      <c r="D233" s="1" t="str">
        <f t="shared" si="14"/>
        <v>v07</v>
      </c>
      <c r="E233" s="1" t="str">
        <f t="shared" si="15"/>
        <v>ERC-CZ10-v07</v>
      </c>
      <c r="F233" s="1">
        <v>7.2876841666666676</v>
      </c>
    </row>
    <row r="234" spans="1:6" x14ac:dyDescent="0.25">
      <c r="A234" s="1" t="s">
        <v>795</v>
      </c>
      <c r="B234" s="1" t="str">
        <f t="shared" si="12"/>
        <v>ERC</v>
      </c>
      <c r="C234" s="1" t="str">
        <f t="shared" si="13"/>
        <v>CZ10</v>
      </c>
      <c r="D234" s="1" t="str">
        <f t="shared" si="14"/>
        <v>v11</v>
      </c>
      <c r="E234" s="1" t="str">
        <f t="shared" si="15"/>
        <v>ERC-CZ10-v11</v>
      </c>
      <c r="F234" s="1">
        <v>7.0869716666666669</v>
      </c>
    </row>
    <row r="235" spans="1:6" x14ac:dyDescent="0.25">
      <c r="A235" s="1" t="s">
        <v>796</v>
      </c>
      <c r="B235" s="1" t="str">
        <f t="shared" si="12"/>
        <v>ERC</v>
      </c>
      <c r="C235" s="1" t="str">
        <f t="shared" si="13"/>
        <v>CZ10</v>
      </c>
      <c r="D235" s="1" t="str">
        <f t="shared" si="14"/>
        <v>v15</v>
      </c>
      <c r="E235" s="1" t="str">
        <f t="shared" si="15"/>
        <v>ERC-CZ10-v15</v>
      </c>
      <c r="F235" s="1">
        <v>6.9446891666666666</v>
      </c>
    </row>
    <row r="236" spans="1:6" x14ac:dyDescent="0.25">
      <c r="A236" s="1" t="s">
        <v>797</v>
      </c>
      <c r="B236" s="1" t="str">
        <f t="shared" si="12"/>
        <v>ERC</v>
      </c>
      <c r="C236" s="1" t="str">
        <f t="shared" si="13"/>
        <v>CZ11</v>
      </c>
      <c r="D236" s="1" t="str">
        <f t="shared" si="14"/>
        <v>v03</v>
      </c>
      <c r="E236" s="1" t="str">
        <f t="shared" si="15"/>
        <v>ERC-CZ11-v03</v>
      </c>
      <c r="F236" s="1">
        <v>7.6072266666666666</v>
      </c>
    </row>
    <row r="237" spans="1:6" x14ac:dyDescent="0.25">
      <c r="A237" s="1" t="s">
        <v>798</v>
      </c>
      <c r="B237" s="1" t="str">
        <f t="shared" si="12"/>
        <v>ERC</v>
      </c>
      <c r="C237" s="1" t="str">
        <f t="shared" si="13"/>
        <v>CZ11</v>
      </c>
      <c r="D237" s="1" t="str">
        <f t="shared" si="14"/>
        <v>v07</v>
      </c>
      <c r="E237" s="1" t="str">
        <f t="shared" si="15"/>
        <v>ERC-CZ11-v07</v>
      </c>
      <c r="F237" s="1">
        <v>7.5818283333333332</v>
      </c>
    </row>
    <row r="238" spans="1:6" x14ac:dyDescent="0.25">
      <c r="A238" s="1" t="s">
        <v>799</v>
      </c>
      <c r="B238" s="1" t="str">
        <f t="shared" si="12"/>
        <v>ERC</v>
      </c>
      <c r="C238" s="1" t="str">
        <f t="shared" si="13"/>
        <v>CZ11</v>
      </c>
      <c r="D238" s="1" t="str">
        <f t="shared" si="14"/>
        <v>v11</v>
      </c>
      <c r="E238" s="1" t="str">
        <f t="shared" si="15"/>
        <v>ERC-CZ11-v11</v>
      </c>
      <c r="F238" s="1">
        <v>7.3581908333333326</v>
      </c>
    </row>
    <row r="239" spans="1:6" x14ac:dyDescent="0.25">
      <c r="A239" s="1" t="s">
        <v>800</v>
      </c>
      <c r="B239" s="1" t="str">
        <f t="shared" si="12"/>
        <v>ERC</v>
      </c>
      <c r="C239" s="1" t="str">
        <f t="shared" si="13"/>
        <v>CZ11</v>
      </c>
      <c r="D239" s="1" t="str">
        <f t="shared" si="14"/>
        <v>v15</v>
      </c>
      <c r="E239" s="1" t="str">
        <f t="shared" si="15"/>
        <v>ERC-CZ11-v15</v>
      </c>
      <c r="F239" s="1">
        <v>7.2393475</v>
      </c>
    </row>
    <row r="240" spans="1:6" x14ac:dyDescent="0.25">
      <c r="A240" s="1" t="s">
        <v>801</v>
      </c>
      <c r="B240" s="1" t="str">
        <f t="shared" si="12"/>
        <v>ERC</v>
      </c>
      <c r="C240" s="1" t="str">
        <f t="shared" si="13"/>
        <v>CZ12</v>
      </c>
      <c r="D240" s="1" t="str">
        <f t="shared" si="14"/>
        <v>v03</v>
      </c>
      <c r="E240" s="1" t="str">
        <f t="shared" si="15"/>
        <v>ERC-CZ12-v03</v>
      </c>
      <c r="F240" s="1">
        <v>6.4183116666666669</v>
      </c>
    </row>
    <row r="241" spans="1:6" x14ac:dyDescent="0.25">
      <c r="A241" s="1" t="s">
        <v>802</v>
      </c>
      <c r="B241" s="1" t="str">
        <f t="shared" si="12"/>
        <v>ERC</v>
      </c>
      <c r="C241" s="1" t="str">
        <f t="shared" si="13"/>
        <v>CZ12</v>
      </c>
      <c r="D241" s="1" t="str">
        <f t="shared" si="14"/>
        <v>v07</v>
      </c>
      <c r="E241" s="1" t="str">
        <f t="shared" si="15"/>
        <v>ERC-CZ12-v07</v>
      </c>
      <c r="F241" s="1">
        <v>6.3998100000000004</v>
      </c>
    </row>
    <row r="242" spans="1:6" x14ac:dyDescent="0.25">
      <c r="A242" s="1" t="s">
        <v>803</v>
      </c>
      <c r="B242" s="1" t="str">
        <f t="shared" si="12"/>
        <v>ERC</v>
      </c>
      <c r="C242" s="1" t="str">
        <f t="shared" si="13"/>
        <v>CZ12</v>
      </c>
      <c r="D242" s="1" t="str">
        <f t="shared" si="14"/>
        <v>v11</v>
      </c>
      <c r="E242" s="1" t="str">
        <f t="shared" si="15"/>
        <v>ERC-CZ12-v11</v>
      </c>
      <c r="F242" s="1">
        <v>6.2297750000000001</v>
      </c>
    </row>
    <row r="243" spans="1:6" x14ac:dyDescent="0.25">
      <c r="A243" s="1" t="s">
        <v>804</v>
      </c>
      <c r="B243" s="1" t="str">
        <f t="shared" si="12"/>
        <v>ERC</v>
      </c>
      <c r="C243" s="1" t="str">
        <f t="shared" si="13"/>
        <v>CZ12</v>
      </c>
      <c r="D243" s="1" t="str">
        <f t="shared" si="14"/>
        <v>v15</v>
      </c>
      <c r="E243" s="1" t="str">
        <f t="shared" si="15"/>
        <v>ERC-CZ12-v15</v>
      </c>
      <c r="F243" s="1">
        <v>6.0941175000000003</v>
      </c>
    </row>
    <row r="244" spans="1:6" x14ac:dyDescent="0.25">
      <c r="A244" s="1" t="s">
        <v>805</v>
      </c>
      <c r="B244" s="1" t="str">
        <f t="shared" si="12"/>
        <v>ERC</v>
      </c>
      <c r="C244" s="1" t="str">
        <f t="shared" si="13"/>
        <v>CZ13</v>
      </c>
      <c r="D244" s="1" t="str">
        <f t="shared" si="14"/>
        <v>v03</v>
      </c>
      <c r="E244" s="1" t="str">
        <f t="shared" si="15"/>
        <v>ERC-CZ13-v03</v>
      </c>
      <c r="F244" s="1">
        <v>7.4341408333333332</v>
      </c>
    </row>
    <row r="245" spans="1:6" x14ac:dyDescent="0.25">
      <c r="A245" s="1" t="s">
        <v>806</v>
      </c>
      <c r="B245" s="1" t="str">
        <f t="shared" si="12"/>
        <v>ERC</v>
      </c>
      <c r="C245" s="1" t="str">
        <f t="shared" si="13"/>
        <v>CZ13</v>
      </c>
      <c r="D245" s="1" t="str">
        <f t="shared" si="14"/>
        <v>v07</v>
      </c>
      <c r="E245" s="1" t="str">
        <f t="shared" si="15"/>
        <v>ERC-CZ13-v07</v>
      </c>
      <c r="F245" s="1">
        <v>7.4149358333333328</v>
      </c>
    </row>
    <row r="246" spans="1:6" x14ac:dyDescent="0.25">
      <c r="A246" s="1" t="s">
        <v>807</v>
      </c>
      <c r="B246" s="1" t="str">
        <f t="shared" si="12"/>
        <v>ERC</v>
      </c>
      <c r="C246" s="1" t="str">
        <f t="shared" si="13"/>
        <v>CZ13</v>
      </c>
      <c r="D246" s="1" t="str">
        <f t="shared" si="14"/>
        <v>v11</v>
      </c>
      <c r="E246" s="1" t="str">
        <f t="shared" si="15"/>
        <v>ERC-CZ13-v11</v>
      </c>
      <c r="F246" s="1">
        <v>7.2214149999999995</v>
      </c>
    </row>
    <row r="247" spans="1:6" x14ac:dyDescent="0.25">
      <c r="A247" s="1" t="s">
        <v>808</v>
      </c>
      <c r="B247" s="1" t="str">
        <f t="shared" si="12"/>
        <v>ERC</v>
      </c>
      <c r="C247" s="1" t="str">
        <f t="shared" si="13"/>
        <v>CZ13</v>
      </c>
      <c r="D247" s="1" t="str">
        <f t="shared" si="14"/>
        <v>v15</v>
      </c>
      <c r="E247" s="1" t="str">
        <f t="shared" si="15"/>
        <v>ERC-CZ13-v15</v>
      </c>
      <c r="F247" s="1">
        <v>7.0754408333333325</v>
      </c>
    </row>
    <row r="248" spans="1:6" x14ac:dyDescent="0.25">
      <c r="A248" s="1" t="s">
        <v>809</v>
      </c>
      <c r="B248" s="1" t="str">
        <f t="shared" si="12"/>
        <v>ERC</v>
      </c>
      <c r="C248" s="1" t="str">
        <f t="shared" si="13"/>
        <v>CZ14</v>
      </c>
      <c r="D248" s="1" t="str">
        <f t="shared" si="14"/>
        <v>v03</v>
      </c>
      <c r="E248" s="1" t="str">
        <f t="shared" si="15"/>
        <v>ERC-CZ14-v03</v>
      </c>
      <c r="F248" s="1">
        <v>7.890579166666666</v>
      </c>
    </row>
    <row r="249" spans="1:6" x14ac:dyDescent="0.25">
      <c r="A249" s="1" t="s">
        <v>810</v>
      </c>
      <c r="B249" s="1" t="str">
        <f t="shared" si="12"/>
        <v>ERC</v>
      </c>
      <c r="C249" s="1" t="str">
        <f t="shared" si="13"/>
        <v>CZ14</v>
      </c>
      <c r="D249" s="1" t="str">
        <f t="shared" si="14"/>
        <v>v07</v>
      </c>
      <c r="E249" s="1" t="str">
        <f t="shared" si="15"/>
        <v>ERC-CZ14-v07</v>
      </c>
      <c r="F249" s="1">
        <v>7.8676624999999998</v>
      </c>
    </row>
    <row r="250" spans="1:6" x14ac:dyDescent="0.25">
      <c r="A250" s="1" t="s">
        <v>811</v>
      </c>
      <c r="B250" s="1" t="str">
        <f t="shared" si="12"/>
        <v>ERC</v>
      </c>
      <c r="C250" s="1" t="str">
        <f t="shared" si="13"/>
        <v>CZ14</v>
      </c>
      <c r="D250" s="1" t="str">
        <f t="shared" si="14"/>
        <v>v11</v>
      </c>
      <c r="E250" s="1" t="str">
        <f t="shared" si="15"/>
        <v>ERC-CZ14-v11</v>
      </c>
      <c r="F250" s="1">
        <v>7.6563350000000003</v>
      </c>
    </row>
    <row r="251" spans="1:6" x14ac:dyDescent="0.25">
      <c r="A251" s="1" t="s">
        <v>812</v>
      </c>
      <c r="B251" s="1" t="str">
        <f t="shared" si="12"/>
        <v>ERC</v>
      </c>
      <c r="C251" s="1" t="str">
        <f t="shared" si="13"/>
        <v>CZ14</v>
      </c>
      <c r="D251" s="1" t="str">
        <f t="shared" si="14"/>
        <v>v15</v>
      </c>
      <c r="E251" s="1" t="str">
        <f t="shared" si="15"/>
        <v>ERC-CZ14-v15</v>
      </c>
      <c r="F251" s="1">
        <v>7.5304716666666671</v>
      </c>
    </row>
    <row r="252" spans="1:6" x14ac:dyDescent="0.25">
      <c r="A252" s="1" t="s">
        <v>813</v>
      </c>
      <c r="B252" s="1" t="str">
        <f t="shared" si="12"/>
        <v>ERC</v>
      </c>
      <c r="C252" s="1" t="str">
        <f t="shared" si="13"/>
        <v>CZ15</v>
      </c>
      <c r="D252" s="1" t="str">
        <f t="shared" si="14"/>
        <v>v03</v>
      </c>
      <c r="E252" s="1" t="str">
        <f t="shared" si="15"/>
        <v>ERC-CZ15-v03</v>
      </c>
      <c r="F252" s="1">
        <v>10.851908333333332</v>
      </c>
    </row>
    <row r="253" spans="1:6" x14ac:dyDescent="0.25">
      <c r="A253" s="1" t="s">
        <v>814</v>
      </c>
      <c r="B253" s="1" t="str">
        <f t="shared" si="12"/>
        <v>ERC</v>
      </c>
      <c r="C253" s="1" t="str">
        <f t="shared" si="13"/>
        <v>CZ15</v>
      </c>
      <c r="D253" s="1" t="str">
        <f t="shared" si="14"/>
        <v>v07</v>
      </c>
      <c r="E253" s="1" t="str">
        <f t="shared" si="15"/>
        <v>ERC-CZ15-v07</v>
      </c>
      <c r="F253" s="1">
        <v>10.812516666666667</v>
      </c>
    </row>
    <row r="254" spans="1:6" x14ac:dyDescent="0.25">
      <c r="A254" s="1" t="s">
        <v>815</v>
      </c>
      <c r="B254" s="1" t="str">
        <f t="shared" si="12"/>
        <v>ERC</v>
      </c>
      <c r="C254" s="1" t="str">
        <f t="shared" si="13"/>
        <v>CZ15</v>
      </c>
      <c r="D254" s="1" t="str">
        <f t="shared" si="14"/>
        <v>v11</v>
      </c>
      <c r="E254" s="1" t="str">
        <f t="shared" si="15"/>
        <v>ERC-CZ15-v11</v>
      </c>
      <c r="F254" s="1">
        <v>10.261858333333334</v>
      </c>
    </row>
    <row r="255" spans="1:6" x14ac:dyDescent="0.25">
      <c r="A255" s="1" t="s">
        <v>816</v>
      </c>
      <c r="B255" s="1" t="str">
        <f t="shared" si="12"/>
        <v>ERC</v>
      </c>
      <c r="C255" s="1" t="str">
        <f t="shared" si="13"/>
        <v>CZ15</v>
      </c>
      <c r="D255" s="1" t="str">
        <f t="shared" si="14"/>
        <v>v15</v>
      </c>
      <c r="E255" s="1" t="str">
        <f t="shared" si="15"/>
        <v>ERC-CZ15-v15</v>
      </c>
      <c r="F255" s="1">
        <v>10.168066666666666</v>
      </c>
    </row>
    <row r="256" spans="1:6" x14ac:dyDescent="0.25">
      <c r="A256" s="1" t="s">
        <v>817</v>
      </c>
      <c r="B256" s="1" t="str">
        <f t="shared" si="12"/>
        <v>ERC</v>
      </c>
      <c r="C256" s="1" t="str">
        <f t="shared" si="13"/>
        <v>CZ16</v>
      </c>
      <c r="D256" s="1" t="str">
        <f t="shared" si="14"/>
        <v>v03</v>
      </c>
      <c r="E256" s="1" t="str">
        <f t="shared" si="15"/>
        <v>ERC-CZ16-v03</v>
      </c>
      <c r="F256" s="1">
        <v>5.7930550000000007</v>
      </c>
    </row>
    <row r="257" spans="1:6" x14ac:dyDescent="0.25">
      <c r="A257" s="1" t="s">
        <v>818</v>
      </c>
      <c r="B257" s="1" t="str">
        <f t="shared" si="12"/>
        <v>ERC</v>
      </c>
      <c r="C257" s="1" t="str">
        <f t="shared" si="13"/>
        <v>CZ16</v>
      </c>
      <c r="D257" s="1" t="str">
        <f t="shared" si="14"/>
        <v>v07</v>
      </c>
      <c r="E257" s="1" t="str">
        <f t="shared" si="15"/>
        <v>ERC-CZ16-v07</v>
      </c>
      <c r="F257" s="1">
        <v>5.7894666666666668</v>
      </c>
    </row>
    <row r="258" spans="1:6" x14ac:dyDescent="0.25">
      <c r="A258" s="1" t="s">
        <v>819</v>
      </c>
      <c r="B258" s="1" t="str">
        <f t="shared" si="12"/>
        <v>ERC</v>
      </c>
      <c r="C258" s="1" t="str">
        <f t="shared" si="13"/>
        <v>CZ16</v>
      </c>
      <c r="D258" s="1" t="str">
        <f t="shared" si="14"/>
        <v>v11</v>
      </c>
      <c r="E258" s="1" t="str">
        <f t="shared" si="15"/>
        <v>ERC-CZ16-v11</v>
      </c>
      <c r="F258" s="1">
        <v>5.6685108333333334</v>
      </c>
    </row>
    <row r="259" spans="1:6" x14ac:dyDescent="0.25">
      <c r="A259" s="1" t="s">
        <v>820</v>
      </c>
      <c r="B259" s="1" t="str">
        <f t="shared" si="12"/>
        <v>ERC</v>
      </c>
      <c r="C259" s="1" t="str">
        <f t="shared" si="13"/>
        <v>CZ16</v>
      </c>
      <c r="D259" s="1" t="str">
        <f t="shared" si="14"/>
        <v>v15</v>
      </c>
      <c r="E259" s="1" t="str">
        <f t="shared" si="15"/>
        <v>ERC-CZ16-v15</v>
      </c>
      <c r="F259" s="1">
        <v>5.4807083333333333</v>
      </c>
    </row>
    <row r="260" spans="1:6" x14ac:dyDescent="0.25">
      <c r="A260" s="1" t="s">
        <v>821</v>
      </c>
      <c r="B260" s="1" t="str">
        <f t="shared" si="12"/>
        <v>ESe</v>
      </c>
      <c r="C260" s="1" t="str">
        <f t="shared" si="13"/>
        <v>CZ01</v>
      </c>
      <c r="D260" s="1" t="str">
        <f t="shared" si="14"/>
        <v>v03</v>
      </c>
      <c r="E260" s="1" t="str">
        <f t="shared" si="15"/>
        <v>ESe-CZ01-v03</v>
      </c>
      <c r="F260" s="1">
        <v>351.46268616666669</v>
      </c>
    </row>
    <row r="261" spans="1:6" x14ac:dyDescent="0.25">
      <c r="A261" s="1" t="s">
        <v>822</v>
      </c>
      <c r="B261" s="1" t="str">
        <f t="shared" ref="B261:B324" si="16">LEFT(A261,3)</f>
        <v>ESe</v>
      </c>
      <c r="C261" s="1" t="str">
        <f t="shared" ref="C261:C324" si="17">"CZ"&amp;MID(A261,6,2)</f>
        <v>CZ01</v>
      </c>
      <c r="D261" s="1" t="str">
        <f t="shared" ref="D261:D324" si="18">MID(A261,8,3)</f>
        <v>v07</v>
      </c>
      <c r="E261" s="1" t="str">
        <f t="shared" ref="E261:E324" si="19">CONCATENATE(B261,"-",C261,"-",D261)</f>
        <v>ESe-CZ01-v07</v>
      </c>
      <c r="F261" s="1">
        <v>350.78592449999996</v>
      </c>
    </row>
    <row r="262" spans="1:6" x14ac:dyDescent="0.25">
      <c r="A262" s="1" t="s">
        <v>823</v>
      </c>
      <c r="B262" s="1" t="str">
        <f t="shared" si="16"/>
        <v>ESe</v>
      </c>
      <c r="C262" s="1" t="str">
        <f t="shared" si="17"/>
        <v>CZ01</v>
      </c>
      <c r="D262" s="1" t="str">
        <f t="shared" si="18"/>
        <v>v11</v>
      </c>
      <c r="E262" s="1" t="str">
        <f t="shared" si="19"/>
        <v>ESe-CZ01-v11</v>
      </c>
      <c r="F262" s="1">
        <v>349.94986699999993</v>
      </c>
    </row>
    <row r="263" spans="1:6" x14ac:dyDescent="0.25">
      <c r="A263" s="1" t="s">
        <v>824</v>
      </c>
      <c r="B263" s="1" t="str">
        <f t="shared" si="16"/>
        <v>ESe</v>
      </c>
      <c r="C263" s="1" t="str">
        <f t="shared" si="17"/>
        <v>CZ01</v>
      </c>
      <c r="D263" s="1" t="str">
        <f t="shared" si="18"/>
        <v>v15</v>
      </c>
      <c r="E263" s="1" t="str">
        <f t="shared" si="19"/>
        <v>ESe-CZ01-v15</v>
      </c>
      <c r="F263" s="1">
        <v>334.34002616666669</v>
      </c>
    </row>
    <row r="264" spans="1:6" x14ac:dyDescent="0.25">
      <c r="A264" s="1" t="s">
        <v>825</v>
      </c>
      <c r="B264" s="1" t="str">
        <f t="shared" si="16"/>
        <v>ESe</v>
      </c>
      <c r="C264" s="1" t="str">
        <f t="shared" si="17"/>
        <v>CZ02</v>
      </c>
      <c r="D264" s="1" t="str">
        <f t="shared" si="18"/>
        <v>v03</v>
      </c>
      <c r="E264" s="1" t="str">
        <f t="shared" si="19"/>
        <v>ESe-CZ02-v03</v>
      </c>
      <c r="F264" s="1">
        <v>363.25019458333327</v>
      </c>
    </row>
    <row r="265" spans="1:6" x14ac:dyDescent="0.25">
      <c r="A265" s="1" t="s">
        <v>826</v>
      </c>
      <c r="B265" s="1" t="str">
        <f t="shared" si="16"/>
        <v>ESe</v>
      </c>
      <c r="C265" s="1" t="str">
        <f t="shared" si="17"/>
        <v>CZ02</v>
      </c>
      <c r="D265" s="1" t="str">
        <f t="shared" si="18"/>
        <v>v07</v>
      </c>
      <c r="E265" s="1" t="str">
        <f t="shared" si="19"/>
        <v>ESe-CZ02-v07</v>
      </c>
      <c r="F265" s="1">
        <v>361.70810041666653</v>
      </c>
    </row>
    <row r="266" spans="1:6" x14ac:dyDescent="0.25">
      <c r="A266" s="1" t="s">
        <v>827</v>
      </c>
      <c r="B266" s="1" t="str">
        <f t="shared" si="16"/>
        <v>ESe</v>
      </c>
      <c r="C266" s="1" t="str">
        <f t="shared" si="17"/>
        <v>CZ02</v>
      </c>
      <c r="D266" s="1" t="str">
        <f t="shared" si="18"/>
        <v>v11</v>
      </c>
      <c r="E266" s="1" t="str">
        <f t="shared" si="19"/>
        <v>ESe-CZ02-v11</v>
      </c>
      <c r="F266" s="1">
        <v>360.07825233333324</v>
      </c>
    </row>
    <row r="267" spans="1:6" x14ac:dyDescent="0.25">
      <c r="A267" s="1" t="s">
        <v>828</v>
      </c>
      <c r="B267" s="1" t="str">
        <f t="shared" si="16"/>
        <v>ESe</v>
      </c>
      <c r="C267" s="1" t="str">
        <f t="shared" si="17"/>
        <v>CZ02</v>
      </c>
      <c r="D267" s="1" t="str">
        <f t="shared" si="18"/>
        <v>v15</v>
      </c>
      <c r="E267" s="1" t="str">
        <f t="shared" si="19"/>
        <v>ESe-CZ02-v15</v>
      </c>
      <c r="F267" s="1">
        <v>348.51422108333327</v>
      </c>
    </row>
    <row r="268" spans="1:6" x14ac:dyDescent="0.25">
      <c r="A268" s="1" t="s">
        <v>829</v>
      </c>
      <c r="B268" s="1" t="str">
        <f t="shared" si="16"/>
        <v>ESe</v>
      </c>
      <c r="C268" s="1" t="str">
        <f t="shared" si="17"/>
        <v>CZ03</v>
      </c>
      <c r="D268" s="1" t="str">
        <f t="shared" si="18"/>
        <v>v03</v>
      </c>
      <c r="E268" s="1" t="str">
        <f t="shared" si="19"/>
        <v>ESe-CZ03-v03</v>
      </c>
      <c r="F268" s="1">
        <v>432.93190516666647</v>
      </c>
    </row>
    <row r="269" spans="1:6" x14ac:dyDescent="0.25">
      <c r="A269" s="1" t="s">
        <v>830</v>
      </c>
      <c r="B269" s="1" t="str">
        <f t="shared" si="16"/>
        <v>ESe</v>
      </c>
      <c r="C269" s="1" t="str">
        <f t="shared" si="17"/>
        <v>CZ03</v>
      </c>
      <c r="D269" s="1" t="str">
        <f t="shared" si="18"/>
        <v>v07</v>
      </c>
      <c r="E269" s="1" t="str">
        <f t="shared" si="19"/>
        <v>ESe-CZ03-v07</v>
      </c>
      <c r="F269" s="1">
        <v>431.97875683333336</v>
      </c>
    </row>
    <row r="270" spans="1:6" x14ac:dyDescent="0.25">
      <c r="A270" s="1" t="s">
        <v>831</v>
      </c>
      <c r="B270" s="1" t="str">
        <f t="shared" si="16"/>
        <v>ESe</v>
      </c>
      <c r="C270" s="1" t="str">
        <f t="shared" si="17"/>
        <v>CZ03</v>
      </c>
      <c r="D270" s="1" t="str">
        <f t="shared" si="18"/>
        <v>v11</v>
      </c>
      <c r="E270" s="1" t="str">
        <f t="shared" si="19"/>
        <v>ESe-CZ03-v11</v>
      </c>
      <c r="F270" s="1">
        <v>430.97725933333322</v>
      </c>
    </row>
    <row r="271" spans="1:6" x14ac:dyDescent="0.25">
      <c r="A271" s="1" t="s">
        <v>832</v>
      </c>
      <c r="B271" s="1" t="str">
        <f t="shared" si="16"/>
        <v>ESe</v>
      </c>
      <c r="C271" s="1" t="str">
        <f t="shared" si="17"/>
        <v>CZ03</v>
      </c>
      <c r="D271" s="1" t="str">
        <f t="shared" si="18"/>
        <v>v15</v>
      </c>
      <c r="E271" s="1" t="str">
        <f t="shared" si="19"/>
        <v>ESe-CZ03-v15</v>
      </c>
      <c r="F271" s="1">
        <v>368.29551358333322</v>
      </c>
    </row>
    <row r="272" spans="1:6" x14ac:dyDescent="0.25">
      <c r="A272" s="1" t="s">
        <v>833</v>
      </c>
      <c r="B272" s="1" t="str">
        <f t="shared" si="16"/>
        <v>ESe</v>
      </c>
      <c r="C272" s="1" t="str">
        <f t="shared" si="17"/>
        <v>CZ04</v>
      </c>
      <c r="D272" s="1" t="str">
        <f t="shared" si="18"/>
        <v>v03</v>
      </c>
      <c r="E272" s="1" t="str">
        <f t="shared" si="19"/>
        <v>ESe-CZ04-v03</v>
      </c>
      <c r="F272" s="1">
        <v>405.63654025000005</v>
      </c>
    </row>
    <row r="273" spans="1:6" x14ac:dyDescent="0.25">
      <c r="A273" s="1" t="s">
        <v>834</v>
      </c>
      <c r="B273" s="1" t="str">
        <f t="shared" si="16"/>
        <v>ESe</v>
      </c>
      <c r="C273" s="1" t="str">
        <f t="shared" si="17"/>
        <v>CZ04</v>
      </c>
      <c r="D273" s="1" t="str">
        <f t="shared" si="18"/>
        <v>v07</v>
      </c>
      <c r="E273" s="1" t="str">
        <f t="shared" si="19"/>
        <v>ESe-CZ04-v07</v>
      </c>
      <c r="F273" s="1">
        <v>404.36729391666671</v>
      </c>
    </row>
    <row r="274" spans="1:6" x14ac:dyDescent="0.25">
      <c r="A274" s="1" t="s">
        <v>835</v>
      </c>
      <c r="B274" s="1" t="str">
        <f t="shared" si="16"/>
        <v>ESe</v>
      </c>
      <c r="C274" s="1" t="str">
        <f t="shared" si="17"/>
        <v>CZ04</v>
      </c>
      <c r="D274" s="1" t="str">
        <f t="shared" si="18"/>
        <v>v11</v>
      </c>
      <c r="E274" s="1" t="str">
        <f t="shared" si="19"/>
        <v>ESe-CZ04-v11</v>
      </c>
      <c r="F274" s="1">
        <v>403.02910591666665</v>
      </c>
    </row>
    <row r="275" spans="1:6" x14ac:dyDescent="0.25">
      <c r="A275" s="1" t="s">
        <v>836</v>
      </c>
      <c r="B275" s="1" t="str">
        <f t="shared" si="16"/>
        <v>ESe</v>
      </c>
      <c r="C275" s="1" t="str">
        <f t="shared" si="17"/>
        <v>CZ04</v>
      </c>
      <c r="D275" s="1" t="str">
        <f t="shared" si="18"/>
        <v>v15</v>
      </c>
      <c r="E275" s="1" t="str">
        <f t="shared" si="19"/>
        <v>ESe-CZ04-v15</v>
      </c>
      <c r="F275" s="1">
        <v>362.66958374999984</v>
      </c>
    </row>
    <row r="276" spans="1:6" x14ac:dyDescent="0.25">
      <c r="A276" s="1" t="s">
        <v>837</v>
      </c>
      <c r="B276" s="1" t="str">
        <f t="shared" si="16"/>
        <v>ESe</v>
      </c>
      <c r="C276" s="1" t="str">
        <f t="shared" si="17"/>
        <v>CZ05</v>
      </c>
      <c r="D276" s="1" t="str">
        <f t="shared" si="18"/>
        <v>v03</v>
      </c>
      <c r="E276" s="1" t="str">
        <f t="shared" si="19"/>
        <v>ESe-CZ05-v03</v>
      </c>
      <c r="F276" s="1">
        <v>419.72436966666658</v>
      </c>
    </row>
    <row r="277" spans="1:6" x14ac:dyDescent="0.25">
      <c r="A277" s="1" t="s">
        <v>838</v>
      </c>
      <c r="B277" s="1" t="str">
        <f t="shared" si="16"/>
        <v>ESe</v>
      </c>
      <c r="C277" s="1" t="str">
        <f t="shared" si="17"/>
        <v>CZ05</v>
      </c>
      <c r="D277" s="1" t="str">
        <f t="shared" si="18"/>
        <v>v07</v>
      </c>
      <c r="E277" s="1" t="str">
        <f t="shared" si="19"/>
        <v>ESe-CZ05-v07</v>
      </c>
      <c r="F277" s="1">
        <v>418.91799299999997</v>
      </c>
    </row>
    <row r="278" spans="1:6" x14ac:dyDescent="0.25">
      <c r="A278" s="1" t="s">
        <v>839</v>
      </c>
      <c r="B278" s="1" t="str">
        <f t="shared" si="16"/>
        <v>ESe</v>
      </c>
      <c r="C278" s="1" t="str">
        <f t="shared" si="17"/>
        <v>CZ05</v>
      </c>
      <c r="D278" s="1" t="str">
        <f t="shared" si="18"/>
        <v>v11</v>
      </c>
      <c r="E278" s="1" t="str">
        <f t="shared" si="19"/>
        <v>ESe-CZ05-v11</v>
      </c>
      <c r="F278" s="1">
        <v>418.8871360833333</v>
      </c>
    </row>
    <row r="279" spans="1:6" x14ac:dyDescent="0.25">
      <c r="A279" s="1" t="s">
        <v>840</v>
      </c>
      <c r="B279" s="1" t="str">
        <f t="shared" si="16"/>
        <v>ESe</v>
      </c>
      <c r="C279" s="1" t="str">
        <f t="shared" si="17"/>
        <v>CZ05</v>
      </c>
      <c r="D279" s="1" t="str">
        <f t="shared" si="18"/>
        <v>v15</v>
      </c>
      <c r="E279" s="1" t="str">
        <f t="shared" si="19"/>
        <v>ESe-CZ05-v15</v>
      </c>
      <c r="F279" s="1">
        <v>356.61070774999996</v>
      </c>
    </row>
    <row r="280" spans="1:6" x14ac:dyDescent="0.25">
      <c r="A280" s="1" t="s">
        <v>841</v>
      </c>
      <c r="B280" s="1" t="str">
        <f t="shared" si="16"/>
        <v>ESe</v>
      </c>
      <c r="C280" s="1" t="str">
        <f t="shared" si="17"/>
        <v>CZ06</v>
      </c>
      <c r="D280" s="1" t="str">
        <f t="shared" si="18"/>
        <v>v03</v>
      </c>
      <c r="E280" s="1" t="str">
        <f t="shared" si="19"/>
        <v>ESe-CZ06-v03</v>
      </c>
      <c r="F280" s="1">
        <v>471.28160174999999</v>
      </c>
    </row>
    <row r="281" spans="1:6" x14ac:dyDescent="0.25">
      <c r="A281" s="1" t="s">
        <v>842</v>
      </c>
      <c r="B281" s="1" t="str">
        <f t="shared" si="16"/>
        <v>ESe</v>
      </c>
      <c r="C281" s="1" t="str">
        <f t="shared" si="17"/>
        <v>CZ06</v>
      </c>
      <c r="D281" s="1" t="str">
        <f t="shared" si="18"/>
        <v>v07</v>
      </c>
      <c r="E281" s="1" t="str">
        <f t="shared" si="19"/>
        <v>ESe-CZ06-v07</v>
      </c>
      <c r="F281" s="1">
        <v>471.28160174999999</v>
      </c>
    </row>
    <row r="282" spans="1:6" x14ac:dyDescent="0.25">
      <c r="A282" s="1" t="s">
        <v>843</v>
      </c>
      <c r="B282" s="1" t="str">
        <f t="shared" si="16"/>
        <v>ESe</v>
      </c>
      <c r="C282" s="1" t="str">
        <f t="shared" si="17"/>
        <v>CZ06</v>
      </c>
      <c r="D282" s="1" t="str">
        <f t="shared" si="18"/>
        <v>v11</v>
      </c>
      <c r="E282" s="1" t="str">
        <f t="shared" si="19"/>
        <v>ESe-CZ06-v11</v>
      </c>
      <c r="F282" s="1">
        <v>471.24382925000003</v>
      </c>
    </row>
    <row r="283" spans="1:6" x14ac:dyDescent="0.25">
      <c r="A283" s="1" t="s">
        <v>844</v>
      </c>
      <c r="B283" s="1" t="str">
        <f t="shared" si="16"/>
        <v>ESe</v>
      </c>
      <c r="C283" s="1" t="str">
        <f t="shared" si="17"/>
        <v>CZ06</v>
      </c>
      <c r="D283" s="1" t="str">
        <f t="shared" si="18"/>
        <v>v15</v>
      </c>
      <c r="E283" s="1" t="str">
        <f t="shared" si="19"/>
        <v>ESe-CZ06-v15</v>
      </c>
      <c r="F283" s="1">
        <v>403.17780758333339</v>
      </c>
    </row>
    <row r="284" spans="1:6" x14ac:dyDescent="0.25">
      <c r="A284" s="1" t="s">
        <v>845</v>
      </c>
      <c r="B284" s="1" t="str">
        <f t="shared" si="16"/>
        <v>ESe</v>
      </c>
      <c r="C284" s="1" t="str">
        <f t="shared" si="17"/>
        <v>CZ07</v>
      </c>
      <c r="D284" s="1" t="str">
        <f t="shared" si="18"/>
        <v>v03</v>
      </c>
      <c r="E284" s="1" t="str">
        <f t="shared" si="19"/>
        <v>ESe-CZ07-v03</v>
      </c>
      <c r="F284" s="1">
        <v>464.72962508333319</v>
      </c>
    </row>
    <row r="285" spans="1:6" x14ac:dyDescent="0.25">
      <c r="A285" s="1" t="s">
        <v>846</v>
      </c>
      <c r="B285" s="1" t="str">
        <f t="shared" si="16"/>
        <v>ESe</v>
      </c>
      <c r="C285" s="1" t="str">
        <f t="shared" si="17"/>
        <v>CZ07</v>
      </c>
      <c r="D285" s="1" t="str">
        <f t="shared" si="18"/>
        <v>v07</v>
      </c>
      <c r="E285" s="1" t="str">
        <f t="shared" si="19"/>
        <v>ESe-CZ07-v07</v>
      </c>
      <c r="F285" s="1">
        <v>464.72962508333319</v>
      </c>
    </row>
    <row r="286" spans="1:6" x14ac:dyDescent="0.25">
      <c r="A286" s="1" t="s">
        <v>847</v>
      </c>
      <c r="B286" s="1" t="str">
        <f t="shared" si="16"/>
        <v>ESe</v>
      </c>
      <c r="C286" s="1" t="str">
        <f t="shared" si="17"/>
        <v>CZ07</v>
      </c>
      <c r="D286" s="1" t="str">
        <f t="shared" si="18"/>
        <v>v11</v>
      </c>
      <c r="E286" s="1" t="str">
        <f t="shared" si="19"/>
        <v>ESe-CZ07-v11</v>
      </c>
      <c r="F286" s="1">
        <v>463.54801425000011</v>
      </c>
    </row>
    <row r="287" spans="1:6" x14ac:dyDescent="0.25">
      <c r="A287" s="1" t="s">
        <v>848</v>
      </c>
      <c r="B287" s="1" t="str">
        <f t="shared" si="16"/>
        <v>ESe</v>
      </c>
      <c r="C287" s="1" t="str">
        <f t="shared" si="17"/>
        <v>CZ07</v>
      </c>
      <c r="D287" s="1" t="str">
        <f t="shared" si="18"/>
        <v>v15</v>
      </c>
      <c r="E287" s="1" t="str">
        <f t="shared" si="19"/>
        <v>ESe-CZ07-v15</v>
      </c>
      <c r="F287" s="1">
        <v>395.53640308333337</v>
      </c>
    </row>
    <row r="288" spans="1:6" x14ac:dyDescent="0.25">
      <c r="A288" s="1" t="s">
        <v>849</v>
      </c>
      <c r="B288" s="1" t="str">
        <f t="shared" si="16"/>
        <v>ESe</v>
      </c>
      <c r="C288" s="1" t="str">
        <f t="shared" si="17"/>
        <v>CZ08</v>
      </c>
      <c r="D288" s="1" t="str">
        <f t="shared" si="18"/>
        <v>v03</v>
      </c>
      <c r="E288" s="1" t="str">
        <f t="shared" si="19"/>
        <v>ESe-CZ08-v03</v>
      </c>
      <c r="F288" s="1">
        <v>438.33321583333327</v>
      </c>
    </row>
    <row r="289" spans="1:6" x14ac:dyDescent="0.25">
      <c r="A289" s="1" t="s">
        <v>850</v>
      </c>
      <c r="B289" s="1" t="str">
        <f t="shared" si="16"/>
        <v>ESe</v>
      </c>
      <c r="C289" s="1" t="str">
        <f t="shared" si="17"/>
        <v>CZ08</v>
      </c>
      <c r="D289" s="1" t="str">
        <f t="shared" si="18"/>
        <v>v07</v>
      </c>
      <c r="E289" s="1" t="str">
        <f t="shared" si="19"/>
        <v>ESe-CZ08-v07</v>
      </c>
      <c r="F289" s="1">
        <v>438.33321583333327</v>
      </c>
    </row>
    <row r="290" spans="1:6" x14ac:dyDescent="0.25">
      <c r="A290" s="1" t="s">
        <v>851</v>
      </c>
      <c r="B290" s="1" t="str">
        <f t="shared" si="16"/>
        <v>ESe</v>
      </c>
      <c r="C290" s="1" t="str">
        <f t="shared" si="17"/>
        <v>CZ08</v>
      </c>
      <c r="D290" s="1" t="str">
        <f t="shared" si="18"/>
        <v>v11</v>
      </c>
      <c r="E290" s="1" t="str">
        <f t="shared" si="19"/>
        <v>ESe-CZ08-v11</v>
      </c>
      <c r="F290" s="1">
        <v>436.78411499999993</v>
      </c>
    </row>
    <row r="291" spans="1:6" x14ac:dyDescent="0.25">
      <c r="A291" s="1" t="s">
        <v>852</v>
      </c>
      <c r="B291" s="1" t="str">
        <f t="shared" si="16"/>
        <v>ESe</v>
      </c>
      <c r="C291" s="1" t="str">
        <f t="shared" si="17"/>
        <v>CZ08</v>
      </c>
      <c r="D291" s="1" t="str">
        <f t="shared" si="18"/>
        <v>v15</v>
      </c>
      <c r="E291" s="1" t="str">
        <f t="shared" si="19"/>
        <v>ESe-CZ08-v15</v>
      </c>
      <c r="F291" s="1">
        <v>395.46543750000001</v>
      </c>
    </row>
    <row r="292" spans="1:6" x14ac:dyDescent="0.25">
      <c r="A292" s="1" t="s">
        <v>853</v>
      </c>
      <c r="B292" s="1" t="str">
        <f t="shared" si="16"/>
        <v>ESe</v>
      </c>
      <c r="C292" s="1" t="str">
        <f t="shared" si="17"/>
        <v>CZ09</v>
      </c>
      <c r="D292" s="1" t="str">
        <f t="shared" si="18"/>
        <v>v03</v>
      </c>
      <c r="E292" s="1" t="str">
        <f t="shared" si="19"/>
        <v>ESe-CZ09-v03</v>
      </c>
      <c r="F292" s="1">
        <v>551.06556916666671</v>
      </c>
    </row>
    <row r="293" spans="1:6" x14ac:dyDescent="0.25">
      <c r="A293" s="1" t="s">
        <v>854</v>
      </c>
      <c r="B293" s="1" t="str">
        <f t="shared" si="16"/>
        <v>ESe</v>
      </c>
      <c r="C293" s="1" t="str">
        <f t="shared" si="17"/>
        <v>CZ09</v>
      </c>
      <c r="D293" s="1" t="str">
        <f t="shared" si="18"/>
        <v>v07</v>
      </c>
      <c r="E293" s="1" t="str">
        <f t="shared" si="19"/>
        <v>ESe-CZ09-v07</v>
      </c>
      <c r="F293" s="1">
        <v>551.06556916666671</v>
      </c>
    </row>
    <row r="294" spans="1:6" x14ac:dyDescent="0.25">
      <c r="A294" s="1" t="s">
        <v>855</v>
      </c>
      <c r="B294" s="1" t="str">
        <f t="shared" si="16"/>
        <v>ESe</v>
      </c>
      <c r="C294" s="1" t="str">
        <f t="shared" si="17"/>
        <v>CZ09</v>
      </c>
      <c r="D294" s="1" t="str">
        <f t="shared" si="18"/>
        <v>v11</v>
      </c>
      <c r="E294" s="1" t="str">
        <f t="shared" si="19"/>
        <v>ESe-CZ09-v11</v>
      </c>
      <c r="F294" s="1">
        <v>543.85969250000005</v>
      </c>
    </row>
    <row r="295" spans="1:6" x14ac:dyDescent="0.25">
      <c r="A295" s="1" t="s">
        <v>856</v>
      </c>
      <c r="B295" s="1" t="str">
        <f t="shared" si="16"/>
        <v>ESe</v>
      </c>
      <c r="C295" s="1" t="str">
        <f t="shared" si="17"/>
        <v>CZ09</v>
      </c>
      <c r="D295" s="1" t="str">
        <f t="shared" si="18"/>
        <v>v15</v>
      </c>
      <c r="E295" s="1" t="str">
        <f t="shared" si="19"/>
        <v>ESe-CZ09-v15</v>
      </c>
      <c r="F295" s="1">
        <v>499.07258666666672</v>
      </c>
    </row>
    <row r="296" spans="1:6" x14ac:dyDescent="0.25">
      <c r="A296" s="1" t="s">
        <v>857</v>
      </c>
      <c r="B296" s="1" t="str">
        <f t="shared" si="16"/>
        <v>ESe</v>
      </c>
      <c r="C296" s="1" t="str">
        <f t="shared" si="17"/>
        <v>CZ10</v>
      </c>
      <c r="D296" s="1" t="str">
        <f t="shared" si="18"/>
        <v>v03</v>
      </c>
      <c r="E296" s="1" t="str">
        <f t="shared" si="19"/>
        <v>ESe-CZ10-v03</v>
      </c>
      <c r="F296" s="1">
        <v>474.7968483333334</v>
      </c>
    </row>
    <row r="297" spans="1:6" x14ac:dyDescent="0.25">
      <c r="A297" s="1" t="s">
        <v>858</v>
      </c>
      <c r="B297" s="1" t="str">
        <f t="shared" si="16"/>
        <v>ESe</v>
      </c>
      <c r="C297" s="1" t="str">
        <f t="shared" si="17"/>
        <v>CZ10</v>
      </c>
      <c r="D297" s="1" t="str">
        <f t="shared" si="18"/>
        <v>v07</v>
      </c>
      <c r="E297" s="1" t="str">
        <f t="shared" si="19"/>
        <v>ESe-CZ10-v07</v>
      </c>
      <c r="F297" s="1">
        <v>472.9106808333334</v>
      </c>
    </row>
    <row r="298" spans="1:6" x14ac:dyDescent="0.25">
      <c r="A298" s="1" t="s">
        <v>859</v>
      </c>
      <c r="B298" s="1" t="str">
        <f t="shared" si="16"/>
        <v>ESe</v>
      </c>
      <c r="C298" s="1" t="str">
        <f t="shared" si="17"/>
        <v>CZ10</v>
      </c>
      <c r="D298" s="1" t="str">
        <f t="shared" si="18"/>
        <v>v11</v>
      </c>
      <c r="E298" s="1" t="str">
        <f t="shared" si="19"/>
        <v>ESe-CZ10-v11</v>
      </c>
      <c r="F298" s="1">
        <v>470.96189999999984</v>
      </c>
    </row>
    <row r="299" spans="1:6" x14ac:dyDescent="0.25">
      <c r="A299" s="1" t="s">
        <v>860</v>
      </c>
      <c r="B299" s="1" t="str">
        <f t="shared" si="16"/>
        <v>ESe</v>
      </c>
      <c r="C299" s="1" t="str">
        <f t="shared" si="17"/>
        <v>CZ10</v>
      </c>
      <c r="D299" s="1" t="str">
        <f t="shared" si="18"/>
        <v>v15</v>
      </c>
      <c r="E299" s="1" t="str">
        <f t="shared" si="19"/>
        <v>ESe-CZ10-v15</v>
      </c>
      <c r="F299" s="1">
        <v>458.90729583333314</v>
      </c>
    </row>
    <row r="300" spans="1:6" x14ac:dyDescent="0.25">
      <c r="A300" s="1" t="s">
        <v>861</v>
      </c>
      <c r="B300" s="1" t="str">
        <f t="shared" si="16"/>
        <v>ESe</v>
      </c>
      <c r="C300" s="1" t="str">
        <f t="shared" si="17"/>
        <v>CZ11</v>
      </c>
      <c r="D300" s="1" t="str">
        <f t="shared" si="18"/>
        <v>v03</v>
      </c>
      <c r="E300" s="1" t="str">
        <f t="shared" si="19"/>
        <v>ESe-CZ11-v03</v>
      </c>
      <c r="F300" s="1">
        <v>486.94551916666677</v>
      </c>
    </row>
    <row r="301" spans="1:6" x14ac:dyDescent="0.25">
      <c r="A301" s="1" t="s">
        <v>862</v>
      </c>
      <c r="B301" s="1" t="str">
        <f t="shared" si="16"/>
        <v>ESe</v>
      </c>
      <c r="C301" s="1" t="str">
        <f t="shared" si="17"/>
        <v>CZ11</v>
      </c>
      <c r="D301" s="1" t="str">
        <f t="shared" si="18"/>
        <v>v07</v>
      </c>
      <c r="E301" s="1" t="str">
        <f t="shared" si="19"/>
        <v>ESe-CZ11-v07</v>
      </c>
      <c r="F301" s="1">
        <v>484.98407833333334</v>
      </c>
    </row>
    <row r="302" spans="1:6" x14ac:dyDescent="0.25">
      <c r="A302" s="1" t="s">
        <v>863</v>
      </c>
      <c r="B302" s="1" t="str">
        <f t="shared" si="16"/>
        <v>ESe</v>
      </c>
      <c r="C302" s="1" t="str">
        <f t="shared" si="17"/>
        <v>CZ11</v>
      </c>
      <c r="D302" s="1" t="str">
        <f t="shared" si="18"/>
        <v>v11</v>
      </c>
      <c r="E302" s="1" t="str">
        <f t="shared" si="19"/>
        <v>ESe-CZ11-v11</v>
      </c>
      <c r="F302" s="1">
        <v>471.89264666666651</v>
      </c>
    </row>
    <row r="303" spans="1:6" x14ac:dyDescent="0.25">
      <c r="A303" s="1" t="s">
        <v>864</v>
      </c>
      <c r="B303" s="1" t="str">
        <f t="shared" si="16"/>
        <v>ESe</v>
      </c>
      <c r="C303" s="1" t="str">
        <f t="shared" si="17"/>
        <v>CZ11</v>
      </c>
      <c r="D303" s="1" t="str">
        <f t="shared" si="18"/>
        <v>v15</v>
      </c>
      <c r="E303" s="1" t="str">
        <f t="shared" si="19"/>
        <v>ESe-CZ11-v15</v>
      </c>
      <c r="F303" s="1">
        <v>457.34746416666667</v>
      </c>
    </row>
    <row r="304" spans="1:6" x14ac:dyDescent="0.25">
      <c r="A304" s="1" t="s">
        <v>865</v>
      </c>
      <c r="B304" s="1" t="str">
        <f t="shared" si="16"/>
        <v>ESe</v>
      </c>
      <c r="C304" s="1" t="str">
        <f t="shared" si="17"/>
        <v>CZ12</v>
      </c>
      <c r="D304" s="1" t="str">
        <f t="shared" si="18"/>
        <v>v03</v>
      </c>
      <c r="E304" s="1" t="str">
        <f t="shared" si="19"/>
        <v>ESe-CZ12-v03</v>
      </c>
      <c r="F304" s="1">
        <v>422.56992499999996</v>
      </c>
    </row>
    <row r="305" spans="1:6" x14ac:dyDescent="0.25">
      <c r="A305" s="1" t="s">
        <v>866</v>
      </c>
      <c r="B305" s="1" t="str">
        <f t="shared" si="16"/>
        <v>ESe</v>
      </c>
      <c r="C305" s="1" t="str">
        <f t="shared" si="17"/>
        <v>CZ12</v>
      </c>
      <c r="D305" s="1" t="str">
        <f t="shared" si="18"/>
        <v>v07</v>
      </c>
      <c r="E305" s="1" t="str">
        <f t="shared" si="19"/>
        <v>ESe-CZ12-v07</v>
      </c>
      <c r="F305" s="1">
        <v>420.84969083333328</v>
      </c>
    </row>
    <row r="306" spans="1:6" x14ac:dyDescent="0.25">
      <c r="A306" s="1" t="s">
        <v>867</v>
      </c>
      <c r="B306" s="1" t="str">
        <f t="shared" si="16"/>
        <v>ESe</v>
      </c>
      <c r="C306" s="1" t="str">
        <f t="shared" si="17"/>
        <v>CZ12</v>
      </c>
      <c r="D306" s="1" t="str">
        <f t="shared" si="18"/>
        <v>v11</v>
      </c>
      <c r="E306" s="1" t="str">
        <f t="shared" si="19"/>
        <v>ESe-CZ12-v11</v>
      </c>
      <c r="F306" s="1">
        <v>416.01624250000009</v>
      </c>
    </row>
    <row r="307" spans="1:6" x14ac:dyDescent="0.25">
      <c r="A307" s="1" t="s">
        <v>868</v>
      </c>
      <c r="B307" s="1" t="str">
        <f t="shared" si="16"/>
        <v>ESe</v>
      </c>
      <c r="C307" s="1" t="str">
        <f t="shared" si="17"/>
        <v>CZ12</v>
      </c>
      <c r="D307" s="1" t="str">
        <f t="shared" si="18"/>
        <v>v15</v>
      </c>
      <c r="E307" s="1" t="str">
        <f t="shared" si="19"/>
        <v>ESe-CZ12-v15</v>
      </c>
      <c r="F307" s="1">
        <v>403.05043458333324</v>
      </c>
    </row>
    <row r="308" spans="1:6" x14ac:dyDescent="0.25">
      <c r="A308" s="1" t="s">
        <v>869</v>
      </c>
      <c r="B308" s="1" t="str">
        <f t="shared" si="16"/>
        <v>ESe</v>
      </c>
      <c r="C308" s="1" t="str">
        <f t="shared" si="17"/>
        <v>CZ13</v>
      </c>
      <c r="D308" s="1" t="str">
        <f t="shared" si="18"/>
        <v>v03</v>
      </c>
      <c r="E308" s="1" t="str">
        <f t="shared" si="19"/>
        <v>ESe-CZ13-v03</v>
      </c>
      <c r="F308" s="1">
        <v>477.99802666666659</v>
      </c>
    </row>
    <row r="309" spans="1:6" x14ac:dyDescent="0.25">
      <c r="A309" s="1" t="s">
        <v>870</v>
      </c>
      <c r="B309" s="1" t="str">
        <f t="shared" si="16"/>
        <v>ESe</v>
      </c>
      <c r="C309" s="1" t="str">
        <f t="shared" si="17"/>
        <v>CZ13</v>
      </c>
      <c r="D309" s="1" t="str">
        <f t="shared" si="18"/>
        <v>v07</v>
      </c>
      <c r="E309" s="1" t="str">
        <f t="shared" si="19"/>
        <v>ESe-CZ13-v07</v>
      </c>
      <c r="F309" s="1">
        <v>476.35207500000018</v>
      </c>
    </row>
    <row r="310" spans="1:6" x14ac:dyDescent="0.25">
      <c r="A310" s="1" t="s">
        <v>871</v>
      </c>
      <c r="B310" s="1" t="str">
        <f t="shared" si="16"/>
        <v>ESe</v>
      </c>
      <c r="C310" s="1" t="str">
        <f t="shared" si="17"/>
        <v>CZ13</v>
      </c>
      <c r="D310" s="1" t="str">
        <f t="shared" si="18"/>
        <v>v11</v>
      </c>
      <c r="E310" s="1" t="str">
        <f t="shared" si="19"/>
        <v>ESe-CZ13-v11</v>
      </c>
      <c r="F310" s="1">
        <v>467.44702416666661</v>
      </c>
    </row>
    <row r="311" spans="1:6" x14ac:dyDescent="0.25">
      <c r="A311" s="1" t="s">
        <v>872</v>
      </c>
      <c r="B311" s="1" t="str">
        <f t="shared" si="16"/>
        <v>ESe</v>
      </c>
      <c r="C311" s="1" t="str">
        <f t="shared" si="17"/>
        <v>CZ13</v>
      </c>
      <c r="D311" s="1" t="str">
        <f t="shared" si="18"/>
        <v>v15</v>
      </c>
      <c r="E311" s="1" t="str">
        <f t="shared" si="19"/>
        <v>ESe-CZ13-v15</v>
      </c>
      <c r="F311" s="1">
        <v>453.39784333333324</v>
      </c>
    </row>
    <row r="312" spans="1:6" x14ac:dyDescent="0.25">
      <c r="A312" s="1" t="s">
        <v>873</v>
      </c>
      <c r="B312" s="1" t="str">
        <f t="shared" si="16"/>
        <v>ESe</v>
      </c>
      <c r="C312" s="1" t="str">
        <f t="shared" si="17"/>
        <v>CZ14</v>
      </c>
      <c r="D312" s="1" t="str">
        <f t="shared" si="18"/>
        <v>v03</v>
      </c>
      <c r="E312" s="1" t="str">
        <f t="shared" si="19"/>
        <v>ESe-CZ14-v03</v>
      </c>
      <c r="F312" s="1">
        <v>506.19636333333335</v>
      </c>
    </row>
    <row r="313" spans="1:6" x14ac:dyDescent="0.25">
      <c r="A313" s="1" t="s">
        <v>874</v>
      </c>
      <c r="B313" s="1" t="str">
        <f t="shared" si="16"/>
        <v>ESe</v>
      </c>
      <c r="C313" s="1" t="str">
        <f t="shared" si="17"/>
        <v>CZ14</v>
      </c>
      <c r="D313" s="1" t="str">
        <f t="shared" si="18"/>
        <v>v07</v>
      </c>
      <c r="E313" s="1" t="str">
        <f t="shared" si="19"/>
        <v>ESe-CZ14-v07</v>
      </c>
      <c r="F313" s="1">
        <v>504.46003416666662</v>
      </c>
    </row>
    <row r="314" spans="1:6" x14ac:dyDescent="0.25">
      <c r="A314" s="1" t="s">
        <v>875</v>
      </c>
      <c r="B314" s="1" t="str">
        <f t="shared" si="16"/>
        <v>ESe</v>
      </c>
      <c r="C314" s="1" t="str">
        <f t="shared" si="17"/>
        <v>CZ14</v>
      </c>
      <c r="D314" s="1" t="str">
        <f t="shared" si="18"/>
        <v>v11</v>
      </c>
      <c r="E314" s="1" t="str">
        <f t="shared" si="19"/>
        <v>ESe-CZ14-v11</v>
      </c>
      <c r="F314" s="1">
        <v>492.29529916666672</v>
      </c>
    </row>
    <row r="315" spans="1:6" x14ac:dyDescent="0.25">
      <c r="A315" s="1" t="s">
        <v>876</v>
      </c>
      <c r="B315" s="1" t="str">
        <f t="shared" si="16"/>
        <v>ESe</v>
      </c>
      <c r="C315" s="1" t="str">
        <f t="shared" si="17"/>
        <v>CZ14</v>
      </c>
      <c r="D315" s="1" t="str">
        <f t="shared" si="18"/>
        <v>v15</v>
      </c>
      <c r="E315" s="1" t="str">
        <f t="shared" si="19"/>
        <v>ESe-CZ14-v15</v>
      </c>
      <c r="F315" s="1">
        <v>478.4046666666668</v>
      </c>
    </row>
    <row r="316" spans="1:6" x14ac:dyDescent="0.25">
      <c r="A316" s="1" t="s">
        <v>877</v>
      </c>
      <c r="B316" s="1" t="str">
        <f t="shared" si="16"/>
        <v>ESe</v>
      </c>
      <c r="C316" s="1" t="str">
        <f t="shared" si="17"/>
        <v>CZ15</v>
      </c>
      <c r="D316" s="1" t="str">
        <f t="shared" si="18"/>
        <v>v03</v>
      </c>
      <c r="E316" s="1" t="str">
        <f t="shared" si="19"/>
        <v>ESe-CZ15-v03</v>
      </c>
      <c r="F316" s="1">
        <v>682.09465999999986</v>
      </c>
    </row>
    <row r="317" spans="1:6" x14ac:dyDescent="0.25">
      <c r="A317" s="1" t="s">
        <v>878</v>
      </c>
      <c r="B317" s="1" t="str">
        <f t="shared" si="16"/>
        <v>ESe</v>
      </c>
      <c r="C317" s="1" t="str">
        <f t="shared" si="17"/>
        <v>CZ15</v>
      </c>
      <c r="D317" s="1" t="str">
        <f t="shared" si="18"/>
        <v>v07</v>
      </c>
      <c r="E317" s="1" t="str">
        <f t="shared" si="19"/>
        <v>ESe-CZ15-v07</v>
      </c>
      <c r="F317" s="1">
        <v>679.5085150000001</v>
      </c>
    </row>
    <row r="318" spans="1:6" x14ac:dyDescent="0.25">
      <c r="A318" s="1" t="s">
        <v>879</v>
      </c>
      <c r="B318" s="1" t="str">
        <f t="shared" si="16"/>
        <v>ESe</v>
      </c>
      <c r="C318" s="1" t="str">
        <f t="shared" si="17"/>
        <v>CZ15</v>
      </c>
      <c r="D318" s="1" t="str">
        <f t="shared" si="18"/>
        <v>v11</v>
      </c>
      <c r="E318" s="1" t="str">
        <f t="shared" si="19"/>
        <v>ESe-CZ15-v11</v>
      </c>
      <c r="F318" s="1">
        <v>659.42637666666667</v>
      </c>
    </row>
    <row r="319" spans="1:6" x14ac:dyDescent="0.25">
      <c r="A319" s="1" t="s">
        <v>880</v>
      </c>
      <c r="B319" s="1" t="str">
        <f t="shared" si="16"/>
        <v>ESe</v>
      </c>
      <c r="C319" s="1" t="str">
        <f t="shared" si="17"/>
        <v>CZ15</v>
      </c>
      <c r="D319" s="1" t="str">
        <f t="shared" si="18"/>
        <v>v15</v>
      </c>
      <c r="E319" s="1" t="str">
        <f t="shared" si="19"/>
        <v>ESe-CZ15-v15</v>
      </c>
      <c r="F319" s="1">
        <v>643.29514333333327</v>
      </c>
    </row>
    <row r="320" spans="1:6" x14ac:dyDescent="0.25">
      <c r="A320" s="1" t="s">
        <v>881</v>
      </c>
      <c r="B320" s="1" t="str">
        <f t="shared" si="16"/>
        <v>ESe</v>
      </c>
      <c r="C320" s="1" t="str">
        <f t="shared" si="17"/>
        <v>CZ16</v>
      </c>
      <c r="D320" s="1" t="str">
        <f t="shared" si="18"/>
        <v>v03</v>
      </c>
      <c r="E320" s="1" t="str">
        <f t="shared" si="19"/>
        <v>ESe-CZ16-v03</v>
      </c>
      <c r="F320" s="1">
        <v>421.93572591666674</v>
      </c>
    </row>
    <row r="321" spans="1:6" x14ac:dyDescent="0.25">
      <c r="A321" s="1" t="s">
        <v>882</v>
      </c>
      <c r="B321" s="1" t="str">
        <f t="shared" si="16"/>
        <v>ESe</v>
      </c>
      <c r="C321" s="1" t="str">
        <f t="shared" si="17"/>
        <v>CZ16</v>
      </c>
      <c r="D321" s="1" t="str">
        <f t="shared" si="18"/>
        <v>v07</v>
      </c>
      <c r="E321" s="1" t="str">
        <f t="shared" si="19"/>
        <v>ESe-CZ16-v07</v>
      </c>
      <c r="F321" s="1">
        <v>420.98716591666675</v>
      </c>
    </row>
    <row r="322" spans="1:6" x14ac:dyDescent="0.25">
      <c r="A322" s="1" t="s">
        <v>883</v>
      </c>
      <c r="B322" s="1" t="str">
        <f t="shared" si="16"/>
        <v>ESe</v>
      </c>
      <c r="C322" s="1" t="str">
        <f t="shared" si="17"/>
        <v>CZ16</v>
      </c>
      <c r="D322" s="1" t="str">
        <f t="shared" si="18"/>
        <v>v11</v>
      </c>
      <c r="E322" s="1" t="str">
        <f t="shared" si="19"/>
        <v>ESe-CZ16-v11</v>
      </c>
      <c r="F322" s="1">
        <v>408.51065525000001</v>
      </c>
    </row>
    <row r="323" spans="1:6" x14ac:dyDescent="0.25">
      <c r="A323" s="1" t="s">
        <v>884</v>
      </c>
      <c r="B323" s="1" t="str">
        <f t="shared" si="16"/>
        <v>ESe</v>
      </c>
      <c r="C323" s="1" t="str">
        <f t="shared" si="17"/>
        <v>CZ16</v>
      </c>
      <c r="D323" s="1" t="str">
        <f t="shared" si="18"/>
        <v>v15</v>
      </c>
      <c r="E323" s="1" t="str">
        <f t="shared" si="19"/>
        <v>ESe-CZ16-v15</v>
      </c>
      <c r="F323" s="1">
        <v>389.07318766666668</v>
      </c>
    </row>
    <row r="324" spans="1:6" x14ac:dyDescent="0.25">
      <c r="A324" s="1" t="s">
        <v>885</v>
      </c>
      <c r="B324" s="1" t="str">
        <f t="shared" si="16"/>
        <v>EUn</v>
      </c>
      <c r="C324" s="1" t="str">
        <f t="shared" si="17"/>
        <v>CZ01</v>
      </c>
      <c r="D324" s="1" t="str">
        <f t="shared" si="18"/>
        <v>v03</v>
      </c>
      <c r="E324" s="1" t="str">
        <f t="shared" si="19"/>
        <v>EUn-CZ01-v03</v>
      </c>
      <c r="F324" s="1">
        <v>2294.6672683333336</v>
      </c>
    </row>
    <row r="325" spans="1:6" x14ac:dyDescent="0.25">
      <c r="A325" s="1" t="s">
        <v>886</v>
      </c>
      <c r="B325" s="1" t="str">
        <f t="shared" ref="B325:B388" si="20">LEFT(A325,3)</f>
        <v>EUn</v>
      </c>
      <c r="C325" s="1" t="str">
        <f t="shared" ref="C325:C388" si="21">"CZ"&amp;MID(A325,6,2)</f>
        <v>CZ01</v>
      </c>
      <c r="D325" s="1" t="str">
        <f t="shared" ref="D325:D388" si="22">MID(A325,8,3)</f>
        <v>v07</v>
      </c>
      <c r="E325" s="1" t="str">
        <f t="shared" ref="E325:E388" si="23">CONCATENATE(B325,"-",C325,"-",D325)</f>
        <v>EUn-CZ01-v07</v>
      </c>
      <c r="F325" s="1">
        <v>2291.9412725000002</v>
      </c>
    </row>
    <row r="326" spans="1:6" x14ac:dyDescent="0.25">
      <c r="A326" s="1" t="s">
        <v>887</v>
      </c>
      <c r="B326" s="1" t="str">
        <f t="shared" si="20"/>
        <v>EUn</v>
      </c>
      <c r="C326" s="1" t="str">
        <f t="shared" si="21"/>
        <v>CZ01</v>
      </c>
      <c r="D326" s="1" t="str">
        <f t="shared" si="22"/>
        <v>v11</v>
      </c>
      <c r="E326" s="1" t="str">
        <f t="shared" si="23"/>
        <v>EUn-CZ01-v11</v>
      </c>
      <c r="F326" s="1">
        <v>2282.5173241666675</v>
      </c>
    </row>
    <row r="327" spans="1:6" x14ac:dyDescent="0.25">
      <c r="A327" s="1" t="s">
        <v>888</v>
      </c>
      <c r="B327" s="1" t="str">
        <f t="shared" si="20"/>
        <v>EUn</v>
      </c>
      <c r="C327" s="1" t="str">
        <f t="shared" si="21"/>
        <v>CZ01</v>
      </c>
      <c r="D327" s="1" t="str">
        <f t="shared" si="22"/>
        <v>v15</v>
      </c>
      <c r="E327" s="1" t="str">
        <f t="shared" si="23"/>
        <v>EUn-CZ01-v15</v>
      </c>
      <c r="F327" s="1">
        <v>2058.5210433333332</v>
      </c>
    </row>
    <row r="328" spans="1:6" x14ac:dyDescent="0.25">
      <c r="A328" s="1" t="s">
        <v>889</v>
      </c>
      <c r="B328" s="1" t="str">
        <f t="shared" si="20"/>
        <v>EUn</v>
      </c>
      <c r="C328" s="1" t="str">
        <f t="shared" si="21"/>
        <v>CZ02</v>
      </c>
      <c r="D328" s="1" t="str">
        <f t="shared" si="22"/>
        <v>v03</v>
      </c>
      <c r="E328" s="1" t="str">
        <f t="shared" si="23"/>
        <v>EUn-CZ02-v03</v>
      </c>
      <c r="F328" s="1">
        <v>2219.0844766666664</v>
      </c>
    </row>
    <row r="329" spans="1:6" x14ac:dyDescent="0.25">
      <c r="A329" s="1" t="s">
        <v>890</v>
      </c>
      <c r="B329" s="1" t="str">
        <f t="shared" si="20"/>
        <v>EUn</v>
      </c>
      <c r="C329" s="1" t="str">
        <f t="shared" si="21"/>
        <v>CZ02</v>
      </c>
      <c r="D329" s="1" t="str">
        <f t="shared" si="22"/>
        <v>v07</v>
      </c>
      <c r="E329" s="1" t="str">
        <f t="shared" si="23"/>
        <v>EUn-CZ02-v07</v>
      </c>
      <c r="F329" s="1">
        <v>2206.4863508333337</v>
      </c>
    </row>
    <row r="330" spans="1:6" x14ac:dyDescent="0.25">
      <c r="A330" s="1" t="s">
        <v>891</v>
      </c>
      <c r="B330" s="1" t="str">
        <f t="shared" si="20"/>
        <v>EUn</v>
      </c>
      <c r="C330" s="1" t="str">
        <f t="shared" si="21"/>
        <v>CZ02</v>
      </c>
      <c r="D330" s="1" t="str">
        <f t="shared" si="22"/>
        <v>v11</v>
      </c>
      <c r="E330" s="1" t="str">
        <f t="shared" si="23"/>
        <v>EUn-CZ02-v11</v>
      </c>
      <c r="F330" s="1">
        <v>2181.2323258333336</v>
      </c>
    </row>
    <row r="331" spans="1:6" x14ac:dyDescent="0.25">
      <c r="A331" s="1" t="s">
        <v>892</v>
      </c>
      <c r="B331" s="1" t="str">
        <f t="shared" si="20"/>
        <v>EUn</v>
      </c>
      <c r="C331" s="1" t="str">
        <f t="shared" si="21"/>
        <v>CZ02</v>
      </c>
      <c r="D331" s="1" t="str">
        <f t="shared" si="22"/>
        <v>v15</v>
      </c>
      <c r="E331" s="1" t="str">
        <f t="shared" si="23"/>
        <v>EUn-CZ02-v15</v>
      </c>
      <c r="F331" s="1">
        <v>2047.7438816666672</v>
      </c>
    </row>
    <row r="332" spans="1:6" x14ac:dyDescent="0.25">
      <c r="A332" s="1" t="s">
        <v>893</v>
      </c>
      <c r="B332" s="1" t="str">
        <f t="shared" si="20"/>
        <v>EUn</v>
      </c>
      <c r="C332" s="1" t="str">
        <f t="shared" si="21"/>
        <v>CZ03</v>
      </c>
      <c r="D332" s="1" t="str">
        <f t="shared" si="22"/>
        <v>v03</v>
      </c>
      <c r="E332" s="1" t="str">
        <f t="shared" si="23"/>
        <v>EUn-CZ03-v03</v>
      </c>
      <c r="F332" s="1">
        <v>2529.8956583333338</v>
      </c>
    </row>
    <row r="333" spans="1:6" x14ac:dyDescent="0.25">
      <c r="A333" s="1" t="s">
        <v>894</v>
      </c>
      <c r="B333" s="1" t="str">
        <f t="shared" si="20"/>
        <v>EUn</v>
      </c>
      <c r="C333" s="1" t="str">
        <f t="shared" si="21"/>
        <v>CZ03</v>
      </c>
      <c r="D333" s="1" t="str">
        <f t="shared" si="22"/>
        <v>v07</v>
      </c>
      <c r="E333" s="1" t="str">
        <f t="shared" si="23"/>
        <v>EUn-CZ03-v07</v>
      </c>
      <c r="F333" s="1">
        <v>2524.6915250000002</v>
      </c>
    </row>
    <row r="334" spans="1:6" x14ac:dyDescent="0.25">
      <c r="A334" s="1" t="s">
        <v>895</v>
      </c>
      <c r="B334" s="1" t="str">
        <f t="shared" si="20"/>
        <v>EUn</v>
      </c>
      <c r="C334" s="1" t="str">
        <f t="shared" si="21"/>
        <v>CZ03</v>
      </c>
      <c r="D334" s="1" t="str">
        <f t="shared" si="22"/>
        <v>v11</v>
      </c>
      <c r="E334" s="1" t="str">
        <f t="shared" si="23"/>
        <v>EUn-CZ03-v11</v>
      </c>
      <c r="F334" s="1">
        <v>2504.3537375000005</v>
      </c>
    </row>
    <row r="335" spans="1:6" x14ac:dyDescent="0.25">
      <c r="A335" s="1" t="s">
        <v>896</v>
      </c>
      <c r="B335" s="1" t="str">
        <f t="shared" si="20"/>
        <v>EUn</v>
      </c>
      <c r="C335" s="1" t="str">
        <f t="shared" si="21"/>
        <v>CZ03</v>
      </c>
      <c r="D335" s="1" t="str">
        <f t="shared" si="22"/>
        <v>v15</v>
      </c>
      <c r="E335" s="1" t="str">
        <f t="shared" si="23"/>
        <v>EUn-CZ03-v15</v>
      </c>
      <c r="F335" s="1">
        <v>2190.3606791666671</v>
      </c>
    </row>
    <row r="336" spans="1:6" x14ac:dyDescent="0.25">
      <c r="A336" s="1" t="s">
        <v>897</v>
      </c>
      <c r="B336" s="1" t="str">
        <f t="shared" si="20"/>
        <v>EUn</v>
      </c>
      <c r="C336" s="1" t="str">
        <f t="shared" si="21"/>
        <v>CZ04</v>
      </c>
      <c r="D336" s="1" t="str">
        <f t="shared" si="22"/>
        <v>v03</v>
      </c>
      <c r="E336" s="1" t="str">
        <f t="shared" si="23"/>
        <v>EUn-CZ04-v03</v>
      </c>
      <c r="F336" s="1">
        <v>2369.0843099999997</v>
      </c>
    </row>
    <row r="337" spans="1:6" x14ac:dyDescent="0.25">
      <c r="A337" s="1" t="s">
        <v>898</v>
      </c>
      <c r="B337" s="1" t="str">
        <f t="shared" si="20"/>
        <v>EUn</v>
      </c>
      <c r="C337" s="1" t="str">
        <f t="shared" si="21"/>
        <v>CZ04</v>
      </c>
      <c r="D337" s="1" t="str">
        <f t="shared" si="22"/>
        <v>v07</v>
      </c>
      <c r="E337" s="1" t="str">
        <f t="shared" si="23"/>
        <v>EUn-CZ04-v07</v>
      </c>
      <c r="F337" s="1">
        <v>2358.7484258333334</v>
      </c>
    </row>
    <row r="338" spans="1:6" x14ac:dyDescent="0.25">
      <c r="A338" s="1" t="s">
        <v>899</v>
      </c>
      <c r="B338" s="1" t="str">
        <f t="shared" si="20"/>
        <v>EUn</v>
      </c>
      <c r="C338" s="1" t="str">
        <f t="shared" si="21"/>
        <v>CZ04</v>
      </c>
      <c r="D338" s="1" t="str">
        <f t="shared" si="22"/>
        <v>v11</v>
      </c>
      <c r="E338" s="1" t="str">
        <f t="shared" si="23"/>
        <v>EUn-CZ04-v11</v>
      </c>
      <c r="F338" s="1">
        <v>2329.682605</v>
      </c>
    </row>
    <row r="339" spans="1:6" x14ac:dyDescent="0.25">
      <c r="A339" s="1" t="s">
        <v>900</v>
      </c>
      <c r="B339" s="1" t="str">
        <f t="shared" si="20"/>
        <v>EUn</v>
      </c>
      <c r="C339" s="1" t="str">
        <f t="shared" si="21"/>
        <v>CZ04</v>
      </c>
      <c r="D339" s="1" t="str">
        <f t="shared" si="22"/>
        <v>v15</v>
      </c>
      <c r="E339" s="1" t="str">
        <f t="shared" si="23"/>
        <v>EUn-CZ04-v15</v>
      </c>
      <c r="F339" s="1">
        <v>2105.9393250000007</v>
      </c>
    </row>
    <row r="340" spans="1:6" x14ac:dyDescent="0.25">
      <c r="A340" s="1" t="s">
        <v>901</v>
      </c>
      <c r="B340" s="1" t="str">
        <f t="shared" si="20"/>
        <v>EUn</v>
      </c>
      <c r="C340" s="1" t="str">
        <f t="shared" si="21"/>
        <v>CZ05</v>
      </c>
      <c r="D340" s="1" t="str">
        <f t="shared" si="22"/>
        <v>v03</v>
      </c>
      <c r="E340" s="1" t="str">
        <f t="shared" si="23"/>
        <v>EUn-CZ05-v03</v>
      </c>
      <c r="F340" s="1">
        <v>2465.9864975</v>
      </c>
    </row>
    <row r="341" spans="1:6" x14ac:dyDescent="0.25">
      <c r="A341" s="1" t="s">
        <v>902</v>
      </c>
      <c r="B341" s="1" t="str">
        <f t="shared" si="20"/>
        <v>EUn</v>
      </c>
      <c r="C341" s="1" t="str">
        <f t="shared" si="21"/>
        <v>CZ05</v>
      </c>
      <c r="D341" s="1" t="str">
        <f t="shared" si="22"/>
        <v>v07</v>
      </c>
      <c r="E341" s="1" t="str">
        <f t="shared" si="23"/>
        <v>EUn-CZ05-v07</v>
      </c>
      <c r="F341" s="1">
        <v>2462.8349750000002</v>
      </c>
    </row>
    <row r="342" spans="1:6" x14ac:dyDescent="0.25">
      <c r="A342" s="1" t="s">
        <v>903</v>
      </c>
      <c r="B342" s="1" t="str">
        <f t="shared" si="20"/>
        <v>EUn</v>
      </c>
      <c r="C342" s="1" t="str">
        <f t="shared" si="21"/>
        <v>CZ05</v>
      </c>
      <c r="D342" s="1" t="str">
        <f t="shared" si="22"/>
        <v>v11</v>
      </c>
      <c r="E342" s="1" t="str">
        <f t="shared" si="23"/>
        <v>EUn-CZ05-v11</v>
      </c>
      <c r="F342" s="1">
        <v>2448.0654849999992</v>
      </c>
    </row>
    <row r="343" spans="1:6" x14ac:dyDescent="0.25">
      <c r="A343" s="1" t="s">
        <v>904</v>
      </c>
      <c r="B343" s="1" t="str">
        <f t="shared" si="20"/>
        <v>EUn</v>
      </c>
      <c r="C343" s="1" t="str">
        <f t="shared" si="21"/>
        <v>CZ05</v>
      </c>
      <c r="D343" s="1" t="str">
        <f t="shared" si="22"/>
        <v>v15</v>
      </c>
      <c r="E343" s="1" t="str">
        <f t="shared" si="23"/>
        <v>EUn-CZ05-v15</v>
      </c>
      <c r="F343" s="1">
        <v>2143.4022208333336</v>
      </c>
    </row>
    <row r="344" spans="1:6" x14ac:dyDescent="0.25">
      <c r="A344" s="1" t="s">
        <v>905</v>
      </c>
      <c r="B344" s="1" t="str">
        <f t="shared" si="20"/>
        <v>EUn</v>
      </c>
      <c r="C344" s="1" t="str">
        <f t="shared" si="21"/>
        <v>CZ06</v>
      </c>
      <c r="D344" s="1" t="str">
        <f t="shared" si="22"/>
        <v>v03</v>
      </c>
      <c r="E344" s="1" t="str">
        <f t="shared" si="23"/>
        <v>EUn-CZ06-v03</v>
      </c>
      <c r="F344" s="1">
        <v>2674.4062124999991</v>
      </c>
    </row>
    <row r="345" spans="1:6" x14ac:dyDescent="0.25">
      <c r="A345" s="1" t="s">
        <v>906</v>
      </c>
      <c r="B345" s="1" t="str">
        <f t="shared" si="20"/>
        <v>EUn</v>
      </c>
      <c r="C345" s="1" t="str">
        <f t="shared" si="21"/>
        <v>CZ06</v>
      </c>
      <c r="D345" s="1" t="str">
        <f t="shared" si="22"/>
        <v>v07</v>
      </c>
      <c r="E345" s="1" t="str">
        <f t="shared" si="23"/>
        <v>EUn-CZ06-v07</v>
      </c>
      <c r="F345" s="1">
        <v>2674.4062124999991</v>
      </c>
    </row>
    <row r="346" spans="1:6" x14ac:dyDescent="0.25">
      <c r="A346" s="1" t="s">
        <v>907</v>
      </c>
      <c r="B346" s="1" t="str">
        <f t="shared" si="20"/>
        <v>EUn</v>
      </c>
      <c r="C346" s="1" t="str">
        <f t="shared" si="21"/>
        <v>CZ06</v>
      </c>
      <c r="D346" s="1" t="str">
        <f t="shared" si="22"/>
        <v>v11</v>
      </c>
      <c r="E346" s="1" t="str">
        <f t="shared" si="23"/>
        <v>EUn-CZ06-v11</v>
      </c>
      <c r="F346" s="1">
        <v>2659.2087675000002</v>
      </c>
    </row>
    <row r="347" spans="1:6" x14ac:dyDescent="0.25">
      <c r="A347" s="1" t="s">
        <v>908</v>
      </c>
      <c r="B347" s="1" t="str">
        <f t="shared" si="20"/>
        <v>EUn</v>
      </c>
      <c r="C347" s="1" t="str">
        <f t="shared" si="21"/>
        <v>CZ06</v>
      </c>
      <c r="D347" s="1" t="str">
        <f t="shared" si="22"/>
        <v>v15</v>
      </c>
      <c r="E347" s="1" t="str">
        <f t="shared" si="23"/>
        <v>EUn-CZ06-v15</v>
      </c>
      <c r="F347" s="1">
        <v>2325.0655941666669</v>
      </c>
    </row>
    <row r="348" spans="1:6" x14ac:dyDescent="0.25">
      <c r="A348" s="1" t="s">
        <v>909</v>
      </c>
      <c r="B348" s="1" t="str">
        <f t="shared" si="20"/>
        <v>EUn</v>
      </c>
      <c r="C348" s="1" t="str">
        <f t="shared" si="21"/>
        <v>CZ07</v>
      </c>
      <c r="D348" s="1" t="str">
        <f t="shared" si="22"/>
        <v>v03</v>
      </c>
      <c r="E348" s="1" t="str">
        <f t="shared" si="23"/>
        <v>EUn-CZ07-v03</v>
      </c>
      <c r="F348" s="1">
        <v>2628.3473875</v>
      </c>
    </row>
    <row r="349" spans="1:6" x14ac:dyDescent="0.25">
      <c r="A349" s="1" t="s">
        <v>910</v>
      </c>
      <c r="B349" s="1" t="str">
        <f t="shared" si="20"/>
        <v>EUn</v>
      </c>
      <c r="C349" s="1" t="str">
        <f t="shared" si="21"/>
        <v>CZ07</v>
      </c>
      <c r="D349" s="1" t="str">
        <f t="shared" si="22"/>
        <v>v07</v>
      </c>
      <c r="E349" s="1" t="str">
        <f t="shared" si="23"/>
        <v>EUn-CZ07-v07</v>
      </c>
      <c r="F349" s="1">
        <v>2628.3473875</v>
      </c>
    </row>
    <row r="350" spans="1:6" x14ac:dyDescent="0.25">
      <c r="A350" s="1" t="s">
        <v>911</v>
      </c>
      <c r="B350" s="1" t="str">
        <f t="shared" si="20"/>
        <v>EUn</v>
      </c>
      <c r="C350" s="1" t="str">
        <f t="shared" si="21"/>
        <v>CZ07</v>
      </c>
      <c r="D350" s="1" t="str">
        <f t="shared" si="22"/>
        <v>v11</v>
      </c>
      <c r="E350" s="1" t="str">
        <f t="shared" si="23"/>
        <v>EUn-CZ07-v11</v>
      </c>
      <c r="F350" s="1">
        <v>2607.3819841666668</v>
      </c>
    </row>
    <row r="351" spans="1:6" x14ac:dyDescent="0.25">
      <c r="A351" s="1" t="s">
        <v>912</v>
      </c>
      <c r="B351" s="1" t="str">
        <f t="shared" si="20"/>
        <v>EUn</v>
      </c>
      <c r="C351" s="1" t="str">
        <f t="shared" si="21"/>
        <v>CZ07</v>
      </c>
      <c r="D351" s="1" t="str">
        <f t="shared" si="22"/>
        <v>v15</v>
      </c>
      <c r="E351" s="1" t="str">
        <f t="shared" si="23"/>
        <v>EUn-CZ07-v15</v>
      </c>
      <c r="F351" s="1">
        <v>2283.9180291666662</v>
      </c>
    </row>
    <row r="352" spans="1:6" x14ac:dyDescent="0.25">
      <c r="A352" s="1" t="s">
        <v>913</v>
      </c>
      <c r="B352" s="1" t="str">
        <f t="shared" si="20"/>
        <v>EUn</v>
      </c>
      <c r="C352" s="1" t="str">
        <f t="shared" si="21"/>
        <v>CZ08</v>
      </c>
      <c r="D352" s="1" t="str">
        <f t="shared" si="22"/>
        <v>v03</v>
      </c>
      <c r="E352" s="1" t="str">
        <f t="shared" si="23"/>
        <v>EUn-CZ08-v03</v>
      </c>
      <c r="F352" s="1">
        <v>2477.0751658333334</v>
      </c>
    </row>
    <row r="353" spans="1:6" x14ac:dyDescent="0.25">
      <c r="A353" s="1" t="s">
        <v>914</v>
      </c>
      <c r="B353" s="1" t="str">
        <f t="shared" si="20"/>
        <v>EUn</v>
      </c>
      <c r="C353" s="1" t="str">
        <f t="shared" si="21"/>
        <v>CZ08</v>
      </c>
      <c r="D353" s="1" t="str">
        <f t="shared" si="22"/>
        <v>v07</v>
      </c>
      <c r="E353" s="1" t="str">
        <f t="shared" si="23"/>
        <v>EUn-CZ08-v07</v>
      </c>
      <c r="F353" s="1">
        <v>2477.0751658333334</v>
      </c>
    </row>
    <row r="354" spans="1:6" x14ac:dyDescent="0.25">
      <c r="A354" s="1" t="s">
        <v>915</v>
      </c>
      <c r="B354" s="1" t="str">
        <f t="shared" si="20"/>
        <v>EUn</v>
      </c>
      <c r="C354" s="1" t="str">
        <f t="shared" si="21"/>
        <v>CZ08</v>
      </c>
      <c r="D354" s="1" t="str">
        <f t="shared" si="22"/>
        <v>v11</v>
      </c>
      <c r="E354" s="1" t="str">
        <f t="shared" si="23"/>
        <v>EUn-CZ08-v11</v>
      </c>
      <c r="F354" s="1">
        <v>2447.9130083333339</v>
      </c>
    </row>
    <row r="355" spans="1:6" x14ac:dyDescent="0.25">
      <c r="A355" s="1" t="s">
        <v>916</v>
      </c>
      <c r="B355" s="1" t="str">
        <f t="shared" si="20"/>
        <v>EUn</v>
      </c>
      <c r="C355" s="1" t="str">
        <f t="shared" si="21"/>
        <v>CZ08</v>
      </c>
      <c r="D355" s="1" t="str">
        <f t="shared" si="22"/>
        <v>v15</v>
      </c>
      <c r="E355" s="1" t="str">
        <f t="shared" si="23"/>
        <v>EUn-CZ08-v15</v>
      </c>
      <c r="F355" s="1">
        <v>2210.2419483333338</v>
      </c>
    </row>
    <row r="356" spans="1:6" x14ac:dyDescent="0.25">
      <c r="A356" s="1" t="s">
        <v>917</v>
      </c>
      <c r="B356" s="1" t="str">
        <f t="shared" si="20"/>
        <v>EUn</v>
      </c>
      <c r="C356" s="1" t="str">
        <f t="shared" si="21"/>
        <v>CZ09</v>
      </c>
      <c r="D356" s="1" t="str">
        <f t="shared" si="22"/>
        <v>v03</v>
      </c>
      <c r="E356" s="1" t="str">
        <f t="shared" si="23"/>
        <v>EUn-CZ09-v03</v>
      </c>
      <c r="F356" s="1">
        <v>3109.6830916666681</v>
      </c>
    </row>
    <row r="357" spans="1:6" x14ac:dyDescent="0.25">
      <c r="A357" s="1" t="s">
        <v>918</v>
      </c>
      <c r="B357" s="1" t="str">
        <f t="shared" si="20"/>
        <v>EUn</v>
      </c>
      <c r="C357" s="1" t="str">
        <f t="shared" si="21"/>
        <v>CZ09</v>
      </c>
      <c r="D357" s="1" t="str">
        <f t="shared" si="22"/>
        <v>v07</v>
      </c>
      <c r="E357" s="1" t="str">
        <f t="shared" si="23"/>
        <v>EUn-CZ09-v07</v>
      </c>
      <c r="F357" s="1">
        <v>3109.6830916666681</v>
      </c>
    </row>
    <row r="358" spans="1:6" x14ac:dyDescent="0.25">
      <c r="A358" s="1" t="s">
        <v>919</v>
      </c>
      <c r="B358" s="1" t="str">
        <f t="shared" si="20"/>
        <v>EUn</v>
      </c>
      <c r="C358" s="1" t="str">
        <f t="shared" si="21"/>
        <v>CZ09</v>
      </c>
      <c r="D358" s="1" t="str">
        <f t="shared" si="22"/>
        <v>v11</v>
      </c>
      <c r="E358" s="1" t="str">
        <f t="shared" si="23"/>
        <v>EUn-CZ09-v11</v>
      </c>
      <c r="F358" s="1">
        <v>3030.7888116666682</v>
      </c>
    </row>
    <row r="359" spans="1:6" x14ac:dyDescent="0.25">
      <c r="A359" s="1" t="s">
        <v>920</v>
      </c>
      <c r="B359" s="1" t="str">
        <f t="shared" si="20"/>
        <v>EUn</v>
      </c>
      <c r="C359" s="1" t="str">
        <f t="shared" si="21"/>
        <v>CZ09</v>
      </c>
      <c r="D359" s="1" t="str">
        <f t="shared" si="22"/>
        <v>v15</v>
      </c>
      <c r="E359" s="1" t="str">
        <f t="shared" si="23"/>
        <v>EUn-CZ09-v15</v>
      </c>
      <c r="F359" s="1">
        <v>2763.6783</v>
      </c>
    </row>
    <row r="360" spans="1:6" x14ac:dyDescent="0.25">
      <c r="A360" s="1" t="s">
        <v>921</v>
      </c>
      <c r="B360" s="1" t="str">
        <f t="shared" si="20"/>
        <v>EUn</v>
      </c>
      <c r="C360" s="1" t="str">
        <f t="shared" si="21"/>
        <v>CZ10</v>
      </c>
      <c r="D360" s="1" t="str">
        <f t="shared" si="22"/>
        <v>v03</v>
      </c>
      <c r="E360" s="1" t="str">
        <f t="shared" si="23"/>
        <v>EUn-CZ10-v03</v>
      </c>
      <c r="F360" s="1">
        <v>2773.2707091666671</v>
      </c>
    </row>
    <row r="361" spans="1:6" x14ac:dyDescent="0.25">
      <c r="A361" s="1" t="s">
        <v>922</v>
      </c>
      <c r="B361" s="1" t="str">
        <f t="shared" si="20"/>
        <v>EUn</v>
      </c>
      <c r="C361" s="1" t="str">
        <f t="shared" si="21"/>
        <v>CZ10</v>
      </c>
      <c r="D361" s="1" t="str">
        <f t="shared" si="22"/>
        <v>v07</v>
      </c>
      <c r="E361" s="1" t="str">
        <f t="shared" si="23"/>
        <v>EUn-CZ10-v07</v>
      </c>
      <c r="F361" s="1">
        <v>2758.5244141666667</v>
      </c>
    </row>
    <row r="362" spans="1:6" x14ac:dyDescent="0.25">
      <c r="A362" s="1" t="s">
        <v>923</v>
      </c>
      <c r="B362" s="1" t="str">
        <f t="shared" si="20"/>
        <v>EUn</v>
      </c>
      <c r="C362" s="1" t="str">
        <f t="shared" si="21"/>
        <v>CZ10</v>
      </c>
      <c r="D362" s="1" t="str">
        <f t="shared" si="22"/>
        <v>v11</v>
      </c>
      <c r="E362" s="1" t="str">
        <f t="shared" si="23"/>
        <v>EUn-CZ10-v11</v>
      </c>
      <c r="F362" s="1">
        <v>2730.2756983333325</v>
      </c>
    </row>
    <row r="363" spans="1:6" x14ac:dyDescent="0.25">
      <c r="A363" s="1" t="s">
        <v>924</v>
      </c>
      <c r="B363" s="1" t="str">
        <f t="shared" si="20"/>
        <v>EUn</v>
      </c>
      <c r="C363" s="1" t="str">
        <f t="shared" si="21"/>
        <v>CZ10</v>
      </c>
      <c r="D363" s="1" t="str">
        <f t="shared" si="22"/>
        <v>v15</v>
      </c>
      <c r="E363" s="1" t="str">
        <f t="shared" si="23"/>
        <v>EUn-CZ10-v15</v>
      </c>
      <c r="F363" s="1">
        <v>2578.7255583333331</v>
      </c>
    </row>
    <row r="364" spans="1:6" x14ac:dyDescent="0.25">
      <c r="A364" s="1" t="s">
        <v>925</v>
      </c>
      <c r="B364" s="1" t="str">
        <f t="shared" si="20"/>
        <v>EUn</v>
      </c>
      <c r="C364" s="1" t="str">
        <f t="shared" si="21"/>
        <v>CZ11</v>
      </c>
      <c r="D364" s="1" t="str">
        <f t="shared" si="22"/>
        <v>v03</v>
      </c>
      <c r="E364" s="1" t="str">
        <f t="shared" si="23"/>
        <v>EUn-CZ11-v03</v>
      </c>
      <c r="F364" s="1">
        <v>2882.9724491666666</v>
      </c>
    </row>
    <row r="365" spans="1:6" x14ac:dyDescent="0.25">
      <c r="A365" s="1" t="s">
        <v>926</v>
      </c>
      <c r="B365" s="1" t="str">
        <f t="shared" si="20"/>
        <v>EUn</v>
      </c>
      <c r="C365" s="1" t="str">
        <f t="shared" si="21"/>
        <v>CZ11</v>
      </c>
      <c r="D365" s="1" t="str">
        <f t="shared" si="22"/>
        <v>v07</v>
      </c>
      <c r="E365" s="1" t="str">
        <f t="shared" si="23"/>
        <v>EUn-CZ11-v07</v>
      </c>
      <c r="F365" s="1">
        <v>2864.7410325000005</v>
      </c>
    </row>
    <row r="366" spans="1:6" x14ac:dyDescent="0.25">
      <c r="A366" s="1" t="s">
        <v>927</v>
      </c>
      <c r="B366" s="1" t="str">
        <f t="shared" si="20"/>
        <v>EUn</v>
      </c>
      <c r="C366" s="1" t="str">
        <f t="shared" si="21"/>
        <v>CZ11</v>
      </c>
      <c r="D366" s="1" t="str">
        <f t="shared" si="22"/>
        <v>v11</v>
      </c>
      <c r="E366" s="1" t="str">
        <f t="shared" si="23"/>
        <v>EUn-CZ11-v11</v>
      </c>
      <c r="F366" s="1">
        <v>2751.8895741666674</v>
      </c>
    </row>
    <row r="367" spans="1:6" x14ac:dyDescent="0.25">
      <c r="A367" s="1" t="s">
        <v>928</v>
      </c>
      <c r="B367" s="1" t="str">
        <f t="shared" si="20"/>
        <v>EUn</v>
      </c>
      <c r="C367" s="1" t="str">
        <f t="shared" si="21"/>
        <v>CZ11</v>
      </c>
      <c r="D367" s="1" t="str">
        <f t="shared" si="22"/>
        <v>v15</v>
      </c>
      <c r="E367" s="1" t="str">
        <f t="shared" si="23"/>
        <v>EUn-CZ11-v15</v>
      </c>
      <c r="F367" s="1">
        <v>2589.0756925000001</v>
      </c>
    </row>
    <row r="368" spans="1:6" x14ac:dyDescent="0.25">
      <c r="A368" s="1" t="s">
        <v>929</v>
      </c>
      <c r="B368" s="1" t="str">
        <f t="shared" si="20"/>
        <v>EUn</v>
      </c>
      <c r="C368" s="1" t="str">
        <f t="shared" si="21"/>
        <v>CZ12</v>
      </c>
      <c r="D368" s="1" t="str">
        <f t="shared" si="22"/>
        <v>v03</v>
      </c>
      <c r="E368" s="1" t="str">
        <f t="shared" si="23"/>
        <v>EUn-CZ12-v03</v>
      </c>
      <c r="F368" s="1">
        <v>2561.2586583333327</v>
      </c>
    </row>
    <row r="369" spans="1:6" x14ac:dyDescent="0.25">
      <c r="A369" s="1" t="s">
        <v>930</v>
      </c>
      <c r="B369" s="1" t="str">
        <f t="shared" si="20"/>
        <v>EUn</v>
      </c>
      <c r="C369" s="1" t="str">
        <f t="shared" si="21"/>
        <v>CZ12</v>
      </c>
      <c r="D369" s="1" t="str">
        <f t="shared" si="22"/>
        <v>v07</v>
      </c>
      <c r="E369" s="1" t="str">
        <f t="shared" si="23"/>
        <v>EUn-CZ12-v07</v>
      </c>
      <c r="F369" s="1">
        <v>2544.711254166667</v>
      </c>
    </row>
    <row r="370" spans="1:6" x14ac:dyDescent="0.25">
      <c r="A370" s="1" t="s">
        <v>931</v>
      </c>
      <c r="B370" s="1" t="str">
        <f t="shared" si="20"/>
        <v>EUn</v>
      </c>
      <c r="C370" s="1" t="str">
        <f t="shared" si="21"/>
        <v>CZ12</v>
      </c>
      <c r="D370" s="1" t="str">
        <f t="shared" si="22"/>
        <v>v11</v>
      </c>
      <c r="E370" s="1" t="str">
        <f t="shared" si="23"/>
        <v>EUn-CZ12-v11</v>
      </c>
      <c r="F370" s="1">
        <v>2490.6008449999999</v>
      </c>
    </row>
    <row r="371" spans="1:6" x14ac:dyDescent="0.25">
      <c r="A371" s="1" t="s">
        <v>932</v>
      </c>
      <c r="B371" s="1" t="str">
        <f t="shared" si="20"/>
        <v>EUn</v>
      </c>
      <c r="C371" s="1" t="str">
        <f t="shared" si="21"/>
        <v>CZ12</v>
      </c>
      <c r="D371" s="1" t="str">
        <f t="shared" si="22"/>
        <v>v15</v>
      </c>
      <c r="E371" s="1" t="str">
        <f t="shared" si="23"/>
        <v>EUn-CZ12-v15</v>
      </c>
      <c r="F371" s="1">
        <v>2336.0051041666661</v>
      </c>
    </row>
    <row r="372" spans="1:6" x14ac:dyDescent="0.25">
      <c r="A372" s="1" t="s">
        <v>933</v>
      </c>
      <c r="B372" s="1" t="str">
        <f t="shared" si="20"/>
        <v>EUn</v>
      </c>
      <c r="C372" s="1" t="str">
        <f t="shared" si="21"/>
        <v>CZ13</v>
      </c>
      <c r="D372" s="1" t="str">
        <f t="shared" si="22"/>
        <v>v03</v>
      </c>
      <c r="E372" s="1" t="str">
        <f t="shared" si="23"/>
        <v>EUn-CZ13-v03</v>
      </c>
      <c r="F372" s="1">
        <v>2868.2898808333339</v>
      </c>
    </row>
    <row r="373" spans="1:6" x14ac:dyDescent="0.25">
      <c r="A373" s="1" t="s">
        <v>934</v>
      </c>
      <c r="B373" s="1" t="str">
        <f t="shared" si="20"/>
        <v>EUn</v>
      </c>
      <c r="C373" s="1" t="str">
        <f t="shared" si="21"/>
        <v>CZ13</v>
      </c>
      <c r="D373" s="1" t="str">
        <f t="shared" si="22"/>
        <v>v07</v>
      </c>
      <c r="E373" s="1" t="str">
        <f t="shared" si="23"/>
        <v>EUn-CZ13-v07</v>
      </c>
      <c r="F373" s="1">
        <v>2850.853530833333</v>
      </c>
    </row>
    <row r="374" spans="1:6" x14ac:dyDescent="0.25">
      <c r="A374" s="1" t="s">
        <v>935</v>
      </c>
      <c r="B374" s="1" t="str">
        <f t="shared" si="20"/>
        <v>EUn</v>
      </c>
      <c r="C374" s="1" t="str">
        <f t="shared" si="21"/>
        <v>CZ13</v>
      </c>
      <c r="D374" s="1" t="str">
        <f t="shared" si="22"/>
        <v>v11</v>
      </c>
      <c r="E374" s="1" t="str">
        <f t="shared" si="23"/>
        <v>EUn-CZ13-v11</v>
      </c>
      <c r="F374" s="1">
        <v>2758.0718233333328</v>
      </c>
    </row>
    <row r="375" spans="1:6" x14ac:dyDescent="0.25">
      <c r="A375" s="1" t="s">
        <v>936</v>
      </c>
      <c r="B375" s="1" t="str">
        <f t="shared" si="20"/>
        <v>EUn</v>
      </c>
      <c r="C375" s="1" t="str">
        <f t="shared" si="21"/>
        <v>CZ13</v>
      </c>
      <c r="D375" s="1" t="str">
        <f t="shared" si="22"/>
        <v>v15</v>
      </c>
      <c r="E375" s="1" t="str">
        <f t="shared" si="23"/>
        <v>EUn-CZ13-v15</v>
      </c>
      <c r="F375" s="1">
        <v>2591.1219091666671</v>
      </c>
    </row>
    <row r="376" spans="1:6" x14ac:dyDescent="0.25">
      <c r="A376" s="1" t="s">
        <v>937</v>
      </c>
      <c r="B376" s="1" t="str">
        <f t="shared" si="20"/>
        <v>EUn</v>
      </c>
      <c r="C376" s="1" t="str">
        <f t="shared" si="21"/>
        <v>CZ14</v>
      </c>
      <c r="D376" s="1" t="str">
        <f t="shared" si="22"/>
        <v>v03</v>
      </c>
      <c r="E376" s="1" t="str">
        <f t="shared" si="23"/>
        <v>EUn-CZ14-v03</v>
      </c>
      <c r="F376" s="1">
        <v>2925.6158858333338</v>
      </c>
    </row>
    <row r="377" spans="1:6" x14ac:dyDescent="0.25">
      <c r="A377" s="1" t="s">
        <v>938</v>
      </c>
      <c r="B377" s="1" t="str">
        <f t="shared" si="20"/>
        <v>EUn</v>
      </c>
      <c r="C377" s="1" t="str">
        <f t="shared" si="21"/>
        <v>CZ14</v>
      </c>
      <c r="D377" s="1" t="str">
        <f t="shared" si="22"/>
        <v>v07</v>
      </c>
      <c r="E377" s="1" t="str">
        <f t="shared" si="23"/>
        <v>EUn-CZ14-v07</v>
      </c>
      <c r="F377" s="1">
        <v>2908.842784166668</v>
      </c>
    </row>
    <row r="378" spans="1:6" x14ac:dyDescent="0.25">
      <c r="A378" s="1" t="s">
        <v>939</v>
      </c>
      <c r="B378" s="1" t="str">
        <f t="shared" si="20"/>
        <v>EUn</v>
      </c>
      <c r="C378" s="1" t="str">
        <f t="shared" si="21"/>
        <v>CZ14</v>
      </c>
      <c r="D378" s="1" t="str">
        <f t="shared" si="22"/>
        <v>v11</v>
      </c>
      <c r="E378" s="1" t="str">
        <f t="shared" si="23"/>
        <v>EUn-CZ14-v11</v>
      </c>
      <c r="F378" s="1">
        <v>2800.6062241666677</v>
      </c>
    </row>
    <row r="379" spans="1:6" x14ac:dyDescent="0.25">
      <c r="A379" s="1" t="s">
        <v>940</v>
      </c>
      <c r="B379" s="1" t="str">
        <f t="shared" si="20"/>
        <v>EUn</v>
      </c>
      <c r="C379" s="1" t="str">
        <f t="shared" si="21"/>
        <v>CZ14</v>
      </c>
      <c r="D379" s="1" t="str">
        <f t="shared" si="22"/>
        <v>v15</v>
      </c>
      <c r="E379" s="1" t="str">
        <f t="shared" si="23"/>
        <v>EUn-CZ14-v15</v>
      </c>
      <c r="F379" s="1">
        <v>2660.6865433333337</v>
      </c>
    </row>
    <row r="380" spans="1:6" x14ac:dyDescent="0.25">
      <c r="A380" s="1" t="s">
        <v>941</v>
      </c>
      <c r="B380" s="1" t="str">
        <f t="shared" si="20"/>
        <v>EUn</v>
      </c>
      <c r="C380" s="1" t="str">
        <f t="shared" si="21"/>
        <v>CZ15</v>
      </c>
      <c r="D380" s="1" t="str">
        <f t="shared" si="22"/>
        <v>v03</v>
      </c>
      <c r="E380" s="1" t="str">
        <f t="shared" si="23"/>
        <v>EUn-CZ15-v03</v>
      </c>
      <c r="F380" s="1">
        <v>3858.0429666666651</v>
      </c>
    </row>
    <row r="381" spans="1:6" x14ac:dyDescent="0.25">
      <c r="A381" s="1" t="s">
        <v>942</v>
      </c>
      <c r="B381" s="1" t="str">
        <f t="shared" si="20"/>
        <v>EUn</v>
      </c>
      <c r="C381" s="1" t="str">
        <f t="shared" si="21"/>
        <v>CZ15</v>
      </c>
      <c r="D381" s="1" t="str">
        <f t="shared" si="22"/>
        <v>v07</v>
      </c>
      <c r="E381" s="1" t="str">
        <f t="shared" si="23"/>
        <v>EUn-CZ15-v07</v>
      </c>
      <c r="F381" s="1">
        <v>3837.7051358333329</v>
      </c>
    </row>
    <row r="382" spans="1:6" x14ac:dyDescent="0.25">
      <c r="A382" s="1" t="s">
        <v>943</v>
      </c>
      <c r="B382" s="1" t="str">
        <f t="shared" si="20"/>
        <v>EUn</v>
      </c>
      <c r="C382" s="1" t="str">
        <f t="shared" si="21"/>
        <v>CZ15</v>
      </c>
      <c r="D382" s="1" t="str">
        <f t="shared" si="22"/>
        <v>v11</v>
      </c>
      <c r="E382" s="1" t="str">
        <f t="shared" si="23"/>
        <v>EUn-CZ15-v11</v>
      </c>
      <c r="F382" s="1">
        <v>3684.1479616666661</v>
      </c>
    </row>
    <row r="383" spans="1:6" x14ac:dyDescent="0.25">
      <c r="A383" s="1" t="s">
        <v>944</v>
      </c>
      <c r="B383" s="1" t="str">
        <f t="shared" si="20"/>
        <v>EUn</v>
      </c>
      <c r="C383" s="1" t="str">
        <f t="shared" si="21"/>
        <v>CZ15</v>
      </c>
      <c r="D383" s="1" t="str">
        <f t="shared" si="22"/>
        <v>v15</v>
      </c>
      <c r="E383" s="1" t="str">
        <f t="shared" si="23"/>
        <v>EUn-CZ15-v15</v>
      </c>
      <c r="F383" s="1">
        <v>3518.9370183333326</v>
      </c>
    </row>
    <row r="384" spans="1:6" x14ac:dyDescent="0.25">
      <c r="A384" s="1" t="s">
        <v>945</v>
      </c>
      <c r="B384" s="1" t="str">
        <f t="shared" si="20"/>
        <v>EUn</v>
      </c>
      <c r="C384" s="1" t="str">
        <f t="shared" si="21"/>
        <v>CZ16</v>
      </c>
      <c r="D384" s="1" t="str">
        <f t="shared" si="22"/>
        <v>v03</v>
      </c>
      <c r="E384" s="1" t="str">
        <f t="shared" si="23"/>
        <v>EUn-CZ16-v03</v>
      </c>
      <c r="F384" s="1">
        <v>2584.1005141666669</v>
      </c>
    </row>
    <row r="385" spans="1:6" x14ac:dyDescent="0.25">
      <c r="A385" s="1" t="s">
        <v>946</v>
      </c>
      <c r="B385" s="1" t="str">
        <f t="shared" si="20"/>
        <v>EUn</v>
      </c>
      <c r="C385" s="1" t="str">
        <f t="shared" si="21"/>
        <v>CZ16</v>
      </c>
      <c r="D385" s="1" t="str">
        <f t="shared" si="22"/>
        <v>v07</v>
      </c>
      <c r="E385" s="1" t="str">
        <f t="shared" si="23"/>
        <v>EUn-CZ16-v07</v>
      </c>
      <c r="F385" s="1">
        <v>2577.836097500001</v>
      </c>
    </row>
    <row r="386" spans="1:6" x14ac:dyDescent="0.25">
      <c r="A386" s="1" t="s">
        <v>947</v>
      </c>
      <c r="B386" s="1" t="str">
        <f t="shared" si="20"/>
        <v>EUn</v>
      </c>
      <c r="C386" s="1" t="str">
        <f t="shared" si="21"/>
        <v>CZ16</v>
      </c>
      <c r="D386" s="1" t="str">
        <f t="shared" si="22"/>
        <v>v11</v>
      </c>
      <c r="E386" s="1" t="str">
        <f t="shared" si="23"/>
        <v>EUn-CZ16-v11</v>
      </c>
      <c r="F386" s="1">
        <v>2514.5528816666665</v>
      </c>
    </row>
    <row r="387" spans="1:6" x14ac:dyDescent="0.25">
      <c r="A387" s="1" t="s">
        <v>948</v>
      </c>
      <c r="B387" s="1" t="str">
        <f t="shared" si="20"/>
        <v>EUn</v>
      </c>
      <c r="C387" s="1" t="str">
        <f t="shared" si="21"/>
        <v>CZ16</v>
      </c>
      <c r="D387" s="1" t="str">
        <f t="shared" si="22"/>
        <v>v15</v>
      </c>
      <c r="E387" s="1" t="str">
        <f t="shared" si="23"/>
        <v>EUn-CZ16-v15</v>
      </c>
      <c r="F387" s="1">
        <v>2251.0437749999996</v>
      </c>
    </row>
    <row r="388" spans="1:6" x14ac:dyDescent="0.25">
      <c r="A388" s="1" t="s">
        <v>949</v>
      </c>
      <c r="B388" s="1" t="str">
        <f t="shared" si="20"/>
        <v>Gro</v>
      </c>
      <c r="C388" s="1" t="str">
        <f t="shared" si="21"/>
        <v>CZ01</v>
      </c>
      <c r="D388" s="1" t="str">
        <f t="shared" si="22"/>
        <v>v03</v>
      </c>
      <c r="E388" s="1" t="str">
        <f t="shared" si="23"/>
        <v>Gro-CZ01-v03</v>
      </c>
      <c r="F388" s="1">
        <v>53.204069583333329</v>
      </c>
    </row>
    <row r="389" spans="1:6" x14ac:dyDescent="0.25">
      <c r="A389" s="1" t="s">
        <v>950</v>
      </c>
      <c r="B389" s="1" t="str">
        <f t="shared" ref="B389:B452" si="24">LEFT(A389,3)</f>
        <v>Gro</v>
      </c>
      <c r="C389" s="1" t="str">
        <f t="shared" ref="C389:C452" si="25">"CZ"&amp;MID(A389,6,2)</f>
        <v>CZ01</v>
      </c>
      <c r="D389" s="1" t="str">
        <f t="shared" ref="D389:D452" si="26">MID(A389,8,3)</f>
        <v>v07</v>
      </c>
      <c r="E389" s="1" t="str">
        <f t="shared" ref="E389:E452" si="27">CONCATENATE(B389,"-",C389,"-",D389)</f>
        <v>Gro-CZ01-v07</v>
      </c>
      <c r="F389" s="1">
        <v>52.684115999999996</v>
      </c>
    </row>
    <row r="390" spans="1:6" x14ac:dyDescent="0.25">
      <c r="A390" s="1" t="s">
        <v>951</v>
      </c>
      <c r="B390" s="1" t="str">
        <f t="shared" si="24"/>
        <v>Gro</v>
      </c>
      <c r="C390" s="1" t="str">
        <f t="shared" si="25"/>
        <v>CZ01</v>
      </c>
      <c r="D390" s="1" t="str">
        <f t="shared" si="26"/>
        <v>v11</v>
      </c>
      <c r="E390" s="1" t="str">
        <f t="shared" si="27"/>
        <v>Gro-CZ01-v11</v>
      </c>
      <c r="F390" s="1">
        <v>52.080877666666666</v>
      </c>
    </row>
    <row r="391" spans="1:6" x14ac:dyDescent="0.25">
      <c r="A391" s="1" t="s">
        <v>952</v>
      </c>
      <c r="B391" s="1" t="str">
        <f t="shared" si="24"/>
        <v>Gro</v>
      </c>
      <c r="C391" s="1" t="str">
        <f t="shared" si="25"/>
        <v>CZ01</v>
      </c>
      <c r="D391" s="1" t="str">
        <f t="shared" si="26"/>
        <v>v15</v>
      </c>
      <c r="E391" s="1" t="str">
        <f t="shared" si="27"/>
        <v>Gro-CZ01-v15</v>
      </c>
      <c r="F391" s="1">
        <v>47.747906166666674</v>
      </c>
    </row>
    <row r="392" spans="1:6" x14ac:dyDescent="0.25">
      <c r="A392" s="1" t="s">
        <v>953</v>
      </c>
      <c r="B392" s="1" t="str">
        <f t="shared" si="24"/>
        <v>Gro</v>
      </c>
      <c r="C392" s="1" t="str">
        <f t="shared" si="25"/>
        <v>CZ02</v>
      </c>
      <c r="D392" s="1" t="str">
        <f t="shared" si="26"/>
        <v>v03</v>
      </c>
      <c r="E392" s="1" t="str">
        <f t="shared" si="27"/>
        <v>Gro-CZ02-v03</v>
      </c>
      <c r="F392" s="1">
        <v>106.90764341666667</v>
      </c>
    </row>
    <row r="393" spans="1:6" x14ac:dyDescent="0.25">
      <c r="A393" s="1" t="s">
        <v>954</v>
      </c>
      <c r="B393" s="1" t="str">
        <f t="shared" si="24"/>
        <v>Gro</v>
      </c>
      <c r="C393" s="1" t="str">
        <f t="shared" si="25"/>
        <v>CZ02</v>
      </c>
      <c r="D393" s="1" t="str">
        <f t="shared" si="26"/>
        <v>v07</v>
      </c>
      <c r="E393" s="1" t="str">
        <f t="shared" si="27"/>
        <v>Gro-CZ02-v07</v>
      </c>
      <c r="F393" s="1">
        <v>104.92603833333332</v>
      </c>
    </row>
    <row r="394" spans="1:6" x14ac:dyDescent="0.25">
      <c r="A394" s="1" t="s">
        <v>955</v>
      </c>
      <c r="B394" s="1" t="str">
        <f t="shared" si="24"/>
        <v>Gro</v>
      </c>
      <c r="C394" s="1" t="str">
        <f t="shared" si="25"/>
        <v>CZ02</v>
      </c>
      <c r="D394" s="1" t="str">
        <f t="shared" si="26"/>
        <v>v11</v>
      </c>
      <c r="E394" s="1" t="str">
        <f t="shared" si="27"/>
        <v>Gro-CZ02-v11</v>
      </c>
      <c r="F394" s="1">
        <v>102.96512349999999</v>
      </c>
    </row>
    <row r="395" spans="1:6" x14ac:dyDescent="0.25">
      <c r="A395" s="1" t="s">
        <v>956</v>
      </c>
      <c r="B395" s="1" t="str">
        <f t="shared" si="24"/>
        <v>Gro</v>
      </c>
      <c r="C395" s="1" t="str">
        <f t="shared" si="25"/>
        <v>CZ02</v>
      </c>
      <c r="D395" s="1" t="str">
        <f t="shared" si="26"/>
        <v>v15</v>
      </c>
      <c r="E395" s="1" t="str">
        <f t="shared" si="27"/>
        <v>Gro-CZ02-v15</v>
      </c>
      <c r="F395" s="1">
        <v>98.285183166666656</v>
      </c>
    </row>
    <row r="396" spans="1:6" x14ac:dyDescent="0.25">
      <c r="A396" s="1" t="s">
        <v>957</v>
      </c>
      <c r="B396" s="1" t="str">
        <f t="shared" si="24"/>
        <v>Gro</v>
      </c>
      <c r="C396" s="1" t="str">
        <f t="shared" si="25"/>
        <v>CZ03</v>
      </c>
      <c r="D396" s="1" t="str">
        <f t="shared" si="26"/>
        <v>v03</v>
      </c>
      <c r="E396" s="1" t="str">
        <f t="shared" si="27"/>
        <v>Gro-CZ03-v03</v>
      </c>
      <c r="F396" s="1">
        <v>76.090948416666663</v>
      </c>
    </row>
    <row r="397" spans="1:6" x14ac:dyDescent="0.25">
      <c r="A397" s="1" t="s">
        <v>958</v>
      </c>
      <c r="B397" s="1" t="str">
        <f t="shared" si="24"/>
        <v>Gro</v>
      </c>
      <c r="C397" s="1" t="str">
        <f t="shared" si="25"/>
        <v>CZ03</v>
      </c>
      <c r="D397" s="1" t="str">
        <f t="shared" si="26"/>
        <v>v07</v>
      </c>
      <c r="E397" s="1" t="str">
        <f t="shared" si="27"/>
        <v>Gro-CZ03-v07</v>
      </c>
      <c r="F397" s="1">
        <v>75.11179966666667</v>
      </c>
    </row>
    <row r="398" spans="1:6" x14ac:dyDescent="0.25">
      <c r="A398" s="1" t="s">
        <v>959</v>
      </c>
      <c r="B398" s="1" t="str">
        <f t="shared" si="24"/>
        <v>Gro</v>
      </c>
      <c r="C398" s="1" t="str">
        <f t="shared" si="25"/>
        <v>CZ03</v>
      </c>
      <c r="D398" s="1" t="str">
        <f t="shared" si="26"/>
        <v>v11</v>
      </c>
      <c r="E398" s="1" t="str">
        <f t="shared" si="27"/>
        <v>Gro-CZ03-v11</v>
      </c>
      <c r="F398" s="1">
        <v>74.12000308333333</v>
      </c>
    </row>
    <row r="399" spans="1:6" x14ac:dyDescent="0.25">
      <c r="A399" s="1" t="s">
        <v>960</v>
      </c>
      <c r="B399" s="1" t="str">
        <f t="shared" si="24"/>
        <v>Gro</v>
      </c>
      <c r="C399" s="1" t="str">
        <f t="shared" si="25"/>
        <v>CZ03</v>
      </c>
      <c r="D399" s="1" t="str">
        <f t="shared" si="26"/>
        <v>v15</v>
      </c>
      <c r="E399" s="1" t="str">
        <f t="shared" si="27"/>
        <v>Gro-CZ03-v15</v>
      </c>
      <c r="F399" s="1">
        <v>68.149682666666664</v>
      </c>
    </row>
    <row r="400" spans="1:6" x14ac:dyDescent="0.25">
      <c r="A400" s="1" t="s">
        <v>961</v>
      </c>
      <c r="B400" s="1" t="str">
        <f t="shared" si="24"/>
        <v>Gro</v>
      </c>
      <c r="C400" s="1" t="str">
        <f t="shared" si="25"/>
        <v>CZ04</v>
      </c>
      <c r="D400" s="1" t="str">
        <f t="shared" si="26"/>
        <v>v03</v>
      </c>
      <c r="E400" s="1" t="str">
        <f t="shared" si="27"/>
        <v>Gro-CZ04-v03</v>
      </c>
      <c r="F400" s="1">
        <v>99.591284833333319</v>
      </c>
    </row>
    <row r="401" spans="1:6" x14ac:dyDescent="0.25">
      <c r="A401" s="1" t="s">
        <v>962</v>
      </c>
      <c r="B401" s="1" t="str">
        <f t="shared" si="24"/>
        <v>Gro</v>
      </c>
      <c r="C401" s="1" t="str">
        <f t="shared" si="25"/>
        <v>CZ04</v>
      </c>
      <c r="D401" s="1" t="str">
        <f t="shared" si="26"/>
        <v>v07</v>
      </c>
      <c r="E401" s="1" t="str">
        <f t="shared" si="27"/>
        <v>Gro-CZ04-v07</v>
      </c>
      <c r="F401" s="1">
        <v>97.174948833333332</v>
      </c>
    </row>
    <row r="402" spans="1:6" x14ac:dyDescent="0.25">
      <c r="A402" s="1" t="s">
        <v>963</v>
      </c>
      <c r="B402" s="1" t="str">
        <f t="shared" si="24"/>
        <v>Gro</v>
      </c>
      <c r="C402" s="1" t="str">
        <f t="shared" si="25"/>
        <v>CZ04</v>
      </c>
      <c r="D402" s="1" t="str">
        <f t="shared" si="26"/>
        <v>v11</v>
      </c>
      <c r="E402" s="1" t="str">
        <f t="shared" si="27"/>
        <v>Gro-CZ04-v11</v>
      </c>
      <c r="F402" s="1">
        <v>95.469070499999987</v>
      </c>
    </row>
    <row r="403" spans="1:6" x14ac:dyDescent="0.25">
      <c r="A403" s="1" t="s">
        <v>964</v>
      </c>
      <c r="B403" s="1" t="str">
        <f t="shared" si="24"/>
        <v>Gro</v>
      </c>
      <c r="C403" s="1" t="str">
        <f t="shared" si="25"/>
        <v>CZ04</v>
      </c>
      <c r="D403" s="1" t="str">
        <f t="shared" si="26"/>
        <v>v15</v>
      </c>
      <c r="E403" s="1" t="str">
        <f t="shared" si="27"/>
        <v>Gro-CZ04-v15</v>
      </c>
      <c r="F403" s="1">
        <v>88.952934499999998</v>
      </c>
    </row>
    <row r="404" spans="1:6" x14ac:dyDescent="0.25">
      <c r="A404" s="1" t="s">
        <v>965</v>
      </c>
      <c r="B404" s="1" t="str">
        <f t="shared" si="24"/>
        <v>Gro</v>
      </c>
      <c r="C404" s="1" t="str">
        <f t="shared" si="25"/>
        <v>CZ05</v>
      </c>
      <c r="D404" s="1" t="str">
        <f t="shared" si="26"/>
        <v>v03</v>
      </c>
      <c r="E404" s="1" t="str">
        <f t="shared" si="27"/>
        <v>Gro-CZ05-v03</v>
      </c>
      <c r="F404" s="1">
        <v>67.309164583333327</v>
      </c>
    </row>
    <row r="405" spans="1:6" x14ac:dyDescent="0.25">
      <c r="A405" s="1" t="s">
        <v>966</v>
      </c>
      <c r="B405" s="1" t="str">
        <f t="shared" si="24"/>
        <v>Gro</v>
      </c>
      <c r="C405" s="1" t="str">
        <f t="shared" si="25"/>
        <v>CZ05</v>
      </c>
      <c r="D405" s="1" t="str">
        <f t="shared" si="26"/>
        <v>v07</v>
      </c>
      <c r="E405" s="1" t="str">
        <f t="shared" si="27"/>
        <v>Gro-CZ05-v07</v>
      </c>
      <c r="F405" s="1">
        <v>66.347558333333339</v>
      </c>
    </row>
    <row r="406" spans="1:6" x14ac:dyDescent="0.25">
      <c r="A406" s="1" t="s">
        <v>967</v>
      </c>
      <c r="B406" s="1" t="str">
        <f t="shared" si="24"/>
        <v>Gro</v>
      </c>
      <c r="C406" s="1" t="str">
        <f t="shared" si="25"/>
        <v>CZ05</v>
      </c>
      <c r="D406" s="1" t="str">
        <f t="shared" si="26"/>
        <v>v11</v>
      </c>
      <c r="E406" s="1" t="str">
        <f t="shared" si="27"/>
        <v>Gro-CZ05-v11</v>
      </c>
      <c r="F406" s="1">
        <v>66.347558333333339</v>
      </c>
    </row>
    <row r="407" spans="1:6" x14ac:dyDescent="0.25">
      <c r="A407" s="1" t="s">
        <v>968</v>
      </c>
      <c r="B407" s="1" t="str">
        <f t="shared" si="24"/>
        <v>Gro</v>
      </c>
      <c r="C407" s="1" t="str">
        <f t="shared" si="25"/>
        <v>CZ05</v>
      </c>
      <c r="D407" s="1" t="str">
        <f t="shared" si="26"/>
        <v>v15</v>
      </c>
      <c r="E407" s="1" t="str">
        <f t="shared" si="27"/>
        <v>Gro-CZ05-v15</v>
      </c>
      <c r="F407" s="1">
        <v>60.629001666666667</v>
      </c>
    </row>
    <row r="408" spans="1:6" x14ac:dyDescent="0.25">
      <c r="A408" s="1" t="s">
        <v>969</v>
      </c>
      <c r="B408" s="1" t="str">
        <f t="shared" si="24"/>
        <v>Gro</v>
      </c>
      <c r="C408" s="1" t="str">
        <f t="shared" si="25"/>
        <v>CZ06</v>
      </c>
      <c r="D408" s="1" t="str">
        <f t="shared" si="26"/>
        <v>v03</v>
      </c>
      <c r="E408" s="1" t="str">
        <f t="shared" si="27"/>
        <v>Gro-CZ06-v03</v>
      </c>
      <c r="F408" s="1">
        <v>103.63589858333334</v>
      </c>
    </row>
    <row r="409" spans="1:6" x14ac:dyDescent="0.25">
      <c r="A409" s="1" t="s">
        <v>970</v>
      </c>
      <c r="B409" s="1" t="str">
        <f t="shared" si="24"/>
        <v>Gro</v>
      </c>
      <c r="C409" s="1" t="str">
        <f t="shared" si="25"/>
        <v>CZ06</v>
      </c>
      <c r="D409" s="1" t="str">
        <f t="shared" si="26"/>
        <v>v07</v>
      </c>
      <c r="E409" s="1" t="str">
        <f t="shared" si="27"/>
        <v>Gro-CZ06-v07</v>
      </c>
      <c r="F409" s="1">
        <v>103.63589858333334</v>
      </c>
    </row>
    <row r="410" spans="1:6" x14ac:dyDescent="0.25">
      <c r="A410" s="1" t="s">
        <v>971</v>
      </c>
      <c r="B410" s="1" t="str">
        <f t="shared" si="24"/>
        <v>Gro</v>
      </c>
      <c r="C410" s="1" t="str">
        <f t="shared" si="25"/>
        <v>CZ06</v>
      </c>
      <c r="D410" s="1" t="str">
        <f t="shared" si="26"/>
        <v>v11</v>
      </c>
      <c r="E410" s="1" t="str">
        <f t="shared" si="27"/>
        <v>Gro-CZ06-v11</v>
      </c>
      <c r="F410" s="1">
        <v>103.63589858333334</v>
      </c>
    </row>
    <row r="411" spans="1:6" x14ac:dyDescent="0.25">
      <c r="A411" s="1" t="s">
        <v>972</v>
      </c>
      <c r="B411" s="1" t="str">
        <f t="shared" si="24"/>
        <v>Gro</v>
      </c>
      <c r="C411" s="1" t="str">
        <f t="shared" si="25"/>
        <v>CZ06</v>
      </c>
      <c r="D411" s="1" t="str">
        <f t="shared" si="26"/>
        <v>v15</v>
      </c>
      <c r="E411" s="1" t="str">
        <f t="shared" si="27"/>
        <v>Gro-CZ06-v15</v>
      </c>
      <c r="F411" s="1">
        <v>97.351460083333336</v>
      </c>
    </row>
    <row r="412" spans="1:6" x14ac:dyDescent="0.25">
      <c r="A412" s="1" t="s">
        <v>973</v>
      </c>
      <c r="B412" s="1" t="str">
        <f t="shared" si="24"/>
        <v>Gro</v>
      </c>
      <c r="C412" s="1" t="str">
        <f t="shared" si="25"/>
        <v>CZ07</v>
      </c>
      <c r="D412" s="1" t="str">
        <f t="shared" si="26"/>
        <v>v03</v>
      </c>
      <c r="E412" s="1" t="str">
        <f t="shared" si="27"/>
        <v>Gro-CZ07-v03</v>
      </c>
      <c r="F412" s="1">
        <v>73.049974083333339</v>
      </c>
    </row>
    <row r="413" spans="1:6" x14ac:dyDescent="0.25">
      <c r="A413" s="1" t="s">
        <v>974</v>
      </c>
      <c r="B413" s="1" t="str">
        <f t="shared" si="24"/>
        <v>Gro</v>
      </c>
      <c r="C413" s="1" t="str">
        <f t="shared" si="25"/>
        <v>CZ07</v>
      </c>
      <c r="D413" s="1" t="str">
        <f t="shared" si="26"/>
        <v>v07</v>
      </c>
      <c r="E413" s="1" t="str">
        <f t="shared" si="27"/>
        <v>Gro-CZ07-v07</v>
      </c>
      <c r="F413" s="1">
        <v>73.049974083333339</v>
      </c>
    </row>
    <row r="414" spans="1:6" x14ac:dyDescent="0.25">
      <c r="A414" s="1" t="s">
        <v>975</v>
      </c>
      <c r="B414" s="1" t="str">
        <f t="shared" si="24"/>
        <v>Gro</v>
      </c>
      <c r="C414" s="1" t="str">
        <f t="shared" si="25"/>
        <v>CZ07</v>
      </c>
      <c r="D414" s="1" t="str">
        <f t="shared" si="26"/>
        <v>v11</v>
      </c>
      <c r="E414" s="1" t="str">
        <f t="shared" si="27"/>
        <v>Gro-CZ07-v11</v>
      </c>
      <c r="F414" s="1">
        <v>72.019250333333346</v>
      </c>
    </row>
    <row r="415" spans="1:6" x14ac:dyDescent="0.25">
      <c r="A415" s="1" t="s">
        <v>976</v>
      </c>
      <c r="B415" s="1" t="str">
        <f t="shared" si="24"/>
        <v>Gro</v>
      </c>
      <c r="C415" s="1" t="str">
        <f t="shared" si="25"/>
        <v>CZ07</v>
      </c>
      <c r="D415" s="1" t="str">
        <f t="shared" si="26"/>
        <v>v15</v>
      </c>
      <c r="E415" s="1" t="str">
        <f t="shared" si="27"/>
        <v>Gro-CZ07-v15</v>
      </c>
      <c r="F415" s="1">
        <v>77.841990999999993</v>
      </c>
    </row>
    <row r="416" spans="1:6" x14ac:dyDescent="0.25">
      <c r="A416" s="1" t="s">
        <v>977</v>
      </c>
      <c r="B416" s="1" t="str">
        <f t="shared" si="24"/>
        <v>Gro</v>
      </c>
      <c r="C416" s="1" t="str">
        <f t="shared" si="25"/>
        <v>CZ08</v>
      </c>
      <c r="D416" s="1" t="str">
        <f t="shared" si="26"/>
        <v>v03</v>
      </c>
      <c r="E416" s="1" t="str">
        <f t="shared" si="27"/>
        <v>Gro-CZ08-v03</v>
      </c>
      <c r="F416" s="1">
        <v>110.74047841666666</v>
      </c>
    </row>
    <row r="417" spans="1:6" x14ac:dyDescent="0.25">
      <c r="A417" s="1" t="s">
        <v>978</v>
      </c>
      <c r="B417" s="1" t="str">
        <f t="shared" si="24"/>
        <v>Gro</v>
      </c>
      <c r="C417" s="1" t="str">
        <f t="shared" si="25"/>
        <v>CZ08</v>
      </c>
      <c r="D417" s="1" t="str">
        <f t="shared" si="26"/>
        <v>v07</v>
      </c>
      <c r="E417" s="1" t="str">
        <f t="shared" si="27"/>
        <v>Gro-CZ08-v07</v>
      </c>
      <c r="F417" s="1">
        <v>110.74047841666666</v>
      </c>
    </row>
    <row r="418" spans="1:6" x14ac:dyDescent="0.25">
      <c r="A418" s="1" t="s">
        <v>979</v>
      </c>
      <c r="B418" s="1" t="str">
        <f t="shared" si="24"/>
        <v>Gro</v>
      </c>
      <c r="C418" s="1" t="str">
        <f t="shared" si="25"/>
        <v>CZ08</v>
      </c>
      <c r="D418" s="1" t="str">
        <f t="shared" si="26"/>
        <v>v11</v>
      </c>
      <c r="E418" s="1" t="str">
        <f t="shared" si="27"/>
        <v>Gro-CZ08-v11</v>
      </c>
      <c r="F418" s="1">
        <v>102.70696524999998</v>
      </c>
    </row>
    <row r="419" spans="1:6" x14ac:dyDescent="0.25">
      <c r="A419" s="1" t="s">
        <v>980</v>
      </c>
      <c r="B419" s="1" t="str">
        <f t="shared" si="24"/>
        <v>Gro</v>
      </c>
      <c r="C419" s="1" t="str">
        <f t="shared" si="25"/>
        <v>CZ08</v>
      </c>
      <c r="D419" s="1" t="str">
        <f t="shared" si="26"/>
        <v>v15</v>
      </c>
      <c r="E419" s="1" t="str">
        <f t="shared" si="27"/>
        <v>Gro-CZ08-v15</v>
      </c>
      <c r="F419" s="1">
        <v>96.441136749999998</v>
      </c>
    </row>
    <row r="420" spans="1:6" x14ac:dyDescent="0.25">
      <c r="A420" s="1" t="s">
        <v>981</v>
      </c>
      <c r="B420" s="1" t="str">
        <f t="shared" si="24"/>
        <v>Gro</v>
      </c>
      <c r="C420" s="1" t="str">
        <f t="shared" si="25"/>
        <v>CZ09</v>
      </c>
      <c r="D420" s="1" t="str">
        <f t="shared" si="26"/>
        <v>v03</v>
      </c>
      <c r="E420" s="1" t="str">
        <f t="shared" si="27"/>
        <v>Gro-CZ09-v03</v>
      </c>
      <c r="F420" s="1">
        <v>138.07929200000001</v>
      </c>
    </row>
    <row r="421" spans="1:6" x14ac:dyDescent="0.25">
      <c r="A421" s="1" t="s">
        <v>982</v>
      </c>
      <c r="B421" s="1" t="str">
        <f t="shared" si="24"/>
        <v>Gro</v>
      </c>
      <c r="C421" s="1" t="str">
        <f t="shared" si="25"/>
        <v>CZ09</v>
      </c>
      <c r="D421" s="1" t="str">
        <f t="shared" si="26"/>
        <v>v07</v>
      </c>
      <c r="E421" s="1" t="str">
        <f t="shared" si="27"/>
        <v>Gro-CZ09-v07</v>
      </c>
      <c r="F421" s="1">
        <v>138.07929200000001</v>
      </c>
    </row>
    <row r="422" spans="1:6" x14ac:dyDescent="0.25">
      <c r="A422" s="1" t="s">
        <v>983</v>
      </c>
      <c r="B422" s="1" t="str">
        <f t="shared" si="24"/>
        <v>Gro</v>
      </c>
      <c r="C422" s="1" t="str">
        <f t="shared" si="25"/>
        <v>CZ09</v>
      </c>
      <c r="D422" s="1" t="str">
        <f t="shared" si="26"/>
        <v>v11</v>
      </c>
      <c r="E422" s="1" t="str">
        <f t="shared" si="27"/>
        <v>Gro-CZ09-v11</v>
      </c>
      <c r="F422" s="1">
        <v>133.40066124999998</v>
      </c>
    </row>
    <row r="423" spans="1:6" x14ac:dyDescent="0.25">
      <c r="A423" s="1" t="s">
        <v>984</v>
      </c>
      <c r="B423" s="1" t="str">
        <f t="shared" si="24"/>
        <v>Gro</v>
      </c>
      <c r="C423" s="1" t="str">
        <f t="shared" si="25"/>
        <v>CZ09</v>
      </c>
      <c r="D423" s="1" t="str">
        <f t="shared" si="26"/>
        <v>v15</v>
      </c>
      <c r="E423" s="1" t="str">
        <f t="shared" si="27"/>
        <v>Gro-CZ09-v15</v>
      </c>
      <c r="F423" s="1">
        <v>126.17263850000001</v>
      </c>
    </row>
    <row r="424" spans="1:6" x14ac:dyDescent="0.25">
      <c r="A424" s="1" t="s">
        <v>985</v>
      </c>
      <c r="B424" s="1" t="str">
        <f t="shared" si="24"/>
        <v>Gro</v>
      </c>
      <c r="C424" s="1" t="str">
        <f t="shared" si="25"/>
        <v>CZ10</v>
      </c>
      <c r="D424" s="1" t="str">
        <f t="shared" si="26"/>
        <v>v03</v>
      </c>
      <c r="E424" s="1" t="str">
        <f t="shared" si="27"/>
        <v>Gro-CZ10-v03</v>
      </c>
      <c r="F424" s="1">
        <v>123.68439308333333</v>
      </c>
    </row>
    <row r="425" spans="1:6" x14ac:dyDescent="0.25">
      <c r="A425" s="1" t="s">
        <v>986</v>
      </c>
      <c r="B425" s="1" t="str">
        <f t="shared" si="24"/>
        <v>Gro</v>
      </c>
      <c r="C425" s="1" t="str">
        <f t="shared" si="25"/>
        <v>CZ10</v>
      </c>
      <c r="D425" s="1" t="str">
        <f t="shared" si="26"/>
        <v>v07</v>
      </c>
      <c r="E425" s="1" t="str">
        <f t="shared" si="27"/>
        <v>Gro-CZ10-v07</v>
      </c>
      <c r="F425" s="1">
        <v>121.43712575000001</v>
      </c>
    </row>
    <row r="426" spans="1:6" x14ac:dyDescent="0.25">
      <c r="A426" s="1" t="s">
        <v>987</v>
      </c>
      <c r="B426" s="1" t="str">
        <f t="shared" si="24"/>
        <v>Gro</v>
      </c>
      <c r="C426" s="1" t="str">
        <f t="shared" si="25"/>
        <v>CZ10</v>
      </c>
      <c r="D426" s="1" t="str">
        <f t="shared" si="26"/>
        <v>v11</v>
      </c>
      <c r="E426" s="1" t="str">
        <f t="shared" si="27"/>
        <v>Gro-CZ10-v11</v>
      </c>
      <c r="F426" s="1">
        <v>119.18043575</v>
      </c>
    </row>
    <row r="427" spans="1:6" x14ac:dyDescent="0.25">
      <c r="A427" s="1" t="s">
        <v>988</v>
      </c>
      <c r="B427" s="1" t="str">
        <f t="shared" si="24"/>
        <v>Gro</v>
      </c>
      <c r="C427" s="1" t="str">
        <f t="shared" si="25"/>
        <v>CZ10</v>
      </c>
      <c r="D427" s="1" t="str">
        <f t="shared" si="26"/>
        <v>v15</v>
      </c>
      <c r="E427" s="1" t="str">
        <f t="shared" si="27"/>
        <v>Gro-CZ10-v15</v>
      </c>
      <c r="F427" s="1">
        <v>114.49246266666665</v>
      </c>
    </row>
    <row r="428" spans="1:6" x14ac:dyDescent="0.25">
      <c r="A428" s="1" t="s">
        <v>989</v>
      </c>
      <c r="B428" s="1" t="str">
        <f t="shared" si="24"/>
        <v>Gro</v>
      </c>
      <c r="C428" s="1" t="str">
        <f t="shared" si="25"/>
        <v>CZ11</v>
      </c>
      <c r="D428" s="1" t="str">
        <f t="shared" si="26"/>
        <v>v03</v>
      </c>
      <c r="E428" s="1" t="str">
        <f t="shared" si="27"/>
        <v>Gro-CZ11-v03</v>
      </c>
      <c r="F428" s="1">
        <v>135.50426599999997</v>
      </c>
    </row>
    <row r="429" spans="1:6" x14ac:dyDescent="0.25">
      <c r="A429" s="1" t="s">
        <v>990</v>
      </c>
      <c r="B429" s="1" t="str">
        <f t="shared" si="24"/>
        <v>Gro</v>
      </c>
      <c r="C429" s="1" t="str">
        <f t="shared" si="25"/>
        <v>CZ11</v>
      </c>
      <c r="D429" s="1" t="str">
        <f t="shared" si="26"/>
        <v>v07</v>
      </c>
      <c r="E429" s="1" t="str">
        <f t="shared" si="27"/>
        <v>Gro-CZ11-v07</v>
      </c>
      <c r="F429" s="1">
        <v>132.82883950000002</v>
      </c>
    </row>
    <row r="430" spans="1:6" x14ac:dyDescent="0.25">
      <c r="A430" s="1" t="s">
        <v>991</v>
      </c>
      <c r="B430" s="1" t="str">
        <f t="shared" si="24"/>
        <v>Gro</v>
      </c>
      <c r="C430" s="1" t="str">
        <f t="shared" si="25"/>
        <v>CZ11</v>
      </c>
      <c r="D430" s="1" t="str">
        <f t="shared" si="26"/>
        <v>v11</v>
      </c>
      <c r="E430" s="1" t="str">
        <f t="shared" si="27"/>
        <v>Gro-CZ11-v11</v>
      </c>
      <c r="F430" s="1">
        <v>121.72211375000002</v>
      </c>
    </row>
    <row r="431" spans="1:6" x14ac:dyDescent="0.25">
      <c r="A431" s="1" t="s">
        <v>992</v>
      </c>
      <c r="B431" s="1" t="str">
        <f t="shared" si="24"/>
        <v>Gro</v>
      </c>
      <c r="C431" s="1" t="str">
        <f t="shared" si="25"/>
        <v>CZ11</v>
      </c>
      <c r="D431" s="1" t="str">
        <f t="shared" si="26"/>
        <v>v15</v>
      </c>
      <c r="E431" s="1" t="str">
        <f t="shared" si="27"/>
        <v>Gro-CZ11-v15</v>
      </c>
      <c r="F431" s="1">
        <v>116.83406808333334</v>
      </c>
    </row>
    <row r="432" spans="1:6" x14ac:dyDescent="0.25">
      <c r="A432" s="1" t="s">
        <v>993</v>
      </c>
      <c r="B432" s="1" t="str">
        <f t="shared" si="24"/>
        <v>Gro</v>
      </c>
      <c r="C432" s="1" t="str">
        <f t="shared" si="25"/>
        <v>CZ12</v>
      </c>
      <c r="D432" s="1" t="str">
        <f t="shared" si="26"/>
        <v>v03</v>
      </c>
      <c r="E432" s="1" t="str">
        <f t="shared" si="27"/>
        <v>Gro-CZ12-v03</v>
      </c>
      <c r="F432" s="1">
        <v>135.34435625</v>
      </c>
    </row>
    <row r="433" spans="1:6" x14ac:dyDescent="0.25">
      <c r="A433" s="1" t="s">
        <v>994</v>
      </c>
      <c r="B433" s="1" t="str">
        <f t="shared" si="24"/>
        <v>Gro</v>
      </c>
      <c r="C433" s="1" t="str">
        <f t="shared" si="25"/>
        <v>CZ12</v>
      </c>
      <c r="D433" s="1" t="str">
        <f t="shared" si="26"/>
        <v>v07</v>
      </c>
      <c r="E433" s="1" t="str">
        <f t="shared" si="27"/>
        <v>Gro-CZ12-v07</v>
      </c>
      <c r="F433" s="1">
        <v>132.65478391666664</v>
      </c>
    </row>
    <row r="434" spans="1:6" x14ac:dyDescent="0.25">
      <c r="A434" s="1" t="s">
        <v>995</v>
      </c>
      <c r="B434" s="1" t="str">
        <f t="shared" si="24"/>
        <v>Gro</v>
      </c>
      <c r="C434" s="1" t="str">
        <f t="shared" si="25"/>
        <v>CZ12</v>
      </c>
      <c r="D434" s="1" t="str">
        <f t="shared" si="26"/>
        <v>v11</v>
      </c>
      <c r="E434" s="1" t="str">
        <f t="shared" si="27"/>
        <v>Gro-CZ12-v11</v>
      </c>
      <c r="F434" s="1">
        <v>127.08415416666665</v>
      </c>
    </row>
    <row r="435" spans="1:6" x14ac:dyDescent="0.25">
      <c r="A435" s="1" t="s">
        <v>996</v>
      </c>
      <c r="B435" s="1" t="str">
        <f t="shared" si="24"/>
        <v>Gro</v>
      </c>
      <c r="C435" s="1" t="str">
        <f t="shared" si="25"/>
        <v>CZ12</v>
      </c>
      <c r="D435" s="1" t="str">
        <f t="shared" si="26"/>
        <v>v15</v>
      </c>
      <c r="E435" s="1" t="str">
        <f t="shared" si="27"/>
        <v>Gro-CZ12-v15</v>
      </c>
      <c r="F435" s="1">
        <v>122.30352233333333</v>
      </c>
    </row>
    <row r="436" spans="1:6" x14ac:dyDescent="0.25">
      <c r="A436" s="1" t="s">
        <v>997</v>
      </c>
      <c r="B436" s="1" t="str">
        <f t="shared" si="24"/>
        <v>Gro</v>
      </c>
      <c r="C436" s="1" t="str">
        <f t="shared" si="25"/>
        <v>CZ13</v>
      </c>
      <c r="D436" s="1" t="str">
        <f t="shared" si="26"/>
        <v>v03</v>
      </c>
      <c r="E436" s="1" t="str">
        <f t="shared" si="27"/>
        <v>Gro-CZ13-v03</v>
      </c>
      <c r="F436" s="1">
        <v>135.58994658333333</v>
      </c>
    </row>
    <row r="437" spans="1:6" x14ac:dyDescent="0.25">
      <c r="A437" s="1" t="s">
        <v>998</v>
      </c>
      <c r="B437" s="1" t="str">
        <f t="shared" si="24"/>
        <v>Gro</v>
      </c>
      <c r="C437" s="1" t="str">
        <f t="shared" si="25"/>
        <v>CZ13</v>
      </c>
      <c r="D437" s="1" t="str">
        <f t="shared" si="26"/>
        <v>v07</v>
      </c>
      <c r="E437" s="1" t="str">
        <f t="shared" si="27"/>
        <v>Gro-CZ13-v07</v>
      </c>
      <c r="F437" s="1">
        <v>132.72954149999998</v>
      </c>
    </row>
    <row r="438" spans="1:6" x14ac:dyDescent="0.25">
      <c r="A438" s="1" t="s">
        <v>999</v>
      </c>
      <c r="B438" s="1" t="str">
        <f t="shared" si="24"/>
        <v>Gro</v>
      </c>
      <c r="C438" s="1" t="str">
        <f t="shared" si="25"/>
        <v>CZ13</v>
      </c>
      <c r="D438" s="1" t="str">
        <f t="shared" si="26"/>
        <v>v11</v>
      </c>
      <c r="E438" s="1" t="str">
        <f t="shared" si="27"/>
        <v>Gro-CZ13-v11</v>
      </c>
      <c r="F438" s="1">
        <v>124.40825858333335</v>
      </c>
    </row>
    <row r="439" spans="1:6" x14ac:dyDescent="0.25">
      <c r="A439" s="1" t="s">
        <v>1000</v>
      </c>
      <c r="B439" s="1" t="str">
        <f t="shared" si="24"/>
        <v>Gro</v>
      </c>
      <c r="C439" s="1" t="str">
        <f t="shared" si="25"/>
        <v>CZ13</v>
      </c>
      <c r="D439" s="1" t="str">
        <f t="shared" si="26"/>
        <v>v15</v>
      </c>
      <c r="E439" s="1" t="str">
        <f t="shared" si="27"/>
        <v>Gro-CZ13-v15</v>
      </c>
      <c r="F439" s="1">
        <v>119.60423574999999</v>
      </c>
    </row>
    <row r="440" spans="1:6" x14ac:dyDescent="0.25">
      <c r="A440" s="1" t="s">
        <v>1001</v>
      </c>
      <c r="B440" s="1" t="str">
        <f t="shared" si="24"/>
        <v>Gro</v>
      </c>
      <c r="C440" s="1" t="str">
        <f t="shared" si="25"/>
        <v>CZ14</v>
      </c>
      <c r="D440" s="1" t="str">
        <f t="shared" si="26"/>
        <v>v03</v>
      </c>
      <c r="E440" s="1" t="str">
        <f t="shared" si="27"/>
        <v>Gro-CZ14-v03</v>
      </c>
      <c r="F440" s="1">
        <v>142.42557516666668</v>
      </c>
    </row>
    <row r="441" spans="1:6" x14ac:dyDescent="0.25">
      <c r="A441" s="1" t="s">
        <v>1002</v>
      </c>
      <c r="B441" s="1" t="str">
        <f t="shared" si="24"/>
        <v>Gro</v>
      </c>
      <c r="C441" s="1" t="str">
        <f t="shared" si="25"/>
        <v>CZ14</v>
      </c>
      <c r="D441" s="1" t="str">
        <f t="shared" si="26"/>
        <v>v07</v>
      </c>
      <c r="E441" s="1" t="str">
        <f t="shared" si="27"/>
        <v>Gro-CZ14-v07</v>
      </c>
      <c r="F441" s="1">
        <v>139.85831941666666</v>
      </c>
    </row>
    <row r="442" spans="1:6" x14ac:dyDescent="0.25">
      <c r="A442" s="1" t="s">
        <v>1003</v>
      </c>
      <c r="B442" s="1" t="str">
        <f t="shared" si="24"/>
        <v>Gro</v>
      </c>
      <c r="C442" s="1" t="str">
        <f t="shared" si="25"/>
        <v>CZ14</v>
      </c>
      <c r="D442" s="1" t="str">
        <f t="shared" si="26"/>
        <v>v11</v>
      </c>
      <c r="E442" s="1" t="str">
        <f t="shared" si="27"/>
        <v>Gro-CZ14-v11</v>
      </c>
      <c r="F442" s="1">
        <v>130.16009274999999</v>
      </c>
    </row>
    <row r="443" spans="1:6" x14ac:dyDescent="0.25">
      <c r="A443" s="1" t="s">
        <v>1004</v>
      </c>
      <c r="B443" s="1" t="str">
        <f t="shared" si="24"/>
        <v>Gro</v>
      </c>
      <c r="C443" s="1" t="str">
        <f t="shared" si="25"/>
        <v>CZ14</v>
      </c>
      <c r="D443" s="1" t="str">
        <f t="shared" si="26"/>
        <v>v15</v>
      </c>
      <c r="E443" s="1" t="str">
        <f t="shared" si="27"/>
        <v>Gro-CZ14-v15</v>
      </c>
      <c r="F443" s="1">
        <v>125.20677016666667</v>
      </c>
    </row>
    <row r="444" spans="1:6" x14ac:dyDescent="0.25">
      <c r="A444" s="1" t="s">
        <v>1005</v>
      </c>
      <c r="B444" s="1" t="str">
        <f t="shared" si="24"/>
        <v>Gro</v>
      </c>
      <c r="C444" s="1" t="str">
        <f t="shared" si="25"/>
        <v>CZ15</v>
      </c>
      <c r="D444" s="1" t="str">
        <f t="shared" si="26"/>
        <v>v03</v>
      </c>
      <c r="E444" s="1" t="str">
        <f t="shared" si="27"/>
        <v>Gro-CZ15-v03</v>
      </c>
      <c r="F444" s="1">
        <v>180.66282949999999</v>
      </c>
    </row>
    <row r="445" spans="1:6" x14ac:dyDescent="0.25">
      <c r="A445" s="1" t="s">
        <v>1006</v>
      </c>
      <c r="B445" s="1" t="str">
        <f t="shared" si="24"/>
        <v>Gro</v>
      </c>
      <c r="C445" s="1" t="str">
        <f t="shared" si="25"/>
        <v>CZ15</v>
      </c>
      <c r="D445" s="1" t="str">
        <f t="shared" si="26"/>
        <v>v07</v>
      </c>
      <c r="E445" s="1" t="str">
        <f t="shared" si="27"/>
        <v>Gro-CZ15-v07</v>
      </c>
      <c r="F445" s="1">
        <v>177.5143519166667</v>
      </c>
    </row>
    <row r="446" spans="1:6" x14ac:dyDescent="0.25">
      <c r="A446" s="1" t="s">
        <v>1007</v>
      </c>
      <c r="B446" s="1" t="str">
        <f t="shared" si="24"/>
        <v>Gro</v>
      </c>
      <c r="C446" s="1" t="str">
        <f t="shared" si="25"/>
        <v>CZ15</v>
      </c>
      <c r="D446" s="1" t="str">
        <f t="shared" si="26"/>
        <v>v11</v>
      </c>
      <c r="E446" s="1" t="str">
        <f t="shared" si="27"/>
        <v>Gro-CZ15-v11</v>
      </c>
      <c r="F446" s="1">
        <v>164.23162491666665</v>
      </c>
    </row>
    <row r="447" spans="1:6" x14ac:dyDescent="0.25">
      <c r="A447" s="1" t="s">
        <v>1008</v>
      </c>
      <c r="B447" s="1" t="str">
        <f t="shared" si="24"/>
        <v>Gro</v>
      </c>
      <c r="C447" s="1" t="str">
        <f t="shared" si="25"/>
        <v>CZ15</v>
      </c>
      <c r="D447" s="1" t="str">
        <f t="shared" si="26"/>
        <v>v15</v>
      </c>
      <c r="E447" s="1" t="str">
        <f t="shared" si="27"/>
        <v>Gro-CZ15-v15</v>
      </c>
      <c r="F447" s="1">
        <v>158.78840558333334</v>
      </c>
    </row>
    <row r="448" spans="1:6" x14ac:dyDescent="0.25">
      <c r="A448" s="1" t="s">
        <v>1009</v>
      </c>
      <c r="B448" s="1" t="str">
        <f t="shared" si="24"/>
        <v>Gro</v>
      </c>
      <c r="C448" s="1" t="str">
        <f t="shared" si="25"/>
        <v>CZ16</v>
      </c>
      <c r="D448" s="1" t="str">
        <f t="shared" si="26"/>
        <v>v03</v>
      </c>
      <c r="E448" s="1" t="str">
        <f t="shared" si="27"/>
        <v>Gro-CZ16-v03</v>
      </c>
      <c r="F448" s="1">
        <v>81.755216166666656</v>
      </c>
    </row>
    <row r="449" spans="1:6" x14ac:dyDescent="0.25">
      <c r="A449" s="1" t="s">
        <v>1010</v>
      </c>
      <c r="B449" s="1" t="str">
        <f t="shared" si="24"/>
        <v>Gro</v>
      </c>
      <c r="C449" s="1" t="str">
        <f t="shared" si="25"/>
        <v>CZ16</v>
      </c>
      <c r="D449" s="1" t="str">
        <f t="shared" si="26"/>
        <v>v07</v>
      </c>
      <c r="E449" s="1" t="str">
        <f t="shared" si="27"/>
        <v>Gro-CZ16-v07</v>
      </c>
      <c r="F449" s="1">
        <v>79.869572333333338</v>
      </c>
    </row>
    <row r="450" spans="1:6" x14ac:dyDescent="0.25">
      <c r="A450" s="1" t="s">
        <v>1011</v>
      </c>
      <c r="B450" s="1" t="str">
        <f t="shared" si="24"/>
        <v>Gro</v>
      </c>
      <c r="C450" s="1" t="str">
        <f t="shared" si="25"/>
        <v>CZ16</v>
      </c>
      <c r="D450" s="1" t="str">
        <f t="shared" si="26"/>
        <v>v11</v>
      </c>
      <c r="E450" s="1" t="str">
        <f t="shared" si="27"/>
        <v>Gro-CZ16-v11</v>
      </c>
      <c r="F450" s="1">
        <v>73.698695083333334</v>
      </c>
    </row>
    <row r="451" spans="1:6" x14ac:dyDescent="0.25">
      <c r="A451" s="1" t="s">
        <v>1012</v>
      </c>
      <c r="B451" s="1" t="str">
        <f t="shared" si="24"/>
        <v>Gro</v>
      </c>
      <c r="C451" s="1" t="str">
        <f t="shared" si="25"/>
        <v>CZ16</v>
      </c>
      <c r="D451" s="1" t="str">
        <f t="shared" si="26"/>
        <v>v15</v>
      </c>
      <c r="E451" s="1" t="str">
        <f t="shared" si="27"/>
        <v>Gro-CZ16-v15</v>
      </c>
      <c r="F451" s="1">
        <v>69.438999583333342</v>
      </c>
    </row>
    <row r="452" spans="1:6" x14ac:dyDescent="0.25">
      <c r="A452" s="1" t="s">
        <v>1013</v>
      </c>
      <c r="B452" s="1" t="str">
        <f t="shared" si="24"/>
        <v>Hsp</v>
      </c>
      <c r="C452" s="1" t="str">
        <f t="shared" si="25"/>
        <v>CZ01</v>
      </c>
      <c r="D452" s="1" t="str">
        <f t="shared" si="26"/>
        <v>v03</v>
      </c>
      <c r="E452" s="1" t="str">
        <f t="shared" si="27"/>
        <v>Hsp-CZ01-v03</v>
      </c>
      <c r="F452" s="1">
        <v>680.45715066666673</v>
      </c>
    </row>
    <row r="453" spans="1:6" x14ac:dyDescent="0.25">
      <c r="A453" s="1" t="s">
        <v>1014</v>
      </c>
      <c r="B453" s="1" t="str">
        <f t="shared" ref="B453:B516" si="28">LEFT(A453,3)</f>
        <v>Hsp</v>
      </c>
      <c r="C453" s="1" t="str">
        <f t="shared" ref="C453:C516" si="29">"CZ"&amp;MID(A453,6,2)</f>
        <v>CZ01</v>
      </c>
      <c r="D453" s="1" t="str">
        <f t="shared" ref="D453:D516" si="30">MID(A453,8,3)</f>
        <v>v07</v>
      </c>
      <c r="E453" s="1" t="str">
        <f t="shared" ref="E453:E516" si="31">CONCATENATE(B453,"-",C453,"-",D453)</f>
        <v>Hsp-CZ01-v07</v>
      </c>
      <c r="F453" s="1">
        <v>680.45715066666673</v>
      </c>
    </row>
    <row r="454" spans="1:6" x14ac:dyDescent="0.25">
      <c r="A454" s="1" t="s">
        <v>1015</v>
      </c>
      <c r="B454" s="1" t="str">
        <f t="shared" si="28"/>
        <v>Hsp</v>
      </c>
      <c r="C454" s="1" t="str">
        <f t="shared" si="29"/>
        <v>CZ01</v>
      </c>
      <c r="D454" s="1" t="str">
        <f t="shared" si="30"/>
        <v>v11</v>
      </c>
      <c r="E454" s="1" t="str">
        <f t="shared" si="31"/>
        <v>Hsp-CZ01-v11</v>
      </c>
      <c r="F454" s="1">
        <v>680.45715066666673</v>
      </c>
    </row>
    <row r="455" spans="1:6" x14ac:dyDescent="0.25">
      <c r="A455" s="1" t="s">
        <v>1016</v>
      </c>
      <c r="B455" s="1" t="str">
        <f t="shared" si="28"/>
        <v>Hsp</v>
      </c>
      <c r="C455" s="1" t="str">
        <f t="shared" si="29"/>
        <v>CZ01</v>
      </c>
      <c r="D455" s="1" t="str">
        <f t="shared" si="30"/>
        <v>v15</v>
      </c>
      <c r="E455" s="1" t="str">
        <f t="shared" si="31"/>
        <v>Hsp-CZ01-v15</v>
      </c>
      <c r="F455" s="1">
        <v>680.45715066666673</v>
      </c>
    </row>
    <row r="456" spans="1:6" x14ac:dyDescent="0.25">
      <c r="A456" s="1" t="s">
        <v>1017</v>
      </c>
      <c r="B456" s="1" t="str">
        <f t="shared" si="28"/>
        <v>Hsp</v>
      </c>
      <c r="C456" s="1" t="str">
        <f t="shared" si="29"/>
        <v>CZ02</v>
      </c>
      <c r="D456" s="1" t="str">
        <f t="shared" si="30"/>
        <v>v03</v>
      </c>
      <c r="E456" s="1" t="str">
        <f t="shared" si="31"/>
        <v>Hsp-CZ02-v03</v>
      </c>
      <c r="F456" s="1">
        <v>680.45713166666678</v>
      </c>
    </row>
    <row r="457" spans="1:6" x14ac:dyDescent="0.25">
      <c r="A457" s="1" t="s">
        <v>1018</v>
      </c>
      <c r="B457" s="1" t="str">
        <f t="shared" si="28"/>
        <v>Hsp</v>
      </c>
      <c r="C457" s="1" t="str">
        <f t="shared" si="29"/>
        <v>CZ02</v>
      </c>
      <c r="D457" s="1" t="str">
        <f t="shared" si="30"/>
        <v>v07</v>
      </c>
      <c r="E457" s="1" t="str">
        <f t="shared" si="31"/>
        <v>Hsp-CZ02-v07</v>
      </c>
      <c r="F457" s="1">
        <v>680.45713166666678</v>
      </c>
    </row>
    <row r="458" spans="1:6" x14ac:dyDescent="0.25">
      <c r="A458" s="1" t="s">
        <v>1019</v>
      </c>
      <c r="B458" s="1" t="str">
        <f t="shared" si="28"/>
        <v>Hsp</v>
      </c>
      <c r="C458" s="1" t="str">
        <f t="shared" si="29"/>
        <v>CZ02</v>
      </c>
      <c r="D458" s="1" t="str">
        <f t="shared" si="30"/>
        <v>v11</v>
      </c>
      <c r="E458" s="1" t="str">
        <f t="shared" si="31"/>
        <v>Hsp-CZ02-v11</v>
      </c>
      <c r="F458" s="1">
        <v>680.45713166666678</v>
      </c>
    </row>
    <row r="459" spans="1:6" x14ac:dyDescent="0.25">
      <c r="A459" s="1" t="s">
        <v>1020</v>
      </c>
      <c r="B459" s="1" t="str">
        <f t="shared" si="28"/>
        <v>Hsp</v>
      </c>
      <c r="C459" s="1" t="str">
        <f t="shared" si="29"/>
        <v>CZ02</v>
      </c>
      <c r="D459" s="1" t="str">
        <f t="shared" si="30"/>
        <v>v15</v>
      </c>
      <c r="E459" s="1" t="str">
        <f t="shared" si="31"/>
        <v>Hsp-CZ02-v15</v>
      </c>
      <c r="F459" s="1">
        <v>680.45713166666678</v>
      </c>
    </row>
    <row r="460" spans="1:6" x14ac:dyDescent="0.25">
      <c r="A460" s="1" t="s">
        <v>1021</v>
      </c>
      <c r="B460" s="1" t="str">
        <f t="shared" si="28"/>
        <v>Hsp</v>
      </c>
      <c r="C460" s="1" t="str">
        <f t="shared" si="29"/>
        <v>CZ03</v>
      </c>
      <c r="D460" s="1" t="str">
        <f t="shared" si="30"/>
        <v>v03</v>
      </c>
      <c r="E460" s="1" t="str">
        <f t="shared" si="31"/>
        <v>Hsp-CZ03-v03</v>
      </c>
      <c r="F460" s="1">
        <v>680.97398333333342</v>
      </c>
    </row>
    <row r="461" spans="1:6" x14ac:dyDescent="0.25">
      <c r="A461" s="1" t="s">
        <v>1022</v>
      </c>
      <c r="B461" s="1" t="str">
        <f t="shared" si="28"/>
        <v>Hsp</v>
      </c>
      <c r="C461" s="1" t="str">
        <f t="shared" si="29"/>
        <v>CZ03</v>
      </c>
      <c r="D461" s="1" t="str">
        <f t="shared" si="30"/>
        <v>v07</v>
      </c>
      <c r="E461" s="1" t="str">
        <f t="shared" si="31"/>
        <v>Hsp-CZ03-v07</v>
      </c>
      <c r="F461" s="1">
        <v>680.97399166666673</v>
      </c>
    </row>
    <row r="462" spans="1:6" x14ac:dyDescent="0.25">
      <c r="A462" s="1" t="s">
        <v>1023</v>
      </c>
      <c r="B462" s="1" t="str">
        <f t="shared" si="28"/>
        <v>Hsp</v>
      </c>
      <c r="C462" s="1" t="str">
        <f t="shared" si="29"/>
        <v>CZ03</v>
      </c>
      <c r="D462" s="1" t="str">
        <f t="shared" si="30"/>
        <v>v11</v>
      </c>
      <c r="E462" s="1" t="str">
        <f t="shared" si="31"/>
        <v>Hsp-CZ03-v11</v>
      </c>
      <c r="F462" s="1">
        <v>680.97399166666673</v>
      </c>
    </row>
    <row r="463" spans="1:6" x14ac:dyDescent="0.25">
      <c r="A463" s="1" t="s">
        <v>1024</v>
      </c>
      <c r="B463" s="1" t="str">
        <f t="shared" si="28"/>
        <v>Hsp</v>
      </c>
      <c r="C463" s="1" t="str">
        <f t="shared" si="29"/>
        <v>CZ03</v>
      </c>
      <c r="D463" s="1" t="str">
        <f t="shared" si="30"/>
        <v>v15</v>
      </c>
      <c r="E463" s="1" t="str">
        <f t="shared" si="31"/>
        <v>Hsp-CZ03-v15</v>
      </c>
      <c r="F463" s="1">
        <v>680.45714166666676</v>
      </c>
    </row>
    <row r="464" spans="1:6" x14ac:dyDescent="0.25">
      <c r="A464" s="1" t="s">
        <v>1025</v>
      </c>
      <c r="B464" s="1" t="str">
        <f t="shared" si="28"/>
        <v>Hsp</v>
      </c>
      <c r="C464" s="1" t="str">
        <f t="shared" si="29"/>
        <v>CZ04</v>
      </c>
      <c r="D464" s="1" t="str">
        <f t="shared" si="30"/>
        <v>v03</v>
      </c>
      <c r="E464" s="1" t="str">
        <f t="shared" si="31"/>
        <v>Hsp-CZ04-v03</v>
      </c>
      <c r="F464" s="1">
        <v>682.61981083333342</v>
      </c>
    </row>
    <row r="465" spans="1:6" x14ac:dyDescent="0.25">
      <c r="A465" s="1" t="s">
        <v>1026</v>
      </c>
      <c r="B465" s="1" t="str">
        <f t="shared" si="28"/>
        <v>Hsp</v>
      </c>
      <c r="C465" s="1" t="str">
        <f t="shared" si="29"/>
        <v>CZ04</v>
      </c>
      <c r="D465" s="1" t="str">
        <f t="shared" si="30"/>
        <v>v07</v>
      </c>
      <c r="E465" s="1" t="str">
        <f t="shared" si="31"/>
        <v>Hsp-CZ04-v07</v>
      </c>
      <c r="F465" s="1">
        <v>682.61950833333333</v>
      </c>
    </row>
    <row r="466" spans="1:6" x14ac:dyDescent="0.25">
      <c r="A466" s="1" t="s">
        <v>1027</v>
      </c>
      <c r="B466" s="1" t="str">
        <f t="shared" si="28"/>
        <v>Hsp</v>
      </c>
      <c r="C466" s="1" t="str">
        <f t="shared" si="29"/>
        <v>CZ04</v>
      </c>
      <c r="D466" s="1" t="str">
        <f t="shared" si="30"/>
        <v>v11</v>
      </c>
      <c r="E466" s="1" t="str">
        <f t="shared" si="31"/>
        <v>Hsp-CZ04-v11</v>
      </c>
      <c r="F466" s="1">
        <v>682.61919833333343</v>
      </c>
    </row>
    <row r="467" spans="1:6" x14ac:dyDescent="0.25">
      <c r="A467" s="1" t="s">
        <v>1028</v>
      </c>
      <c r="B467" s="1" t="str">
        <f t="shared" si="28"/>
        <v>Hsp</v>
      </c>
      <c r="C467" s="1" t="str">
        <f t="shared" si="29"/>
        <v>CZ04</v>
      </c>
      <c r="D467" s="1" t="str">
        <f t="shared" si="30"/>
        <v>v15</v>
      </c>
      <c r="E467" s="1" t="str">
        <f t="shared" si="31"/>
        <v>Hsp-CZ04-v15</v>
      </c>
      <c r="F467" s="1">
        <v>680.45714166666676</v>
      </c>
    </row>
    <row r="468" spans="1:6" x14ac:dyDescent="0.25">
      <c r="A468" s="1" t="s">
        <v>1029</v>
      </c>
      <c r="B468" s="1" t="str">
        <f t="shared" si="28"/>
        <v>Hsp</v>
      </c>
      <c r="C468" s="1" t="str">
        <f t="shared" si="29"/>
        <v>CZ05</v>
      </c>
      <c r="D468" s="1" t="str">
        <f t="shared" si="30"/>
        <v>v03</v>
      </c>
      <c r="E468" s="1" t="str">
        <f t="shared" si="31"/>
        <v>Hsp-CZ05-v03</v>
      </c>
      <c r="F468" s="1">
        <v>681.45783666666648</v>
      </c>
    </row>
    <row r="469" spans="1:6" x14ac:dyDescent="0.25">
      <c r="A469" s="1" t="s">
        <v>1030</v>
      </c>
      <c r="B469" s="1" t="str">
        <f t="shared" si="28"/>
        <v>Hsp</v>
      </c>
      <c r="C469" s="1" t="str">
        <f t="shared" si="29"/>
        <v>CZ05</v>
      </c>
      <c r="D469" s="1" t="str">
        <f t="shared" si="30"/>
        <v>v07</v>
      </c>
      <c r="E469" s="1" t="str">
        <f t="shared" si="31"/>
        <v>Hsp-CZ05-v07</v>
      </c>
      <c r="F469" s="1">
        <v>681.45783666666648</v>
      </c>
    </row>
    <row r="470" spans="1:6" x14ac:dyDescent="0.25">
      <c r="A470" s="1" t="s">
        <v>1031</v>
      </c>
      <c r="B470" s="1" t="str">
        <f t="shared" si="28"/>
        <v>Hsp</v>
      </c>
      <c r="C470" s="1" t="str">
        <f t="shared" si="29"/>
        <v>CZ05</v>
      </c>
      <c r="D470" s="1" t="str">
        <f t="shared" si="30"/>
        <v>v11</v>
      </c>
      <c r="E470" s="1" t="str">
        <f t="shared" si="31"/>
        <v>Hsp-CZ05-v11</v>
      </c>
      <c r="F470" s="1">
        <v>681.45783666666648</v>
      </c>
    </row>
    <row r="471" spans="1:6" x14ac:dyDescent="0.25">
      <c r="A471" s="1" t="s">
        <v>1032</v>
      </c>
      <c r="B471" s="1" t="str">
        <f t="shared" si="28"/>
        <v>Hsp</v>
      </c>
      <c r="C471" s="1" t="str">
        <f t="shared" si="29"/>
        <v>CZ05</v>
      </c>
      <c r="D471" s="1" t="str">
        <f t="shared" si="30"/>
        <v>v15</v>
      </c>
      <c r="E471" s="1" t="str">
        <f t="shared" si="31"/>
        <v>Hsp-CZ05-v15</v>
      </c>
      <c r="F471" s="1">
        <v>680.45710333333307</v>
      </c>
    </row>
    <row r="472" spans="1:6" x14ac:dyDescent="0.25">
      <c r="A472" s="1" t="s">
        <v>1033</v>
      </c>
      <c r="B472" s="1" t="str">
        <f t="shared" si="28"/>
        <v>Hsp</v>
      </c>
      <c r="C472" s="1" t="str">
        <f t="shared" si="29"/>
        <v>CZ06</v>
      </c>
      <c r="D472" s="1" t="str">
        <f t="shared" si="30"/>
        <v>v03</v>
      </c>
      <c r="E472" s="1" t="str">
        <f t="shared" si="31"/>
        <v>Hsp-CZ06-v03</v>
      </c>
      <c r="F472" s="1">
        <v>683.81128316666673</v>
      </c>
    </row>
    <row r="473" spans="1:6" x14ac:dyDescent="0.25">
      <c r="A473" s="1" t="s">
        <v>1034</v>
      </c>
      <c r="B473" s="1" t="str">
        <f t="shared" si="28"/>
        <v>Hsp</v>
      </c>
      <c r="C473" s="1" t="str">
        <f t="shared" si="29"/>
        <v>CZ06</v>
      </c>
      <c r="D473" s="1" t="str">
        <f t="shared" si="30"/>
        <v>v07</v>
      </c>
      <c r="E473" s="1" t="str">
        <f t="shared" si="31"/>
        <v>Hsp-CZ06-v07</v>
      </c>
      <c r="F473" s="1">
        <v>683.81128316666673</v>
      </c>
    </row>
    <row r="474" spans="1:6" x14ac:dyDescent="0.25">
      <c r="A474" s="1" t="s">
        <v>1035</v>
      </c>
      <c r="B474" s="1" t="str">
        <f t="shared" si="28"/>
        <v>Hsp</v>
      </c>
      <c r="C474" s="1" t="str">
        <f t="shared" si="29"/>
        <v>CZ06</v>
      </c>
      <c r="D474" s="1" t="str">
        <f t="shared" si="30"/>
        <v>v11</v>
      </c>
      <c r="E474" s="1" t="str">
        <f t="shared" si="31"/>
        <v>Hsp-CZ06-v11</v>
      </c>
      <c r="F474" s="1">
        <v>683.81128316666673</v>
      </c>
    </row>
    <row r="475" spans="1:6" x14ac:dyDescent="0.25">
      <c r="A475" s="1" t="s">
        <v>1036</v>
      </c>
      <c r="B475" s="1" t="str">
        <f t="shared" si="28"/>
        <v>Hsp</v>
      </c>
      <c r="C475" s="1" t="str">
        <f t="shared" si="29"/>
        <v>CZ06</v>
      </c>
      <c r="D475" s="1" t="str">
        <f t="shared" si="30"/>
        <v>v15</v>
      </c>
      <c r="E475" s="1" t="str">
        <f t="shared" si="31"/>
        <v>Hsp-CZ06-v15</v>
      </c>
      <c r="F475" s="1">
        <v>680.45715066666673</v>
      </c>
    </row>
    <row r="476" spans="1:6" x14ac:dyDescent="0.25">
      <c r="A476" s="1" t="s">
        <v>1037</v>
      </c>
      <c r="B476" s="1" t="str">
        <f t="shared" si="28"/>
        <v>Hsp</v>
      </c>
      <c r="C476" s="1" t="str">
        <f t="shared" si="29"/>
        <v>CZ07</v>
      </c>
      <c r="D476" s="1" t="str">
        <f t="shared" si="30"/>
        <v>v03</v>
      </c>
      <c r="E476" s="1" t="str">
        <f t="shared" si="31"/>
        <v>Hsp-CZ07-v03</v>
      </c>
      <c r="F476" s="1">
        <v>682.8242041666665</v>
      </c>
    </row>
    <row r="477" spans="1:6" x14ac:dyDescent="0.25">
      <c r="A477" s="1" t="s">
        <v>1038</v>
      </c>
      <c r="B477" s="1" t="str">
        <f t="shared" si="28"/>
        <v>Hsp</v>
      </c>
      <c r="C477" s="1" t="str">
        <f t="shared" si="29"/>
        <v>CZ07</v>
      </c>
      <c r="D477" s="1" t="str">
        <f t="shared" si="30"/>
        <v>v07</v>
      </c>
      <c r="E477" s="1" t="str">
        <f t="shared" si="31"/>
        <v>Hsp-CZ07-v07</v>
      </c>
      <c r="F477" s="1">
        <v>682.8242041666665</v>
      </c>
    </row>
    <row r="478" spans="1:6" x14ac:dyDescent="0.25">
      <c r="A478" s="1" t="s">
        <v>1039</v>
      </c>
      <c r="B478" s="1" t="str">
        <f t="shared" si="28"/>
        <v>Hsp</v>
      </c>
      <c r="C478" s="1" t="str">
        <f t="shared" si="29"/>
        <v>CZ07</v>
      </c>
      <c r="D478" s="1" t="str">
        <f t="shared" si="30"/>
        <v>v11</v>
      </c>
      <c r="E478" s="1" t="str">
        <f t="shared" si="31"/>
        <v>Hsp-CZ07-v11</v>
      </c>
      <c r="F478" s="1">
        <v>682.82241499999986</v>
      </c>
    </row>
    <row r="479" spans="1:6" x14ac:dyDescent="0.25">
      <c r="A479" s="1" t="s">
        <v>1040</v>
      </c>
      <c r="B479" s="1" t="str">
        <f t="shared" si="28"/>
        <v>Hsp</v>
      </c>
      <c r="C479" s="1" t="str">
        <f t="shared" si="29"/>
        <v>CZ07</v>
      </c>
      <c r="D479" s="1" t="str">
        <f t="shared" si="30"/>
        <v>v15</v>
      </c>
      <c r="E479" s="1" t="str">
        <f t="shared" si="31"/>
        <v>Hsp-CZ07-v15</v>
      </c>
      <c r="F479" s="1">
        <v>680.45711999999992</v>
      </c>
    </row>
    <row r="480" spans="1:6" x14ac:dyDescent="0.25">
      <c r="A480" s="1" t="s">
        <v>1041</v>
      </c>
      <c r="B480" s="1" t="str">
        <f t="shared" si="28"/>
        <v>Hsp</v>
      </c>
      <c r="C480" s="1" t="str">
        <f t="shared" si="29"/>
        <v>CZ08</v>
      </c>
      <c r="D480" s="1" t="str">
        <f t="shared" si="30"/>
        <v>v03</v>
      </c>
      <c r="E480" s="1" t="str">
        <f t="shared" si="31"/>
        <v>Hsp-CZ08-v03</v>
      </c>
      <c r="F480" s="1">
        <v>685.46928333333312</v>
      </c>
    </row>
    <row r="481" spans="1:6" x14ac:dyDescent="0.25">
      <c r="A481" s="1" t="s">
        <v>1042</v>
      </c>
      <c r="B481" s="1" t="str">
        <f t="shared" si="28"/>
        <v>Hsp</v>
      </c>
      <c r="C481" s="1" t="str">
        <f t="shared" si="29"/>
        <v>CZ08</v>
      </c>
      <c r="D481" s="1" t="str">
        <f t="shared" si="30"/>
        <v>v07</v>
      </c>
      <c r="E481" s="1" t="str">
        <f t="shared" si="31"/>
        <v>Hsp-CZ08-v07</v>
      </c>
      <c r="F481" s="1">
        <v>685.46928333333312</v>
      </c>
    </row>
    <row r="482" spans="1:6" x14ac:dyDescent="0.25">
      <c r="A482" s="1" t="s">
        <v>1043</v>
      </c>
      <c r="B482" s="1" t="str">
        <f t="shared" si="28"/>
        <v>Hsp</v>
      </c>
      <c r="C482" s="1" t="str">
        <f t="shared" si="29"/>
        <v>CZ08</v>
      </c>
      <c r="D482" s="1" t="str">
        <f t="shared" si="30"/>
        <v>v11</v>
      </c>
      <c r="E482" s="1" t="str">
        <f t="shared" si="31"/>
        <v>Hsp-CZ08-v11</v>
      </c>
      <c r="F482" s="1">
        <v>685.46629666666649</v>
      </c>
    </row>
    <row r="483" spans="1:6" x14ac:dyDescent="0.25">
      <c r="A483" s="1" t="s">
        <v>1044</v>
      </c>
      <c r="B483" s="1" t="str">
        <f t="shared" si="28"/>
        <v>Hsp</v>
      </c>
      <c r="C483" s="1" t="str">
        <f t="shared" si="29"/>
        <v>CZ08</v>
      </c>
      <c r="D483" s="1" t="str">
        <f t="shared" si="30"/>
        <v>v15</v>
      </c>
      <c r="E483" s="1" t="str">
        <f t="shared" si="31"/>
        <v>Hsp-CZ08-v15</v>
      </c>
      <c r="F483" s="1">
        <v>680.45713666666643</v>
      </c>
    </row>
    <row r="484" spans="1:6" x14ac:dyDescent="0.25">
      <c r="A484" s="1" t="s">
        <v>1045</v>
      </c>
      <c r="B484" s="1" t="str">
        <f t="shared" si="28"/>
        <v>Hsp</v>
      </c>
      <c r="C484" s="1" t="str">
        <f t="shared" si="29"/>
        <v>CZ09</v>
      </c>
      <c r="D484" s="1" t="str">
        <f t="shared" si="30"/>
        <v>v03</v>
      </c>
      <c r="E484" s="1" t="str">
        <f t="shared" si="31"/>
        <v>Hsp-CZ09-v03</v>
      </c>
      <c r="F484" s="1">
        <v>705.14861441666653</v>
      </c>
    </row>
    <row r="485" spans="1:6" x14ac:dyDescent="0.25">
      <c r="A485" s="1" t="s">
        <v>1046</v>
      </c>
      <c r="B485" s="1" t="str">
        <f t="shared" si="28"/>
        <v>Hsp</v>
      </c>
      <c r="C485" s="1" t="str">
        <f t="shared" si="29"/>
        <v>CZ09</v>
      </c>
      <c r="D485" s="1" t="str">
        <f t="shared" si="30"/>
        <v>v07</v>
      </c>
      <c r="E485" s="1" t="str">
        <f t="shared" si="31"/>
        <v>Hsp-CZ09-v07</v>
      </c>
      <c r="F485" s="1">
        <v>705.14861441666653</v>
      </c>
    </row>
    <row r="486" spans="1:6" x14ac:dyDescent="0.25">
      <c r="A486" s="1" t="s">
        <v>1047</v>
      </c>
      <c r="B486" s="1" t="str">
        <f t="shared" si="28"/>
        <v>Hsp</v>
      </c>
      <c r="C486" s="1" t="str">
        <f t="shared" si="29"/>
        <v>CZ09</v>
      </c>
      <c r="D486" s="1" t="str">
        <f t="shared" si="30"/>
        <v>v11</v>
      </c>
      <c r="E486" s="1" t="str">
        <f t="shared" si="31"/>
        <v>Hsp-CZ09-v11</v>
      </c>
      <c r="F486" s="1">
        <v>704.48452199999986</v>
      </c>
    </row>
    <row r="487" spans="1:6" x14ac:dyDescent="0.25">
      <c r="A487" s="1" t="s">
        <v>1048</v>
      </c>
      <c r="B487" s="1" t="str">
        <f t="shared" si="28"/>
        <v>Hsp</v>
      </c>
      <c r="C487" s="1" t="str">
        <f t="shared" si="29"/>
        <v>CZ09</v>
      </c>
      <c r="D487" s="1" t="str">
        <f t="shared" si="30"/>
        <v>v15</v>
      </c>
      <c r="E487" s="1" t="str">
        <f t="shared" si="31"/>
        <v>Hsp-CZ09-v15</v>
      </c>
      <c r="F487" s="1">
        <v>683.46958999999958</v>
      </c>
    </row>
    <row r="488" spans="1:6" x14ac:dyDescent="0.25">
      <c r="A488" s="1" t="s">
        <v>1049</v>
      </c>
      <c r="B488" s="1" t="str">
        <f t="shared" si="28"/>
        <v>Hsp</v>
      </c>
      <c r="C488" s="1" t="str">
        <f t="shared" si="29"/>
        <v>CZ10</v>
      </c>
      <c r="D488" s="1" t="str">
        <f t="shared" si="30"/>
        <v>v03</v>
      </c>
      <c r="E488" s="1" t="str">
        <f t="shared" si="31"/>
        <v>Hsp-CZ10-v03</v>
      </c>
      <c r="F488" s="1">
        <v>681.70482416666653</v>
      </c>
    </row>
    <row r="489" spans="1:6" x14ac:dyDescent="0.25">
      <c r="A489" s="1" t="s">
        <v>1050</v>
      </c>
      <c r="B489" s="1" t="str">
        <f t="shared" si="28"/>
        <v>Hsp</v>
      </c>
      <c r="C489" s="1" t="str">
        <f t="shared" si="29"/>
        <v>CZ10</v>
      </c>
      <c r="D489" s="1" t="str">
        <f t="shared" si="30"/>
        <v>v07</v>
      </c>
      <c r="E489" s="1" t="str">
        <f t="shared" si="31"/>
        <v>Hsp-CZ10-v07</v>
      </c>
      <c r="F489" s="1">
        <v>681.68603999999993</v>
      </c>
    </row>
    <row r="490" spans="1:6" x14ac:dyDescent="0.25">
      <c r="A490" s="1" t="s">
        <v>1051</v>
      </c>
      <c r="B490" s="1" t="str">
        <f t="shared" si="28"/>
        <v>Hsp</v>
      </c>
      <c r="C490" s="1" t="str">
        <f t="shared" si="29"/>
        <v>CZ10</v>
      </c>
      <c r="D490" s="1" t="str">
        <f t="shared" si="30"/>
        <v>v11</v>
      </c>
      <c r="E490" s="1" t="str">
        <f t="shared" si="31"/>
        <v>Hsp-CZ10-v11</v>
      </c>
      <c r="F490" s="1">
        <v>681.67654166666671</v>
      </c>
    </row>
    <row r="491" spans="1:6" x14ac:dyDescent="0.25">
      <c r="A491" s="1" t="s">
        <v>1052</v>
      </c>
      <c r="B491" s="1" t="str">
        <f t="shared" si="28"/>
        <v>Hsp</v>
      </c>
      <c r="C491" s="1" t="str">
        <f t="shared" si="29"/>
        <v>CZ10</v>
      </c>
      <c r="D491" s="1" t="str">
        <f t="shared" si="30"/>
        <v>v15</v>
      </c>
      <c r="E491" s="1" t="str">
        <f t="shared" si="31"/>
        <v>Hsp-CZ10-v15</v>
      </c>
      <c r="F491" s="1">
        <v>680.68190000000004</v>
      </c>
    </row>
    <row r="492" spans="1:6" x14ac:dyDescent="0.25">
      <c r="A492" s="1" t="s">
        <v>1053</v>
      </c>
      <c r="B492" s="1" t="str">
        <f t="shared" si="28"/>
        <v>Hsp</v>
      </c>
      <c r="C492" s="1" t="str">
        <f t="shared" si="29"/>
        <v>CZ11</v>
      </c>
      <c r="D492" s="1" t="str">
        <f t="shared" si="30"/>
        <v>v03</v>
      </c>
      <c r="E492" s="1" t="str">
        <f t="shared" si="31"/>
        <v>Hsp-CZ11-v03</v>
      </c>
      <c r="F492" s="1">
        <v>693.25990741666646</v>
      </c>
    </row>
    <row r="493" spans="1:6" x14ac:dyDescent="0.25">
      <c r="A493" s="1" t="s">
        <v>1054</v>
      </c>
      <c r="B493" s="1" t="str">
        <f t="shared" si="28"/>
        <v>Hsp</v>
      </c>
      <c r="C493" s="1" t="str">
        <f t="shared" si="29"/>
        <v>CZ11</v>
      </c>
      <c r="D493" s="1" t="str">
        <f t="shared" si="30"/>
        <v>v07</v>
      </c>
      <c r="E493" s="1" t="str">
        <f t="shared" si="31"/>
        <v>Hsp-CZ11-v07</v>
      </c>
      <c r="F493" s="1">
        <v>693.04447616666653</v>
      </c>
    </row>
    <row r="494" spans="1:6" x14ac:dyDescent="0.25">
      <c r="A494" s="1" t="s">
        <v>1055</v>
      </c>
      <c r="B494" s="1" t="str">
        <f t="shared" si="28"/>
        <v>Hsp</v>
      </c>
      <c r="C494" s="1" t="str">
        <f t="shared" si="29"/>
        <v>CZ11</v>
      </c>
      <c r="D494" s="1" t="str">
        <f t="shared" si="30"/>
        <v>v11</v>
      </c>
      <c r="E494" s="1" t="str">
        <f t="shared" si="31"/>
        <v>Hsp-CZ11-v11</v>
      </c>
      <c r="F494" s="1">
        <v>681.45824333333303</v>
      </c>
    </row>
    <row r="495" spans="1:6" x14ac:dyDescent="0.25">
      <c r="A495" s="1" t="s">
        <v>1056</v>
      </c>
      <c r="B495" s="1" t="str">
        <f t="shared" si="28"/>
        <v>Hsp</v>
      </c>
      <c r="C495" s="1" t="str">
        <f t="shared" si="29"/>
        <v>CZ11</v>
      </c>
      <c r="D495" s="1" t="str">
        <f t="shared" si="30"/>
        <v>v15</v>
      </c>
      <c r="E495" s="1" t="str">
        <f t="shared" si="31"/>
        <v>Hsp-CZ11-v15</v>
      </c>
      <c r="F495" s="1">
        <v>680.52101249999976</v>
      </c>
    </row>
    <row r="496" spans="1:6" x14ac:dyDescent="0.25">
      <c r="A496" s="1" t="s">
        <v>1057</v>
      </c>
      <c r="B496" s="1" t="str">
        <f t="shared" si="28"/>
        <v>Hsp</v>
      </c>
      <c r="C496" s="1" t="str">
        <f t="shared" si="29"/>
        <v>CZ12</v>
      </c>
      <c r="D496" s="1" t="str">
        <f t="shared" si="30"/>
        <v>v03</v>
      </c>
      <c r="E496" s="1" t="str">
        <f t="shared" si="31"/>
        <v>Hsp-CZ12-v03</v>
      </c>
      <c r="F496" s="1">
        <v>681.29092583333318</v>
      </c>
    </row>
    <row r="497" spans="1:6" x14ac:dyDescent="0.25">
      <c r="A497" s="1" t="s">
        <v>1058</v>
      </c>
      <c r="B497" s="1" t="str">
        <f t="shared" si="28"/>
        <v>Hsp</v>
      </c>
      <c r="C497" s="1" t="str">
        <f t="shared" si="29"/>
        <v>CZ12</v>
      </c>
      <c r="D497" s="1" t="str">
        <f t="shared" si="30"/>
        <v>v07</v>
      </c>
      <c r="E497" s="1" t="str">
        <f t="shared" si="31"/>
        <v>Hsp-CZ12-v07</v>
      </c>
      <c r="F497" s="1">
        <v>681.24045333333333</v>
      </c>
    </row>
    <row r="498" spans="1:6" x14ac:dyDescent="0.25">
      <c r="A498" s="1" t="s">
        <v>1059</v>
      </c>
      <c r="B498" s="1" t="str">
        <f t="shared" si="28"/>
        <v>Hsp</v>
      </c>
      <c r="C498" s="1" t="str">
        <f t="shared" si="29"/>
        <v>CZ12</v>
      </c>
      <c r="D498" s="1" t="str">
        <f t="shared" si="30"/>
        <v>v11</v>
      </c>
      <c r="E498" s="1" t="str">
        <f t="shared" si="31"/>
        <v>Hsp-CZ12-v11</v>
      </c>
      <c r="F498" s="1">
        <v>680.45714000000009</v>
      </c>
    </row>
    <row r="499" spans="1:6" x14ac:dyDescent="0.25">
      <c r="A499" s="1" t="s">
        <v>1060</v>
      </c>
      <c r="B499" s="1" t="str">
        <f t="shared" si="28"/>
        <v>Hsp</v>
      </c>
      <c r="C499" s="1" t="str">
        <f t="shared" si="29"/>
        <v>CZ12</v>
      </c>
      <c r="D499" s="1" t="str">
        <f t="shared" si="30"/>
        <v>v15</v>
      </c>
      <c r="E499" s="1" t="str">
        <f t="shared" si="31"/>
        <v>Hsp-CZ12-v15</v>
      </c>
      <c r="F499" s="1">
        <v>680.45714000000009</v>
      </c>
    </row>
    <row r="500" spans="1:6" x14ac:dyDescent="0.25">
      <c r="A500" s="1" t="s">
        <v>1061</v>
      </c>
      <c r="B500" s="1" t="str">
        <f t="shared" si="28"/>
        <v>Hsp</v>
      </c>
      <c r="C500" s="1" t="str">
        <f t="shared" si="29"/>
        <v>CZ13</v>
      </c>
      <c r="D500" s="1" t="str">
        <f t="shared" si="30"/>
        <v>v03</v>
      </c>
      <c r="E500" s="1" t="str">
        <f t="shared" si="31"/>
        <v>Hsp-CZ13-v03</v>
      </c>
      <c r="F500" s="1">
        <v>693.58098150000001</v>
      </c>
    </row>
    <row r="501" spans="1:6" x14ac:dyDescent="0.25">
      <c r="A501" s="1" t="s">
        <v>1062</v>
      </c>
      <c r="B501" s="1" t="str">
        <f t="shared" si="28"/>
        <v>Hsp</v>
      </c>
      <c r="C501" s="1" t="str">
        <f t="shared" si="29"/>
        <v>CZ13</v>
      </c>
      <c r="D501" s="1" t="str">
        <f t="shared" si="30"/>
        <v>v07</v>
      </c>
      <c r="E501" s="1" t="str">
        <f t="shared" si="31"/>
        <v>Hsp-CZ13-v07</v>
      </c>
      <c r="F501" s="1">
        <v>693.38054666666653</v>
      </c>
    </row>
    <row r="502" spans="1:6" x14ac:dyDescent="0.25">
      <c r="A502" s="1" t="s">
        <v>1063</v>
      </c>
      <c r="B502" s="1" t="str">
        <f t="shared" si="28"/>
        <v>Hsp</v>
      </c>
      <c r="C502" s="1" t="str">
        <f t="shared" si="29"/>
        <v>CZ13</v>
      </c>
      <c r="D502" s="1" t="str">
        <f t="shared" si="30"/>
        <v>v11</v>
      </c>
      <c r="E502" s="1" t="str">
        <f t="shared" si="31"/>
        <v>Hsp-CZ13-v11</v>
      </c>
      <c r="F502" s="1">
        <v>683.12070749999987</v>
      </c>
    </row>
    <row r="503" spans="1:6" x14ac:dyDescent="0.25">
      <c r="A503" s="1" t="s">
        <v>1064</v>
      </c>
      <c r="B503" s="1" t="str">
        <f t="shared" si="28"/>
        <v>Hsp</v>
      </c>
      <c r="C503" s="1" t="str">
        <f t="shared" si="29"/>
        <v>CZ13</v>
      </c>
      <c r="D503" s="1" t="str">
        <f t="shared" si="30"/>
        <v>v15</v>
      </c>
      <c r="E503" s="1" t="str">
        <f t="shared" si="31"/>
        <v>Hsp-CZ13-v15</v>
      </c>
      <c r="F503" s="1">
        <v>681.0058499999999</v>
      </c>
    </row>
    <row r="504" spans="1:6" x14ac:dyDescent="0.25">
      <c r="A504" s="1" t="s">
        <v>1065</v>
      </c>
      <c r="B504" s="1" t="str">
        <f t="shared" si="28"/>
        <v>Hsp</v>
      </c>
      <c r="C504" s="1" t="str">
        <f t="shared" si="29"/>
        <v>CZ14</v>
      </c>
      <c r="D504" s="1" t="str">
        <f t="shared" si="30"/>
        <v>v03</v>
      </c>
      <c r="E504" s="1" t="str">
        <f t="shared" si="31"/>
        <v>Hsp-CZ14-v03</v>
      </c>
      <c r="F504" s="1">
        <v>694.34467699999982</v>
      </c>
    </row>
    <row r="505" spans="1:6" x14ac:dyDescent="0.25">
      <c r="A505" s="1" t="s">
        <v>1066</v>
      </c>
      <c r="B505" s="1" t="str">
        <f t="shared" si="28"/>
        <v>Hsp</v>
      </c>
      <c r="C505" s="1" t="str">
        <f t="shared" si="29"/>
        <v>CZ14</v>
      </c>
      <c r="D505" s="1" t="str">
        <f t="shared" si="30"/>
        <v>v07</v>
      </c>
      <c r="E505" s="1" t="str">
        <f t="shared" si="31"/>
        <v>Hsp-CZ14-v07</v>
      </c>
      <c r="F505" s="1">
        <v>694.13768733333302</v>
      </c>
    </row>
    <row r="506" spans="1:6" x14ac:dyDescent="0.25">
      <c r="A506" s="1" t="s">
        <v>1067</v>
      </c>
      <c r="B506" s="1" t="str">
        <f t="shared" si="28"/>
        <v>Hsp</v>
      </c>
      <c r="C506" s="1" t="str">
        <f t="shared" si="29"/>
        <v>CZ14</v>
      </c>
      <c r="D506" s="1" t="str">
        <f t="shared" si="30"/>
        <v>v11</v>
      </c>
      <c r="E506" s="1" t="str">
        <f t="shared" si="31"/>
        <v>Hsp-CZ14-v11</v>
      </c>
      <c r="F506" s="1">
        <v>681.3683516666664</v>
      </c>
    </row>
    <row r="507" spans="1:6" x14ac:dyDescent="0.25">
      <c r="A507" s="1" t="s">
        <v>1068</v>
      </c>
      <c r="B507" s="1" t="str">
        <f t="shared" si="28"/>
        <v>Hsp</v>
      </c>
      <c r="C507" s="1" t="str">
        <f t="shared" si="29"/>
        <v>CZ14</v>
      </c>
      <c r="D507" s="1" t="str">
        <f t="shared" si="30"/>
        <v>v15</v>
      </c>
      <c r="E507" s="1" t="str">
        <f t="shared" si="31"/>
        <v>Hsp-CZ14-v15</v>
      </c>
      <c r="F507" s="1">
        <v>680.5404299999999</v>
      </c>
    </row>
    <row r="508" spans="1:6" x14ac:dyDescent="0.25">
      <c r="A508" s="1" t="s">
        <v>1069</v>
      </c>
      <c r="B508" s="1" t="str">
        <f t="shared" si="28"/>
        <v>Hsp</v>
      </c>
      <c r="C508" s="1" t="str">
        <f t="shared" si="29"/>
        <v>CZ15</v>
      </c>
      <c r="D508" s="1" t="str">
        <f t="shared" si="30"/>
        <v>v03</v>
      </c>
      <c r="E508" s="1" t="str">
        <f t="shared" si="31"/>
        <v>Hsp-CZ15-v03</v>
      </c>
      <c r="F508" s="1">
        <v>768.40028491666646</v>
      </c>
    </row>
    <row r="509" spans="1:6" x14ac:dyDescent="0.25">
      <c r="A509" s="1" t="s">
        <v>1070</v>
      </c>
      <c r="B509" s="1" t="str">
        <f t="shared" si="28"/>
        <v>Hsp</v>
      </c>
      <c r="C509" s="1" t="str">
        <f t="shared" si="29"/>
        <v>CZ15</v>
      </c>
      <c r="D509" s="1" t="str">
        <f t="shared" si="30"/>
        <v>v07</v>
      </c>
      <c r="E509" s="1" t="str">
        <f t="shared" si="31"/>
        <v>Hsp-CZ15-v07</v>
      </c>
      <c r="F509" s="1">
        <v>768.01540108333324</v>
      </c>
    </row>
    <row r="510" spans="1:6" x14ac:dyDescent="0.25">
      <c r="A510" s="1" t="s">
        <v>1071</v>
      </c>
      <c r="B510" s="1" t="str">
        <f t="shared" si="28"/>
        <v>Hsp</v>
      </c>
      <c r="C510" s="1" t="str">
        <f t="shared" si="29"/>
        <v>CZ15</v>
      </c>
      <c r="D510" s="1" t="str">
        <f t="shared" si="30"/>
        <v>v11</v>
      </c>
      <c r="E510" s="1" t="str">
        <f t="shared" si="31"/>
        <v>Hsp-CZ15-v11</v>
      </c>
      <c r="F510" s="1">
        <v>735.04412416666651</v>
      </c>
    </row>
    <row r="511" spans="1:6" x14ac:dyDescent="0.25">
      <c r="A511" s="1" t="s">
        <v>1072</v>
      </c>
      <c r="B511" s="1" t="str">
        <f t="shared" si="28"/>
        <v>Hsp</v>
      </c>
      <c r="C511" s="1" t="str">
        <f t="shared" si="29"/>
        <v>CZ15</v>
      </c>
      <c r="D511" s="1" t="str">
        <f t="shared" si="30"/>
        <v>v15</v>
      </c>
      <c r="E511" s="1" t="str">
        <f t="shared" si="31"/>
        <v>Hsp-CZ15-v15</v>
      </c>
      <c r="F511" s="1">
        <v>726.27233549999994</v>
      </c>
    </row>
    <row r="512" spans="1:6" x14ac:dyDescent="0.25">
      <c r="A512" s="1" t="s">
        <v>1073</v>
      </c>
      <c r="B512" s="1" t="str">
        <f t="shared" si="28"/>
        <v>Hsp</v>
      </c>
      <c r="C512" s="1" t="str">
        <f t="shared" si="29"/>
        <v>CZ16</v>
      </c>
      <c r="D512" s="1" t="str">
        <f t="shared" si="30"/>
        <v>v03</v>
      </c>
      <c r="E512" s="1" t="str">
        <f t="shared" si="31"/>
        <v>Hsp-CZ16-v03</v>
      </c>
      <c r="F512" s="1">
        <v>680.45715066666673</v>
      </c>
    </row>
    <row r="513" spans="1:6" x14ac:dyDescent="0.25">
      <c r="A513" s="1" t="s">
        <v>1074</v>
      </c>
      <c r="B513" s="1" t="str">
        <f t="shared" si="28"/>
        <v>Hsp</v>
      </c>
      <c r="C513" s="1" t="str">
        <f t="shared" si="29"/>
        <v>CZ16</v>
      </c>
      <c r="D513" s="1" t="str">
        <f t="shared" si="30"/>
        <v>v07</v>
      </c>
      <c r="E513" s="1" t="str">
        <f t="shared" si="31"/>
        <v>Hsp-CZ16-v07</v>
      </c>
      <c r="F513" s="1">
        <v>680.45715066666673</v>
      </c>
    </row>
    <row r="514" spans="1:6" x14ac:dyDescent="0.25">
      <c r="A514" s="1" t="s">
        <v>1075</v>
      </c>
      <c r="B514" s="1" t="str">
        <f t="shared" si="28"/>
        <v>Hsp</v>
      </c>
      <c r="C514" s="1" t="str">
        <f t="shared" si="29"/>
        <v>CZ16</v>
      </c>
      <c r="D514" s="1" t="str">
        <f t="shared" si="30"/>
        <v>v11</v>
      </c>
      <c r="E514" s="1" t="str">
        <f t="shared" si="31"/>
        <v>Hsp-CZ16-v11</v>
      </c>
      <c r="F514" s="1">
        <v>680.45715066666673</v>
      </c>
    </row>
    <row r="515" spans="1:6" x14ac:dyDescent="0.25">
      <c r="A515" s="1" t="s">
        <v>1076</v>
      </c>
      <c r="B515" s="1" t="str">
        <f t="shared" si="28"/>
        <v>Hsp</v>
      </c>
      <c r="C515" s="1" t="str">
        <f t="shared" si="29"/>
        <v>CZ16</v>
      </c>
      <c r="D515" s="1" t="str">
        <f t="shared" si="30"/>
        <v>v15</v>
      </c>
      <c r="E515" s="1" t="str">
        <f t="shared" si="31"/>
        <v>Hsp-CZ16-v15</v>
      </c>
      <c r="F515" s="1">
        <v>680.45715066666673</v>
      </c>
    </row>
    <row r="516" spans="1:6" x14ac:dyDescent="0.25">
      <c r="A516" s="1" t="s">
        <v>1077</v>
      </c>
      <c r="B516" s="1" t="str">
        <f t="shared" si="28"/>
        <v>Htl</v>
      </c>
      <c r="C516" s="1" t="str">
        <f t="shared" si="29"/>
        <v>CZ01</v>
      </c>
      <c r="D516" s="1" t="str">
        <f t="shared" si="30"/>
        <v>v03</v>
      </c>
      <c r="E516" s="1" t="str">
        <f t="shared" si="31"/>
        <v>Htl-CZ01-v03</v>
      </c>
      <c r="F516" s="1">
        <v>255.35786058333338</v>
      </c>
    </row>
    <row r="517" spans="1:6" x14ac:dyDescent="0.25">
      <c r="A517" s="1" t="s">
        <v>1078</v>
      </c>
      <c r="B517" s="1" t="str">
        <f t="shared" ref="B517:B580" si="32">LEFT(A517,3)</f>
        <v>Htl</v>
      </c>
      <c r="C517" s="1" t="str">
        <f t="shared" ref="C517:C580" si="33">"CZ"&amp;MID(A517,6,2)</f>
        <v>CZ01</v>
      </c>
      <c r="D517" s="1" t="str">
        <f t="shared" ref="D517:D580" si="34">MID(A517,8,3)</f>
        <v>v07</v>
      </c>
      <c r="E517" s="1" t="str">
        <f t="shared" ref="E517:E580" si="35">CONCATENATE(B517,"-",C517,"-",D517)</f>
        <v>Htl-CZ01-v07</v>
      </c>
      <c r="F517" s="1">
        <v>255.3373793333333</v>
      </c>
    </row>
    <row r="518" spans="1:6" x14ac:dyDescent="0.25">
      <c r="A518" s="1" t="s">
        <v>1079</v>
      </c>
      <c r="B518" s="1" t="str">
        <f t="shared" si="32"/>
        <v>Htl</v>
      </c>
      <c r="C518" s="1" t="str">
        <f t="shared" si="33"/>
        <v>CZ01</v>
      </c>
      <c r="D518" s="1" t="str">
        <f t="shared" si="34"/>
        <v>v11</v>
      </c>
      <c r="E518" s="1" t="str">
        <f t="shared" si="35"/>
        <v>Htl-CZ01-v11</v>
      </c>
      <c r="F518" s="1">
        <v>251.50047175000003</v>
      </c>
    </row>
    <row r="519" spans="1:6" x14ac:dyDescent="0.25">
      <c r="A519" s="1" t="s">
        <v>1080</v>
      </c>
      <c r="B519" s="1" t="str">
        <f t="shared" si="32"/>
        <v>Htl</v>
      </c>
      <c r="C519" s="1" t="str">
        <f t="shared" si="33"/>
        <v>CZ01</v>
      </c>
      <c r="D519" s="1" t="str">
        <f t="shared" si="34"/>
        <v>v15</v>
      </c>
      <c r="E519" s="1" t="str">
        <f t="shared" si="35"/>
        <v>Htl-CZ01-v15</v>
      </c>
      <c r="F519" s="1">
        <v>219.7818488333333</v>
      </c>
    </row>
    <row r="520" spans="1:6" x14ac:dyDescent="0.25">
      <c r="A520" s="1" t="s">
        <v>1081</v>
      </c>
      <c r="B520" s="1" t="str">
        <f t="shared" si="32"/>
        <v>Htl</v>
      </c>
      <c r="C520" s="1" t="str">
        <f t="shared" si="33"/>
        <v>CZ02</v>
      </c>
      <c r="D520" s="1" t="str">
        <f t="shared" si="34"/>
        <v>v03</v>
      </c>
      <c r="E520" s="1" t="str">
        <f t="shared" si="35"/>
        <v>Htl-CZ02-v03</v>
      </c>
      <c r="F520" s="1">
        <v>235.03316925000004</v>
      </c>
    </row>
    <row r="521" spans="1:6" x14ac:dyDescent="0.25">
      <c r="A521" s="1" t="s">
        <v>1082</v>
      </c>
      <c r="B521" s="1" t="str">
        <f t="shared" si="32"/>
        <v>Htl</v>
      </c>
      <c r="C521" s="1" t="str">
        <f t="shared" si="33"/>
        <v>CZ02</v>
      </c>
      <c r="D521" s="1" t="str">
        <f t="shared" si="34"/>
        <v>v07</v>
      </c>
      <c r="E521" s="1" t="str">
        <f t="shared" si="35"/>
        <v>Htl-CZ02-v07</v>
      </c>
      <c r="F521" s="1">
        <v>234.73427008333331</v>
      </c>
    </row>
    <row r="522" spans="1:6" x14ac:dyDescent="0.25">
      <c r="A522" s="1" t="s">
        <v>1083</v>
      </c>
      <c r="B522" s="1" t="str">
        <f t="shared" si="32"/>
        <v>Htl</v>
      </c>
      <c r="C522" s="1" t="str">
        <f t="shared" si="33"/>
        <v>CZ02</v>
      </c>
      <c r="D522" s="1" t="str">
        <f t="shared" si="34"/>
        <v>v11</v>
      </c>
      <c r="E522" s="1" t="str">
        <f t="shared" si="35"/>
        <v>Htl-CZ02-v11</v>
      </c>
      <c r="F522" s="1">
        <v>228.55574866666669</v>
      </c>
    </row>
    <row r="523" spans="1:6" x14ac:dyDescent="0.25">
      <c r="A523" s="1" t="s">
        <v>1084</v>
      </c>
      <c r="B523" s="1" t="str">
        <f t="shared" si="32"/>
        <v>Htl</v>
      </c>
      <c r="C523" s="1" t="str">
        <f t="shared" si="33"/>
        <v>CZ02</v>
      </c>
      <c r="D523" s="1" t="str">
        <f t="shared" si="34"/>
        <v>v15</v>
      </c>
      <c r="E523" s="1" t="str">
        <f t="shared" si="35"/>
        <v>Htl-CZ02-v15</v>
      </c>
      <c r="F523" s="1">
        <v>203.35685600000002</v>
      </c>
    </row>
    <row r="524" spans="1:6" x14ac:dyDescent="0.25">
      <c r="A524" s="1" t="s">
        <v>1085</v>
      </c>
      <c r="B524" s="1" t="str">
        <f t="shared" si="32"/>
        <v>Htl</v>
      </c>
      <c r="C524" s="1" t="str">
        <f t="shared" si="33"/>
        <v>CZ03</v>
      </c>
      <c r="D524" s="1" t="str">
        <f t="shared" si="34"/>
        <v>v03</v>
      </c>
      <c r="E524" s="1" t="str">
        <f t="shared" si="35"/>
        <v>Htl-CZ03-v03</v>
      </c>
      <c r="F524" s="1">
        <v>269.09718125000001</v>
      </c>
    </row>
    <row r="525" spans="1:6" x14ac:dyDescent="0.25">
      <c r="A525" s="1" t="s">
        <v>1086</v>
      </c>
      <c r="B525" s="1" t="str">
        <f t="shared" si="32"/>
        <v>Htl</v>
      </c>
      <c r="C525" s="1" t="str">
        <f t="shared" si="33"/>
        <v>CZ03</v>
      </c>
      <c r="D525" s="1" t="str">
        <f t="shared" si="34"/>
        <v>v07</v>
      </c>
      <c r="E525" s="1" t="str">
        <f t="shared" si="35"/>
        <v>Htl-CZ03-v07</v>
      </c>
      <c r="F525" s="1">
        <v>269.07231874999997</v>
      </c>
    </row>
    <row r="526" spans="1:6" x14ac:dyDescent="0.25">
      <c r="A526" s="1" t="s">
        <v>1087</v>
      </c>
      <c r="B526" s="1" t="str">
        <f t="shared" si="32"/>
        <v>Htl</v>
      </c>
      <c r="C526" s="1" t="str">
        <f t="shared" si="33"/>
        <v>CZ03</v>
      </c>
      <c r="D526" s="1" t="str">
        <f t="shared" si="34"/>
        <v>v11</v>
      </c>
      <c r="E526" s="1" t="str">
        <f t="shared" si="35"/>
        <v>Htl-CZ03-v11</v>
      </c>
      <c r="F526" s="1">
        <v>262.82747416666678</v>
      </c>
    </row>
    <row r="527" spans="1:6" x14ac:dyDescent="0.25">
      <c r="A527" s="1" t="s">
        <v>1088</v>
      </c>
      <c r="B527" s="1" t="str">
        <f t="shared" si="32"/>
        <v>Htl</v>
      </c>
      <c r="C527" s="1" t="str">
        <f t="shared" si="33"/>
        <v>CZ03</v>
      </c>
      <c r="D527" s="1" t="str">
        <f t="shared" si="34"/>
        <v>v15</v>
      </c>
      <c r="E527" s="1" t="str">
        <f t="shared" si="35"/>
        <v>Htl-CZ03-v15</v>
      </c>
      <c r="F527" s="1">
        <v>227.91437824999994</v>
      </c>
    </row>
    <row r="528" spans="1:6" x14ac:dyDescent="0.25">
      <c r="A528" s="1" t="s">
        <v>1089</v>
      </c>
      <c r="B528" s="1" t="str">
        <f t="shared" si="32"/>
        <v>Htl</v>
      </c>
      <c r="C528" s="1" t="str">
        <f t="shared" si="33"/>
        <v>CZ04</v>
      </c>
      <c r="D528" s="1" t="str">
        <f t="shared" si="34"/>
        <v>v03</v>
      </c>
      <c r="E528" s="1" t="str">
        <f t="shared" si="35"/>
        <v>Htl-CZ04-v03</v>
      </c>
      <c r="F528" s="1">
        <v>242.29889475000002</v>
      </c>
    </row>
    <row r="529" spans="1:6" x14ac:dyDescent="0.25">
      <c r="A529" s="1" t="s">
        <v>1090</v>
      </c>
      <c r="B529" s="1" t="str">
        <f t="shared" si="32"/>
        <v>Htl</v>
      </c>
      <c r="C529" s="1" t="str">
        <f t="shared" si="33"/>
        <v>CZ04</v>
      </c>
      <c r="D529" s="1" t="str">
        <f t="shared" si="34"/>
        <v>v07</v>
      </c>
      <c r="E529" s="1" t="str">
        <f t="shared" si="35"/>
        <v>Htl-CZ04-v07</v>
      </c>
      <c r="F529" s="1">
        <v>241.94280608333332</v>
      </c>
    </row>
    <row r="530" spans="1:6" x14ac:dyDescent="0.25">
      <c r="A530" s="1" t="s">
        <v>1091</v>
      </c>
      <c r="B530" s="1" t="str">
        <f t="shared" si="32"/>
        <v>Htl</v>
      </c>
      <c r="C530" s="1" t="str">
        <f t="shared" si="33"/>
        <v>CZ04</v>
      </c>
      <c r="D530" s="1" t="str">
        <f t="shared" si="34"/>
        <v>v11</v>
      </c>
      <c r="E530" s="1" t="str">
        <f t="shared" si="35"/>
        <v>Htl-CZ04-v11</v>
      </c>
      <c r="F530" s="1">
        <v>232.79540616666677</v>
      </c>
    </row>
    <row r="531" spans="1:6" x14ac:dyDescent="0.25">
      <c r="A531" s="1" t="s">
        <v>1092</v>
      </c>
      <c r="B531" s="1" t="str">
        <f t="shared" si="32"/>
        <v>Htl</v>
      </c>
      <c r="C531" s="1" t="str">
        <f t="shared" si="33"/>
        <v>CZ04</v>
      </c>
      <c r="D531" s="1" t="str">
        <f t="shared" si="34"/>
        <v>v15</v>
      </c>
      <c r="E531" s="1" t="str">
        <f t="shared" si="35"/>
        <v>Htl-CZ04-v15</v>
      </c>
      <c r="F531" s="1">
        <v>205.40834483333333</v>
      </c>
    </row>
    <row r="532" spans="1:6" x14ac:dyDescent="0.25">
      <c r="A532" s="1" t="s">
        <v>1093</v>
      </c>
      <c r="B532" s="1" t="str">
        <f t="shared" si="32"/>
        <v>Htl</v>
      </c>
      <c r="C532" s="1" t="str">
        <f t="shared" si="33"/>
        <v>CZ05</v>
      </c>
      <c r="D532" s="1" t="str">
        <f t="shared" si="34"/>
        <v>v03</v>
      </c>
      <c r="E532" s="1" t="str">
        <f t="shared" si="35"/>
        <v>Htl-CZ05-v03</v>
      </c>
      <c r="F532" s="1">
        <v>266.34601708333344</v>
      </c>
    </row>
    <row r="533" spans="1:6" x14ac:dyDescent="0.25">
      <c r="A533" s="1" t="s">
        <v>1094</v>
      </c>
      <c r="B533" s="1" t="str">
        <f t="shared" si="32"/>
        <v>Htl</v>
      </c>
      <c r="C533" s="1" t="str">
        <f t="shared" si="33"/>
        <v>CZ05</v>
      </c>
      <c r="D533" s="1" t="str">
        <f t="shared" si="34"/>
        <v>v07</v>
      </c>
      <c r="E533" s="1" t="str">
        <f t="shared" si="35"/>
        <v>Htl-CZ05-v07</v>
      </c>
      <c r="F533" s="1">
        <v>266.31812950000005</v>
      </c>
    </row>
    <row r="534" spans="1:6" x14ac:dyDescent="0.25">
      <c r="A534" s="1" t="s">
        <v>1095</v>
      </c>
      <c r="B534" s="1" t="str">
        <f t="shared" si="32"/>
        <v>Htl</v>
      </c>
      <c r="C534" s="1" t="str">
        <f t="shared" si="33"/>
        <v>CZ05</v>
      </c>
      <c r="D534" s="1" t="str">
        <f t="shared" si="34"/>
        <v>v11</v>
      </c>
      <c r="E534" s="1" t="str">
        <f t="shared" si="35"/>
        <v>Htl-CZ05-v11</v>
      </c>
      <c r="F534" s="1">
        <v>260.14477941666678</v>
      </c>
    </row>
    <row r="535" spans="1:6" x14ac:dyDescent="0.25">
      <c r="A535" s="1" t="s">
        <v>1096</v>
      </c>
      <c r="B535" s="1" t="str">
        <f t="shared" si="32"/>
        <v>Htl</v>
      </c>
      <c r="C535" s="1" t="str">
        <f t="shared" si="33"/>
        <v>CZ05</v>
      </c>
      <c r="D535" s="1" t="str">
        <f t="shared" si="34"/>
        <v>v15</v>
      </c>
      <c r="E535" s="1" t="str">
        <f t="shared" si="35"/>
        <v>Htl-CZ05-v15</v>
      </c>
      <c r="F535" s="1">
        <v>225.67436391666666</v>
      </c>
    </row>
    <row r="536" spans="1:6" x14ac:dyDescent="0.25">
      <c r="A536" s="1" t="s">
        <v>1097</v>
      </c>
      <c r="B536" s="1" t="str">
        <f t="shared" si="32"/>
        <v>Htl</v>
      </c>
      <c r="C536" s="1" t="str">
        <f t="shared" si="33"/>
        <v>CZ06</v>
      </c>
      <c r="D536" s="1" t="str">
        <f t="shared" si="34"/>
        <v>v03</v>
      </c>
      <c r="E536" s="1" t="str">
        <f t="shared" si="35"/>
        <v>Htl-CZ06-v03</v>
      </c>
      <c r="F536" s="1">
        <v>281.00093874999999</v>
      </c>
    </row>
    <row r="537" spans="1:6" x14ac:dyDescent="0.25">
      <c r="A537" s="1" t="s">
        <v>1098</v>
      </c>
      <c r="B537" s="1" t="str">
        <f t="shared" si="32"/>
        <v>Htl</v>
      </c>
      <c r="C537" s="1" t="str">
        <f t="shared" si="33"/>
        <v>CZ06</v>
      </c>
      <c r="D537" s="1" t="str">
        <f t="shared" si="34"/>
        <v>v07</v>
      </c>
      <c r="E537" s="1" t="str">
        <f t="shared" si="35"/>
        <v>Htl-CZ06-v07</v>
      </c>
      <c r="F537" s="1">
        <v>281.00093874999999</v>
      </c>
    </row>
    <row r="538" spans="1:6" x14ac:dyDescent="0.25">
      <c r="A538" s="1" t="s">
        <v>1099</v>
      </c>
      <c r="B538" s="1" t="str">
        <f t="shared" si="32"/>
        <v>Htl</v>
      </c>
      <c r="C538" s="1" t="str">
        <f t="shared" si="33"/>
        <v>CZ06</v>
      </c>
      <c r="D538" s="1" t="str">
        <f t="shared" si="34"/>
        <v>v11</v>
      </c>
      <c r="E538" s="1" t="str">
        <f t="shared" si="35"/>
        <v>Htl-CZ06-v11</v>
      </c>
      <c r="F538" s="1">
        <v>273.60236849999995</v>
      </c>
    </row>
    <row r="539" spans="1:6" x14ac:dyDescent="0.25">
      <c r="A539" s="1" t="s">
        <v>1100</v>
      </c>
      <c r="B539" s="1" t="str">
        <f t="shared" si="32"/>
        <v>Htl</v>
      </c>
      <c r="C539" s="1" t="str">
        <f t="shared" si="33"/>
        <v>CZ06</v>
      </c>
      <c r="D539" s="1" t="str">
        <f t="shared" si="34"/>
        <v>v15</v>
      </c>
      <c r="E539" s="1" t="str">
        <f t="shared" si="35"/>
        <v>Htl-CZ06-v15</v>
      </c>
      <c r="F539" s="1">
        <v>236.63167899999993</v>
      </c>
    </row>
    <row r="540" spans="1:6" x14ac:dyDescent="0.25">
      <c r="A540" s="1" t="s">
        <v>1101</v>
      </c>
      <c r="B540" s="1" t="str">
        <f t="shared" si="32"/>
        <v>Htl</v>
      </c>
      <c r="C540" s="1" t="str">
        <f t="shared" si="33"/>
        <v>CZ07</v>
      </c>
      <c r="D540" s="1" t="str">
        <f t="shared" si="34"/>
        <v>v03</v>
      </c>
      <c r="E540" s="1" t="str">
        <f t="shared" si="35"/>
        <v>Htl-CZ07-v03</v>
      </c>
      <c r="F540" s="1">
        <v>275.03498958333324</v>
      </c>
    </row>
    <row r="541" spans="1:6" x14ac:dyDescent="0.25">
      <c r="A541" s="1" t="s">
        <v>1102</v>
      </c>
      <c r="B541" s="1" t="str">
        <f t="shared" si="32"/>
        <v>Htl</v>
      </c>
      <c r="C541" s="1" t="str">
        <f t="shared" si="33"/>
        <v>CZ07</v>
      </c>
      <c r="D541" s="1" t="str">
        <f t="shared" si="34"/>
        <v>v07</v>
      </c>
      <c r="E541" s="1" t="str">
        <f t="shared" si="35"/>
        <v>Htl-CZ07-v07</v>
      </c>
      <c r="F541" s="1">
        <v>275.03498958333324</v>
      </c>
    </row>
    <row r="542" spans="1:6" x14ac:dyDescent="0.25">
      <c r="A542" s="1" t="s">
        <v>1103</v>
      </c>
      <c r="B542" s="1" t="str">
        <f t="shared" si="32"/>
        <v>Htl</v>
      </c>
      <c r="C542" s="1" t="str">
        <f t="shared" si="33"/>
        <v>CZ07</v>
      </c>
      <c r="D542" s="1" t="str">
        <f t="shared" si="34"/>
        <v>v11</v>
      </c>
      <c r="E542" s="1" t="str">
        <f t="shared" si="35"/>
        <v>Htl-CZ07-v11</v>
      </c>
      <c r="F542" s="1">
        <v>268.03990383333326</v>
      </c>
    </row>
    <row r="543" spans="1:6" x14ac:dyDescent="0.25">
      <c r="A543" s="1" t="s">
        <v>1104</v>
      </c>
      <c r="B543" s="1" t="str">
        <f t="shared" si="32"/>
        <v>Htl</v>
      </c>
      <c r="C543" s="1" t="str">
        <f t="shared" si="33"/>
        <v>CZ07</v>
      </c>
      <c r="D543" s="1" t="str">
        <f t="shared" si="34"/>
        <v>v15</v>
      </c>
      <c r="E543" s="1" t="str">
        <f t="shared" si="35"/>
        <v>Htl-CZ07-v15</v>
      </c>
      <c r="F543" s="1">
        <v>233.08046166666668</v>
      </c>
    </row>
    <row r="544" spans="1:6" x14ac:dyDescent="0.25">
      <c r="A544" s="1" t="s">
        <v>1105</v>
      </c>
      <c r="B544" s="1" t="str">
        <f t="shared" si="32"/>
        <v>Htl</v>
      </c>
      <c r="C544" s="1" t="str">
        <f t="shared" si="33"/>
        <v>CZ08</v>
      </c>
      <c r="D544" s="1" t="str">
        <f t="shared" si="34"/>
        <v>v03</v>
      </c>
      <c r="E544" s="1" t="str">
        <f t="shared" si="35"/>
        <v>Htl-CZ08-v03</v>
      </c>
      <c r="F544" s="1">
        <v>252.94285566666659</v>
      </c>
    </row>
    <row r="545" spans="1:6" x14ac:dyDescent="0.25">
      <c r="A545" s="1" t="s">
        <v>1106</v>
      </c>
      <c r="B545" s="1" t="str">
        <f t="shared" si="32"/>
        <v>Htl</v>
      </c>
      <c r="C545" s="1" t="str">
        <f t="shared" si="33"/>
        <v>CZ08</v>
      </c>
      <c r="D545" s="1" t="str">
        <f t="shared" si="34"/>
        <v>v07</v>
      </c>
      <c r="E545" s="1" t="str">
        <f t="shared" si="35"/>
        <v>Htl-CZ08-v07</v>
      </c>
      <c r="F545" s="1">
        <v>252.94285566666659</v>
      </c>
    </row>
    <row r="546" spans="1:6" x14ac:dyDescent="0.25">
      <c r="A546" s="1" t="s">
        <v>1107</v>
      </c>
      <c r="B546" s="1" t="str">
        <f t="shared" si="32"/>
        <v>Htl</v>
      </c>
      <c r="C546" s="1" t="str">
        <f t="shared" si="33"/>
        <v>CZ08</v>
      </c>
      <c r="D546" s="1" t="str">
        <f t="shared" si="34"/>
        <v>v11</v>
      </c>
      <c r="E546" s="1" t="str">
        <f t="shared" si="35"/>
        <v>Htl-CZ08-v11</v>
      </c>
      <c r="F546" s="1">
        <v>244.47412699999995</v>
      </c>
    </row>
    <row r="547" spans="1:6" x14ac:dyDescent="0.25">
      <c r="A547" s="1" t="s">
        <v>1108</v>
      </c>
      <c r="B547" s="1" t="str">
        <f t="shared" si="32"/>
        <v>Htl</v>
      </c>
      <c r="C547" s="1" t="str">
        <f t="shared" si="33"/>
        <v>CZ08</v>
      </c>
      <c r="D547" s="1" t="str">
        <f t="shared" si="34"/>
        <v>v15</v>
      </c>
      <c r="E547" s="1" t="str">
        <f t="shared" si="35"/>
        <v>Htl-CZ08-v15</v>
      </c>
      <c r="F547" s="1">
        <v>209.45852950000005</v>
      </c>
    </row>
    <row r="548" spans="1:6" x14ac:dyDescent="0.25">
      <c r="A548" s="1" t="s">
        <v>1109</v>
      </c>
      <c r="B548" s="1" t="str">
        <f t="shared" si="32"/>
        <v>Htl</v>
      </c>
      <c r="C548" s="1" t="str">
        <f t="shared" si="33"/>
        <v>CZ09</v>
      </c>
      <c r="D548" s="1" t="str">
        <f t="shared" si="34"/>
        <v>v03</v>
      </c>
      <c r="E548" s="1" t="str">
        <f t="shared" si="35"/>
        <v>Htl-CZ09-v03</v>
      </c>
      <c r="F548" s="1">
        <v>310.55447224999989</v>
      </c>
    </row>
    <row r="549" spans="1:6" x14ac:dyDescent="0.25">
      <c r="A549" s="1" t="s">
        <v>1110</v>
      </c>
      <c r="B549" s="1" t="str">
        <f t="shared" si="32"/>
        <v>Htl</v>
      </c>
      <c r="C549" s="1" t="str">
        <f t="shared" si="33"/>
        <v>CZ09</v>
      </c>
      <c r="D549" s="1" t="str">
        <f t="shared" si="34"/>
        <v>v07</v>
      </c>
      <c r="E549" s="1" t="str">
        <f t="shared" si="35"/>
        <v>Htl-CZ09-v07</v>
      </c>
      <c r="F549" s="1">
        <v>310.55447224999989</v>
      </c>
    </row>
    <row r="550" spans="1:6" x14ac:dyDescent="0.25">
      <c r="A550" s="1" t="s">
        <v>1111</v>
      </c>
      <c r="B550" s="1" t="str">
        <f t="shared" si="32"/>
        <v>Htl</v>
      </c>
      <c r="C550" s="1" t="str">
        <f t="shared" si="33"/>
        <v>CZ09</v>
      </c>
      <c r="D550" s="1" t="str">
        <f t="shared" si="34"/>
        <v>v11</v>
      </c>
      <c r="E550" s="1" t="str">
        <f t="shared" si="35"/>
        <v>Htl-CZ09-v11</v>
      </c>
      <c r="F550" s="1">
        <v>299.33337583333332</v>
      </c>
    </row>
    <row r="551" spans="1:6" x14ac:dyDescent="0.25">
      <c r="A551" s="1" t="s">
        <v>1112</v>
      </c>
      <c r="B551" s="1" t="str">
        <f t="shared" si="32"/>
        <v>Htl</v>
      </c>
      <c r="C551" s="1" t="str">
        <f t="shared" si="33"/>
        <v>CZ09</v>
      </c>
      <c r="D551" s="1" t="str">
        <f t="shared" si="34"/>
        <v>v15</v>
      </c>
      <c r="E551" s="1" t="str">
        <f t="shared" si="35"/>
        <v>Htl-CZ09-v15</v>
      </c>
      <c r="F551" s="1">
        <v>260.58848300000011</v>
      </c>
    </row>
    <row r="552" spans="1:6" x14ac:dyDescent="0.25">
      <c r="A552" s="1" t="s">
        <v>1113</v>
      </c>
      <c r="B552" s="1" t="str">
        <f t="shared" si="32"/>
        <v>Htl</v>
      </c>
      <c r="C552" s="1" t="str">
        <f t="shared" si="33"/>
        <v>CZ10</v>
      </c>
      <c r="D552" s="1" t="str">
        <f t="shared" si="34"/>
        <v>v03</v>
      </c>
      <c r="E552" s="1" t="str">
        <f t="shared" si="35"/>
        <v>Htl-CZ10-v03</v>
      </c>
      <c r="F552" s="1">
        <v>274.56075900000008</v>
      </c>
    </row>
    <row r="553" spans="1:6" x14ac:dyDescent="0.25">
      <c r="A553" s="1" t="s">
        <v>1114</v>
      </c>
      <c r="B553" s="1" t="str">
        <f t="shared" si="32"/>
        <v>Htl</v>
      </c>
      <c r="C553" s="1" t="str">
        <f t="shared" si="33"/>
        <v>CZ10</v>
      </c>
      <c r="D553" s="1" t="str">
        <f t="shared" si="34"/>
        <v>v07</v>
      </c>
      <c r="E553" s="1" t="str">
        <f t="shared" si="35"/>
        <v>Htl-CZ10-v07</v>
      </c>
      <c r="F553" s="1">
        <v>274.22931699999998</v>
      </c>
    </row>
    <row r="554" spans="1:6" x14ac:dyDescent="0.25">
      <c r="A554" s="1" t="s">
        <v>1115</v>
      </c>
      <c r="B554" s="1" t="str">
        <f t="shared" si="32"/>
        <v>Htl</v>
      </c>
      <c r="C554" s="1" t="str">
        <f t="shared" si="33"/>
        <v>CZ10</v>
      </c>
      <c r="D554" s="1" t="str">
        <f t="shared" si="34"/>
        <v>v11</v>
      </c>
      <c r="E554" s="1" t="str">
        <f t="shared" si="35"/>
        <v>Htl-CZ10-v11</v>
      </c>
      <c r="F554" s="1">
        <v>267.25428641666673</v>
      </c>
    </row>
    <row r="555" spans="1:6" x14ac:dyDescent="0.25">
      <c r="A555" s="1" t="s">
        <v>1116</v>
      </c>
      <c r="B555" s="1" t="str">
        <f t="shared" si="32"/>
        <v>Htl</v>
      </c>
      <c r="C555" s="1" t="str">
        <f t="shared" si="33"/>
        <v>CZ10</v>
      </c>
      <c r="D555" s="1" t="str">
        <f t="shared" si="34"/>
        <v>v15</v>
      </c>
      <c r="E555" s="1" t="str">
        <f t="shared" si="35"/>
        <v>Htl-CZ10-v15</v>
      </c>
      <c r="F555" s="1">
        <v>240.13748733333327</v>
      </c>
    </row>
    <row r="556" spans="1:6" x14ac:dyDescent="0.25">
      <c r="A556" s="1" t="s">
        <v>1117</v>
      </c>
      <c r="B556" s="1" t="str">
        <f t="shared" si="32"/>
        <v>Htl</v>
      </c>
      <c r="C556" s="1" t="str">
        <f t="shared" si="33"/>
        <v>CZ11</v>
      </c>
      <c r="D556" s="1" t="str">
        <f t="shared" si="34"/>
        <v>v03</v>
      </c>
      <c r="E556" s="1" t="str">
        <f t="shared" si="35"/>
        <v>Htl-CZ11-v03</v>
      </c>
      <c r="F556" s="1">
        <v>302.8465625833332</v>
      </c>
    </row>
    <row r="557" spans="1:6" x14ac:dyDescent="0.25">
      <c r="A557" s="1" t="s">
        <v>1118</v>
      </c>
      <c r="B557" s="1" t="str">
        <f t="shared" si="32"/>
        <v>Htl</v>
      </c>
      <c r="C557" s="1" t="str">
        <f t="shared" si="33"/>
        <v>CZ11</v>
      </c>
      <c r="D557" s="1" t="str">
        <f t="shared" si="34"/>
        <v>v07</v>
      </c>
      <c r="E557" s="1" t="str">
        <f t="shared" si="35"/>
        <v>Htl-CZ11-v07</v>
      </c>
      <c r="F557" s="1">
        <v>302.42650341666661</v>
      </c>
    </row>
    <row r="558" spans="1:6" x14ac:dyDescent="0.25">
      <c r="A558" s="1" t="s">
        <v>1119</v>
      </c>
      <c r="B558" s="1" t="str">
        <f t="shared" si="32"/>
        <v>Htl</v>
      </c>
      <c r="C558" s="1" t="str">
        <f t="shared" si="33"/>
        <v>CZ11</v>
      </c>
      <c r="D558" s="1" t="str">
        <f t="shared" si="34"/>
        <v>v11</v>
      </c>
      <c r="E558" s="1" t="str">
        <f t="shared" si="35"/>
        <v>Htl-CZ11-v11</v>
      </c>
      <c r="F558" s="1">
        <v>291.87858508333329</v>
      </c>
    </row>
    <row r="559" spans="1:6" x14ac:dyDescent="0.25">
      <c r="A559" s="1" t="s">
        <v>1120</v>
      </c>
      <c r="B559" s="1" t="str">
        <f t="shared" si="32"/>
        <v>Htl</v>
      </c>
      <c r="C559" s="1" t="str">
        <f t="shared" si="33"/>
        <v>CZ11</v>
      </c>
      <c r="D559" s="1" t="str">
        <f t="shared" si="34"/>
        <v>v15</v>
      </c>
      <c r="E559" s="1" t="str">
        <f t="shared" si="35"/>
        <v>Htl-CZ11-v15</v>
      </c>
      <c r="F559" s="1">
        <v>261.39527783333341</v>
      </c>
    </row>
    <row r="560" spans="1:6" x14ac:dyDescent="0.25">
      <c r="A560" s="1" t="s">
        <v>1121</v>
      </c>
      <c r="B560" s="1" t="str">
        <f t="shared" si="32"/>
        <v>Htl</v>
      </c>
      <c r="C560" s="1" t="str">
        <f t="shared" si="33"/>
        <v>CZ12</v>
      </c>
      <c r="D560" s="1" t="str">
        <f t="shared" si="34"/>
        <v>v03</v>
      </c>
      <c r="E560" s="1" t="str">
        <f t="shared" si="35"/>
        <v>Htl-CZ12-v03</v>
      </c>
      <c r="F560" s="1">
        <v>277.22254141666662</v>
      </c>
    </row>
    <row r="561" spans="1:6" x14ac:dyDescent="0.25">
      <c r="A561" s="1" t="s">
        <v>1122</v>
      </c>
      <c r="B561" s="1" t="str">
        <f t="shared" si="32"/>
        <v>Htl</v>
      </c>
      <c r="C561" s="1" t="str">
        <f t="shared" si="33"/>
        <v>CZ12</v>
      </c>
      <c r="D561" s="1" t="str">
        <f t="shared" si="34"/>
        <v>v07</v>
      </c>
      <c r="E561" s="1" t="str">
        <f t="shared" si="35"/>
        <v>Htl-CZ12-v07</v>
      </c>
      <c r="F561" s="1">
        <v>276.8761066666666</v>
      </c>
    </row>
    <row r="562" spans="1:6" x14ac:dyDescent="0.25">
      <c r="A562" s="1" t="s">
        <v>1123</v>
      </c>
      <c r="B562" s="1" t="str">
        <f t="shared" si="32"/>
        <v>Htl</v>
      </c>
      <c r="C562" s="1" t="str">
        <f t="shared" si="33"/>
        <v>CZ12</v>
      </c>
      <c r="D562" s="1" t="str">
        <f t="shared" si="34"/>
        <v>v11</v>
      </c>
      <c r="E562" s="1" t="str">
        <f t="shared" si="35"/>
        <v>Htl-CZ12-v11</v>
      </c>
      <c r="F562" s="1">
        <v>268.78951433333327</v>
      </c>
    </row>
    <row r="563" spans="1:6" x14ac:dyDescent="0.25">
      <c r="A563" s="1" t="s">
        <v>1124</v>
      </c>
      <c r="B563" s="1" t="str">
        <f t="shared" si="32"/>
        <v>Htl</v>
      </c>
      <c r="C563" s="1" t="str">
        <f t="shared" si="33"/>
        <v>CZ12</v>
      </c>
      <c r="D563" s="1" t="str">
        <f t="shared" si="34"/>
        <v>v15</v>
      </c>
      <c r="E563" s="1" t="str">
        <f t="shared" si="35"/>
        <v>Htl-CZ12-v15</v>
      </c>
      <c r="F563" s="1">
        <v>240.15178891666665</v>
      </c>
    </row>
    <row r="564" spans="1:6" x14ac:dyDescent="0.25">
      <c r="A564" s="1" t="s">
        <v>1125</v>
      </c>
      <c r="B564" s="1" t="str">
        <f t="shared" si="32"/>
        <v>Htl</v>
      </c>
      <c r="C564" s="1" t="str">
        <f t="shared" si="33"/>
        <v>CZ13</v>
      </c>
      <c r="D564" s="1" t="str">
        <f t="shared" si="34"/>
        <v>v03</v>
      </c>
      <c r="E564" s="1" t="str">
        <f t="shared" si="35"/>
        <v>Htl-CZ13-v03</v>
      </c>
      <c r="F564" s="1">
        <v>308.07646191666669</v>
      </c>
    </row>
    <row r="565" spans="1:6" x14ac:dyDescent="0.25">
      <c r="A565" s="1" t="s">
        <v>1126</v>
      </c>
      <c r="B565" s="1" t="str">
        <f t="shared" si="32"/>
        <v>Htl</v>
      </c>
      <c r="C565" s="1" t="str">
        <f t="shared" si="33"/>
        <v>CZ13</v>
      </c>
      <c r="D565" s="1" t="str">
        <f t="shared" si="34"/>
        <v>v07</v>
      </c>
      <c r="E565" s="1" t="str">
        <f t="shared" si="35"/>
        <v>Htl-CZ13-v07</v>
      </c>
      <c r="F565" s="1">
        <v>307.66574291666672</v>
      </c>
    </row>
    <row r="566" spans="1:6" x14ac:dyDescent="0.25">
      <c r="A566" s="1" t="s">
        <v>1127</v>
      </c>
      <c r="B566" s="1" t="str">
        <f t="shared" si="32"/>
        <v>Htl</v>
      </c>
      <c r="C566" s="1" t="str">
        <f t="shared" si="33"/>
        <v>CZ13</v>
      </c>
      <c r="D566" s="1" t="str">
        <f t="shared" si="34"/>
        <v>v11</v>
      </c>
      <c r="E566" s="1" t="str">
        <f t="shared" si="35"/>
        <v>Htl-CZ13-v11</v>
      </c>
      <c r="F566" s="1">
        <v>297.64781458333334</v>
      </c>
    </row>
    <row r="567" spans="1:6" x14ac:dyDescent="0.25">
      <c r="A567" s="1" t="s">
        <v>1128</v>
      </c>
      <c r="B567" s="1" t="str">
        <f t="shared" si="32"/>
        <v>Htl</v>
      </c>
      <c r="C567" s="1" t="str">
        <f t="shared" si="33"/>
        <v>CZ13</v>
      </c>
      <c r="D567" s="1" t="str">
        <f t="shared" si="34"/>
        <v>v15</v>
      </c>
      <c r="E567" s="1" t="str">
        <f t="shared" si="35"/>
        <v>Htl-CZ13-v15</v>
      </c>
      <c r="F567" s="1">
        <v>267.70100800000006</v>
      </c>
    </row>
    <row r="568" spans="1:6" x14ac:dyDescent="0.25">
      <c r="A568" s="1" t="s">
        <v>1129</v>
      </c>
      <c r="B568" s="1" t="str">
        <f t="shared" si="32"/>
        <v>Htl</v>
      </c>
      <c r="C568" s="1" t="str">
        <f t="shared" si="33"/>
        <v>CZ14</v>
      </c>
      <c r="D568" s="1" t="str">
        <f t="shared" si="34"/>
        <v>v03</v>
      </c>
      <c r="E568" s="1" t="str">
        <f t="shared" si="35"/>
        <v>Htl-CZ14-v03</v>
      </c>
      <c r="F568" s="1">
        <v>315.72875083333338</v>
      </c>
    </row>
    <row r="569" spans="1:6" x14ac:dyDescent="0.25">
      <c r="A569" s="1" t="s">
        <v>1130</v>
      </c>
      <c r="B569" s="1" t="str">
        <f t="shared" si="32"/>
        <v>Htl</v>
      </c>
      <c r="C569" s="1" t="str">
        <f t="shared" si="33"/>
        <v>CZ14</v>
      </c>
      <c r="D569" s="1" t="str">
        <f t="shared" si="34"/>
        <v>v07</v>
      </c>
      <c r="E569" s="1" t="str">
        <f t="shared" si="35"/>
        <v>Htl-CZ14-v07</v>
      </c>
      <c r="F569" s="1">
        <v>315.31793433333337</v>
      </c>
    </row>
    <row r="570" spans="1:6" x14ac:dyDescent="0.25">
      <c r="A570" s="1" t="s">
        <v>1131</v>
      </c>
      <c r="B570" s="1" t="str">
        <f t="shared" si="32"/>
        <v>Htl</v>
      </c>
      <c r="C570" s="1" t="str">
        <f t="shared" si="33"/>
        <v>CZ14</v>
      </c>
      <c r="D570" s="1" t="str">
        <f t="shared" si="34"/>
        <v>v11</v>
      </c>
      <c r="E570" s="1" t="str">
        <f t="shared" si="35"/>
        <v>Htl-CZ14-v11</v>
      </c>
      <c r="F570" s="1">
        <v>304.93823100000003</v>
      </c>
    </row>
    <row r="571" spans="1:6" x14ac:dyDescent="0.25">
      <c r="A571" s="1" t="s">
        <v>1132</v>
      </c>
      <c r="B571" s="1" t="str">
        <f t="shared" si="32"/>
        <v>Htl</v>
      </c>
      <c r="C571" s="1" t="str">
        <f t="shared" si="33"/>
        <v>CZ14</v>
      </c>
      <c r="D571" s="1" t="str">
        <f t="shared" si="34"/>
        <v>v15</v>
      </c>
      <c r="E571" s="1" t="str">
        <f t="shared" si="35"/>
        <v>Htl-CZ14-v15</v>
      </c>
      <c r="F571" s="1">
        <v>270.23701974999989</v>
      </c>
    </row>
    <row r="572" spans="1:6" x14ac:dyDescent="0.25">
      <c r="A572" s="1" t="s">
        <v>1133</v>
      </c>
      <c r="B572" s="1" t="str">
        <f t="shared" si="32"/>
        <v>Htl</v>
      </c>
      <c r="C572" s="1" t="str">
        <f t="shared" si="33"/>
        <v>CZ15</v>
      </c>
      <c r="D572" s="1" t="str">
        <f t="shared" si="34"/>
        <v>v03</v>
      </c>
      <c r="E572" s="1" t="str">
        <f t="shared" si="35"/>
        <v>Htl-CZ15-v03</v>
      </c>
      <c r="F572" s="1">
        <v>393.18763766666643</v>
      </c>
    </row>
    <row r="573" spans="1:6" x14ac:dyDescent="0.25">
      <c r="A573" s="1" t="s">
        <v>1134</v>
      </c>
      <c r="B573" s="1" t="str">
        <f t="shared" si="32"/>
        <v>Htl</v>
      </c>
      <c r="C573" s="1" t="str">
        <f t="shared" si="33"/>
        <v>CZ15</v>
      </c>
      <c r="D573" s="1" t="str">
        <f t="shared" si="34"/>
        <v>v07</v>
      </c>
      <c r="E573" s="1" t="str">
        <f t="shared" si="35"/>
        <v>Htl-CZ15-v07</v>
      </c>
      <c r="F573" s="1">
        <v>392.6607976666665</v>
      </c>
    </row>
    <row r="574" spans="1:6" x14ac:dyDescent="0.25">
      <c r="A574" s="1" t="s">
        <v>1135</v>
      </c>
      <c r="B574" s="1" t="str">
        <f t="shared" si="32"/>
        <v>Htl</v>
      </c>
      <c r="C574" s="1" t="str">
        <f t="shared" si="33"/>
        <v>CZ15</v>
      </c>
      <c r="D574" s="1" t="str">
        <f t="shared" si="34"/>
        <v>v11</v>
      </c>
      <c r="E574" s="1" t="str">
        <f t="shared" si="35"/>
        <v>Htl-CZ15-v11</v>
      </c>
      <c r="F574" s="1">
        <v>379.87158375000007</v>
      </c>
    </row>
    <row r="575" spans="1:6" x14ac:dyDescent="0.25">
      <c r="A575" s="1" t="s">
        <v>1136</v>
      </c>
      <c r="B575" s="1" t="str">
        <f t="shared" si="32"/>
        <v>Htl</v>
      </c>
      <c r="C575" s="1" t="str">
        <f t="shared" si="33"/>
        <v>CZ15</v>
      </c>
      <c r="D575" s="1" t="str">
        <f t="shared" si="34"/>
        <v>v15</v>
      </c>
      <c r="E575" s="1" t="str">
        <f t="shared" si="35"/>
        <v>Htl-CZ15-v15</v>
      </c>
      <c r="F575" s="1">
        <v>338.47102033333334</v>
      </c>
    </row>
    <row r="576" spans="1:6" x14ac:dyDescent="0.25">
      <c r="A576" s="1" t="s">
        <v>1137</v>
      </c>
      <c r="B576" s="1" t="str">
        <f t="shared" si="32"/>
        <v>Htl</v>
      </c>
      <c r="C576" s="1" t="str">
        <f t="shared" si="33"/>
        <v>CZ16</v>
      </c>
      <c r="D576" s="1" t="str">
        <f t="shared" si="34"/>
        <v>v03</v>
      </c>
      <c r="E576" s="1" t="str">
        <f t="shared" si="35"/>
        <v>Htl-CZ16-v03</v>
      </c>
      <c r="F576" s="1">
        <v>278.03139258333334</v>
      </c>
    </row>
    <row r="577" spans="1:6" x14ac:dyDescent="0.25">
      <c r="A577" s="1" t="s">
        <v>1138</v>
      </c>
      <c r="B577" s="1" t="str">
        <f t="shared" si="32"/>
        <v>Htl</v>
      </c>
      <c r="C577" s="1" t="str">
        <f t="shared" si="33"/>
        <v>CZ16</v>
      </c>
      <c r="D577" s="1" t="str">
        <f t="shared" si="34"/>
        <v>v07</v>
      </c>
      <c r="E577" s="1" t="str">
        <f t="shared" si="35"/>
        <v>Htl-CZ16-v07</v>
      </c>
      <c r="F577" s="1">
        <v>278.00133391666657</v>
      </c>
    </row>
    <row r="578" spans="1:6" x14ac:dyDescent="0.25">
      <c r="A578" s="1" t="s">
        <v>1139</v>
      </c>
      <c r="B578" s="1" t="str">
        <f t="shared" si="32"/>
        <v>Htl</v>
      </c>
      <c r="C578" s="1" t="str">
        <f t="shared" si="33"/>
        <v>CZ16</v>
      </c>
      <c r="D578" s="1" t="str">
        <f t="shared" si="34"/>
        <v>v11</v>
      </c>
      <c r="E578" s="1" t="str">
        <f t="shared" si="35"/>
        <v>Htl-CZ16-v11</v>
      </c>
      <c r="F578" s="1">
        <v>271.43446783333337</v>
      </c>
    </row>
    <row r="579" spans="1:6" x14ac:dyDescent="0.25">
      <c r="A579" s="1" t="s">
        <v>1140</v>
      </c>
      <c r="B579" s="1" t="str">
        <f t="shared" si="32"/>
        <v>Htl</v>
      </c>
      <c r="C579" s="1" t="str">
        <f t="shared" si="33"/>
        <v>CZ16</v>
      </c>
      <c r="D579" s="1" t="str">
        <f t="shared" si="34"/>
        <v>v15</v>
      </c>
      <c r="E579" s="1" t="str">
        <f t="shared" si="35"/>
        <v>Htl-CZ16-v15</v>
      </c>
      <c r="F579" s="1">
        <v>236.19697325000016</v>
      </c>
    </row>
    <row r="580" spans="1:6" x14ac:dyDescent="0.25">
      <c r="A580" s="1" t="s">
        <v>1141</v>
      </c>
      <c r="B580" s="1" t="str">
        <f t="shared" si="32"/>
        <v>MBT</v>
      </c>
      <c r="C580" s="1" t="str">
        <f t="shared" si="33"/>
        <v>CZ01</v>
      </c>
      <c r="D580" s="1" t="str">
        <f t="shared" si="34"/>
        <v>v03</v>
      </c>
      <c r="E580" s="1" t="str">
        <f t="shared" si="35"/>
        <v>MBT-CZ01-v03</v>
      </c>
      <c r="F580" s="1">
        <v>316.85097333333329</v>
      </c>
    </row>
    <row r="581" spans="1:6" x14ac:dyDescent="0.25">
      <c r="A581" s="1" t="s">
        <v>1142</v>
      </c>
      <c r="B581" s="1" t="str">
        <f t="shared" ref="B581:B644" si="36">LEFT(A581,3)</f>
        <v>MBT</v>
      </c>
      <c r="C581" s="1" t="str">
        <f t="shared" ref="C581:C644" si="37">"CZ"&amp;MID(A581,6,2)</f>
        <v>CZ01</v>
      </c>
      <c r="D581" s="1" t="str">
        <f t="shared" ref="D581:D644" si="38">MID(A581,8,3)</f>
        <v>v07</v>
      </c>
      <c r="E581" s="1" t="str">
        <f t="shared" ref="E581:E644" si="39">CONCATENATE(B581,"-",C581,"-",D581)</f>
        <v>MBT-CZ01-v07</v>
      </c>
      <c r="F581" s="1">
        <v>314.02384499999994</v>
      </c>
    </row>
    <row r="582" spans="1:6" x14ac:dyDescent="0.25">
      <c r="A582" s="1" t="s">
        <v>1143</v>
      </c>
      <c r="B582" s="1" t="str">
        <f t="shared" si="36"/>
        <v>MBT</v>
      </c>
      <c r="C582" s="1" t="str">
        <f t="shared" si="37"/>
        <v>CZ01</v>
      </c>
      <c r="D582" s="1" t="str">
        <f t="shared" si="38"/>
        <v>v11</v>
      </c>
      <c r="E582" s="1" t="str">
        <f t="shared" si="39"/>
        <v>MBT-CZ01-v11</v>
      </c>
      <c r="F582" s="1">
        <v>309.70818749999989</v>
      </c>
    </row>
    <row r="583" spans="1:6" x14ac:dyDescent="0.25">
      <c r="A583" s="1" t="s">
        <v>1144</v>
      </c>
      <c r="B583" s="1" t="str">
        <f t="shared" si="36"/>
        <v>MBT</v>
      </c>
      <c r="C583" s="1" t="str">
        <f t="shared" si="37"/>
        <v>CZ01</v>
      </c>
      <c r="D583" s="1" t="str">
        <f t="shared" si="38"/>
        <v>v15</v>
      </c>
      <c r="E583" s="1" t="str">
        <f t="shared" si="39"/>
        <v>MBT-CZ01-v15</v>
      </c>
      <c r="F583" s="1">
        <v>302.45761416666659</v>
      </c>
    </row>
    <row r="584" spans="1:6" x14ac:dyDescent="0.25">
      <c r="A584" s="1" t="s">
        <v>1145</v>
      </c>
      <c r="B584" s="1" t="str">
        <f t="shared" si="36"/>
        <v>MBT</v>
      </c>
      <c r="C584" s="1" t="str">
        <f t="shared" si="37"/>
        <v>CZ02</v>
      </c>
      <c r="D584" s="1" t="str">
        <f t="shared" si="38"/>
        <v>v03</v>
      </c>
      <c r="E584" s="1" t="str">
        <f t="shared" si="39"/>
        <v>MBT-CZ02-v03</v>
      </c>
      <c r="F584" s="1">
        <v>341.83982750000001</v>
      </c>
    </row>
    <row r="585" spans="1:6" x14ac:dyDescent="0.25">
      <c r="A585" s="1" t="s">
        <v>1146</v>
      </c>
      <c r="B585" s="1" t="str">
        <f t="shared" si="36"/>
        <v>MBT</v>
      </c>
      <c r="C585" s="1" t="str">
        <f t="shared" si="37"/>
        <v>CZ02</v>
      </c>
      <c r="D585" s="1" t="str">
        <f t="shared" si="38"/>
        <v>v07</v>
      </c>
      <c r="E585" s="1" t="str">
        <f t="shared" si="39"/>
        <v>MBT-CZ02-v07</v>
      </c>
      <c r="F585" s="1">
        <v>336.02411916666665</v>
      </c>
    </row>
    <row r="586" spans="1:6" x14ac:dyDescent="0.25">
      <c r="A586" s="1" t="s">
        <v>1147</v>
      </c>
      <c r="B586" s="1" t="str">
        <f t="shared" si="36"/>
        <v>MBT</v>
      </c>
      <c r="C586" s="1" t="str">
        <f t="shared" si="37"/>
        <v>CZ02</v>
      </c>
      <c r="D586" s="1" t="str">
        <f t="shared" si="38"/>
        <v>v11</v>
      </c>
      <c r="E586" s="1" t="str">
        <f t="shared" si="39"/>
        <v>MBT-CZ02-v11</v>
      </c>
      <c r="F586" s="1">
        <v>318.35296416666665</v>
      </c>
    </row>
    <row r="587" spans="1:6" x14ac:dyDescent="0.25">
      <c r="A587" s="1" t="s">
        <v>1148</v>
      </c>
      <c r="B587" s="1" t="str">
        <f t="shared" si="36"/>
        <v>MBT</v>
      </c>
      <c r="C587" s="1" t="str">
        <f t="shared" si="37"/>
        <v>CZ02</v>
      </c>
      <c r="D587" s="1" t="str">
        <f t="shared" si="38"/>
        <v>v15</v>
      </c>
      <c r="E587" s="1" t="str">
        <f t="shared" si="39"/>
        <v>MBT-CZ02-v15</v>
      </c>
      <c r="F587" s="1">
        <v>309.20640999999995</v>
      </c>
    </row>
    <row r="588" spans="1:6" x14ac:dyDescent="0.25">
      <c r="A588" s="1" t="s">
        <v>1149</v>
      </c>
      <c r="B588" s="1" t="str">
        <f t="shared" si="36"/>
        <v>MBT</v>
      </c>
      <c r="C588" s="1" t="str">
        <f t="shared" si="37"/>
        <v>CZ03</v>
      </c>
      <c r="D588" s="1" t="str">
        <f t="shared" si="38"/>
        <v>v03</v>
      </c>
      <c r="E588" s="1" t="str">
        <f t="shared" si="39"/>
        <v>MBT-CZ03-v03</v>
      </c>
      <c r="F588" s="1">
        <v>348.85791166666672</v>
      </c>
    </row>
    <row r="589" spans="1:6" x14ac:dyDescent="0.25">
      <c r="A589" s="1" t="s">
        <v>1150</v>
      </c>
      <c r="B589" s="1" t="str">
        <f t="shared" si="36"/>
        <v>MBT</v>
      </c>
      <c r="C589" s="1" t="str">
        <f t="shared" si="37"/>
        <v>CZ03</v>
      </c>
      <c r="D589" s="1" t="str">
        <f t="shared" si="38"/>
        <v>v07</v>
      </c>
      <c r="E589" s="1" t="str">
        <f t="shared" si="39"/>
        <v>MBT-CZ03-v07</v>
      </c>
      <c r="F589" s="1">
        <v>345.40208916666677</v>
      </c>
    </row>
    <row r="590" spans="1:6" x14ac:dyDescent="0.25">
      <c r="A590" s="1" t="s">
        <v>1151</v>
      </c>
      <c r="B590" s="1" t="str">
        <f t="shared" si="36"/>
        <v>MBT</v>
      </c>
      <c r="C590" s="1" t="str">
        <f t="shared" si="37"/>
        <v>CZ03</v>
      </c>
      <c r="D590" s="1" t="str">
        <f t="shared" si="38"/>
        <v>v11</v>
      </c>
      <c r="E590" s="1" t="str">
        <f t="shared" si="39"/>
        <v>MBT-CZ03-v11</v>
      </c>
      <c r="F590" s="1">
        <v>335.29899750000004</v>
      </c>
    </row>
    <row r="591" spans="1:6" x14ac:dyDescent="0.25">
      <c r="A591" s="1" t="s">
        <v>1152</v>
      </c>
      <c r="B591" s="1" t="str">
        <f t="shared" si="36"/>
        <v>MBT</v>
      </c>
      <c r="C591" s="1" t="str">
        <f t="shared" si="37"/>
        <v>CZ03</v>
      </c>
      <c r="D591" s="1" t="str">
        <f t="shared" si="38"/>
        <v>v15</v>
      </c>
      <c r="E591" s="1" t="str">
        <f t="shared" si="39"/>
        <v>MBT-CZ03-v15</v>
      </c>
      <c r="F591" s="1">
        <v>311.10977333333341</v>
      </c>
    </row>
    <row r="592" spans="1:6" x14ac:dyDescent="0.25">
      <c r="A592" s="1" t="s">
        <v>1153</v>
      </c>
      <c r="B592" s="1" t="str">
        <f t="shared" si="36"/>
        <v>MBT</v>
      </c>
      <c r="C592" s="1" t="str">
        <f t="shared" si="37"/>
        <v>CZ04</v>
      </c>
      <c r="D592" s="1" t="str">
        <f t="shared" si="38"/>
        <v>v03</v>
      </c>
      <c r="E592" s="1" t="str">
        <f t="shared" si="39"/>
        <v>MBT-CZ04-v03</v>
      </c>
      <c r="F592" s="1">
        <v>350.12560833333333</v>
      </c>
    </row>
    <row r="593" spans="1:6" x14ac:dyDescent="0.25">
      <c r="A593" s="1" t="s">
        <v>1154</v>
      </c>
      <c r="B593" s="1" t="str">
        <f t="shared" si="36"/>
        <v>MBT</v>
      </c>
      <c r="C593" s="1" t="str">
        <f t="shared" si="37"/>
        <v>CZ04</v>
      </c>
      <c r="D593" s="1" t="str">
        <f t="shared" si="38"/>
        <v>v07</v>
      </c>
      <c r="E593" s="1" t="str">
        <f t="shared" si="39"/>
        <v>MBT-CZ04-v07</v>
      </c>
      <c r="F593" s="1">
        <v>345.0378941666666</v>
      </c>
    </row>
    <row r="594" spans="1:6" x14ac:dyDescent="0.25">
      <c r="A594" s="1" t="s">
        <v>1155</v>
      </c>
      <c r="B594" s="1" t="str">
        <f t="shared" si="36"/>
        <v>MBT</v>
      </c>
      <c r="C594" s="1" t="str">
        <f t="shared" si="37"/>
        <v>CZ04</v>
      </c>
      <c r="D594" s="1" t="str">
        <f t="shared" si="38"/>
        <v>v11</v>
      </c>
      <c r="E594" s="1" t="str">
        <f t="shared" si="39"/>
        <v>MBT-CZ04-v11</v>
      </c>
      <c r="F594" s="1">
        <v>326.68013000000002</v>
      </c>
    </row>
    <row r="595" spans="1:6" x14ac:dyDescent="0.25">
      <c r="A595" s="1" t="s">
        <v>1156</v>
      </c>
      <c r="B595" s="1" t="str">
        <f t="shared" si="36"/>
        <v>MBT</v>
      </c>
      <c r="C595" s="1" t="str">
        <f t="shared" si="37"/>
        <v>CZ04</v>
      </c>
      <c r="D595" s="1" t="str">
        <f t="shared" si="38"/>
        <v>v15</v>
      </c>
      <c r="E595" s="1" t="str">
        <f t="shared" si="39"/>
        <v>MBT-CZ04-v15</v>
      </c>
      <c r="F595" s="1">
        <v>302.32030333333336</v>
      </c>
    </row>
    <row r="596" spans="1:6" x14ac:dyDescent="0.25">
      <c r="A596" s="1" t="s">
        <v>1157</v>
      </c>
      <c r="B596" s="1" t="str">
        <f t="shared" si="36"/>
        <v>MBT</v>
      </c>
      <c r="C596" s="1" t="str">
        <f t="shared" si="37"/>
        <v>CZ05</v>
      </c>
      <c r="D596" s="1" t="str">
        <f t="shared" si="38"/>
        <v>v03</v>
      </c>
      <c r="E596" s="1" t="str">
        <f t="shared" si="39"/>
        <v>MBT-CZ05-v03</v>
      </c>
      <c r="F596" s="1">
        <v>347.86597583333338</v>
      </c>
    </row>
    <row r="597" spans="1:6" x14ac:dyDescent="0.25">
      <c r="A597" s="1" t="s">
        <v>1158</v>
      </c>
      <c r="B597" s="1" t="str">
        <f t="shared" si="36"/>
        <v>MBT</v>
      </c>
      <c r="C597" s="1" t="str">
        <f t="shared" si="37"/>
        <v>CZ05</v>
      </c>
      <c r="D597" s="1" t="str">
        <f t="shared" si="38"/>
        <v>v07</v>
      </c>
      <c r="E597" s="1" t="str">
        <f t="shared" si="39"/>
        <v>MBT-CZ05-v07</v>
      </c>
      <c r="F597" s="1">
        <v>344.31937416666665</v>
      </c>
    </row>
    <row r="598" spans="1:6" x14ac:dyDescent="0.25">
      <c r="A598" s="1" t="s">
        <v>1159</v>
      </c>
      <c r="B598" s="1" t="str">
        <f t="shared" si="36"/>
        <v>MBT</v>
      </c>
      <c r="C598" s="1" t="str">
        <f t="shared" si="37"/>
        <v>CZ05</v>
      </c>
      <c r="D598" s="1" t="str">
        <f t="shared" si="38"/>
        <v>v11</v>
      </c>
      <c r="E598" s="1" t="str">
        <f t="shared" si="39"/>
        <v>MBT-CZ05-v11</v>
      </c>
      <c r="F598" s="1">
        <v>336.51908500000008</v>
      </c>
    </row>
    <row r="599" spans="1:6" x14ac:dyDescent="0.25">
      <c r="A599" s="1" t="s">
        <v>1160</v>
      </c>
      <c r="B599" s="1" t="str">
        <f t="shared" si="36"/>
        <v>MBT</v>
      </c>
      <c r="C599" s="1" t="str">
        <f t="shared" si="37"/>
        <v>CZ05</v>
      </c>
      <c r="D599" s="1" t="str">
        <f t="shared" si="38"/>
        <v>v15</v>
      </c>
      <c r="E599" s="1" t="str">
        <f t="shared" si="39"/>
        <v>MBT-CZ05-v15</v>
      </c>
      <c r="F599" s="1">
        <v>311.54830083333337</v>
      </c>
    </row>
    <row r="600" spans="1:6" x14ac:dyDescent="0.25">
      <c r="A600" s="1" t="s">
        <v>1161</v>
      </c>
      <c r="B600" s="1" t="str">
        <f t="shared" si="36"/>
        <v>MBT</v>
      </c>
      <c r="C600" s="1" t="str">
        <f t="shared" si="37"/>
        <v>CZ06</v>
      </c>
      <c r="D600" s="1" t="str">
        <f t="shared" si="38"/>
        <v>v03</v>
      </c>
      <c r="E600" s="1" t="str">
        <f t="shared" si="39"/>
        <v>MBT-CZ06-v03</v>
      </c>
      <c r="F600" s="1">
        <v>376.66073083333328</v>
      </c>
    </row>
    <row r="601" spans="1:6" x14ac:dyDescent="0.25">
      <c r="A601" s="1" t="s">
        <v>1162</v>
      </c>
      <c r="B601" s="1" t="str">
        <f t="shared" si="36"/>
        <v>MBT</v>
      </c>
      <c r="C601" s="1" t="str">
        <f t="shared" si="37"/>
        <v>CZ06</v>
      </c>
      <c r="D601" s="1" t="str">
        <f t="shared" si="38"/>
        <v>v07</v>
      </c>
      <c r="E601" s="1" t="str">
        <f t="shared" si="39"/>
        <v>MBT-CZ06-v07</v>
      </c>
      <c r="F601" s="1">
        <v>376.66073083333328</v>
      </c>
    </row>
    <row r="602" spans="1:6" x14ac:dyDescent="0.25">
      <c r="A602" s="1" t="s">
        <v>1163</v>
      </c>
      <c r="B602" s="1" t="str">
        <f t="shared" si="36"/>
        <v>MBT</v>
      </c>
      <c r="C602" s="1" t="str">
        <f t="shared" si="37"/>
        <v>CZ06</v>
      </c>
      <c r="D602" s="1" t="str">
        <f t="shared" si="38"/>
        <v>v11</v>
      </c>
      <c r="E602" s="1" t="str">
        <f t="shared" si="39"/>
        <v>MBT-CZ06-v11</v>
      </c>
      <c r="F602" s="1">
        <v>370.30231666666663</v>
      </c>
    </row>
    <row r="603" spans="1:6" x14ac:dyDescent="0.25">
      <c r="A603" s="1" t="s">
        <v>1164</v>
      </c>
      <c r="B603" s="1" t="str">
        <f t="shared" si="36"/>
        <v>MBT</v>
      </c>
      <c r="C603" s="1" t="str">
        <f t="shared" si="37"/>
        <v>CZ06</v>
      </c>
      <c r="D603" s="1" t="str">
        <f t="shared" si="38"/>
        <v>v15</v>
      </c>
      <c r="E603" s="1" t="str">
        <f t="shared" si="39"/>
        <v>MBT-CZ06-v15</v>
      </c>
      <c r="F603" s="1">
        <v>342.87990833333339</v>
      </c>
    </row>
    <row r="604" spans="1:6" x14ac:dyDescent="0.25">
      <c r="A604" s="1" t="s">
        <v>1165</v>
      </c>
      <c r="B604" s="1" t="str">
        <f t="shared" si="36"/>
        <v>MBT</v>
      </c>
      <c r="C604" s="1" t="str">
        <f t="shared" si="37"/>
        <v>CZ07</v>
      </c>
      <c r="D604" s="1" t="str">
        <f t="shared" si="38"/>
        <v>v03</v>
      </c>
      <c r="E604" s="1" t="str">
        <f t="shared" si="39"/>
        <v>MBT-CZ07-v03</v>
      </c>
      <c r="F604" s="1">
        <v>369.81339000000003</v>
      </c>
    </row>
    <row r="605" spans="1:6" x14ac:dyDescent="0.25">
      <c r="A605" s="1" t="s">
        <v>1166</v>
      </c>
      <c r="B605" s="1" t="str">
        <f t="shared" si="36"/>
        <v>MBT</v>
      </c>
      <c r="C605" s="1" t="str">
        <f t="shared" si="37"/>
        <v>CZ07</v>
      </c>
      <c r="D605" s="1" t="str">
        <f t="shared" si="38"/>
        <v>v07</v>
      </c>
      <c r="E605" s="1" t="str">
        <f t="shared" si="39"/>
        <v>MBT-CZ07-v07</v>
      </c>
      <c r="F605" s="1">
        <v>369.81339000000003</v>
      </c>
    </row>
    <row r="606" spans="1:6" x14ac:dyDescent="0.25">
      <c r="A606" s="1" t="s">
        <v>1167</v>
      </c>
      <c r="B606" s="1" t="str">
        <f t="shared" si="36"/>
        <v>MBT</v>
      </c>
      <c r="C606" s="1" t="str">
        <f t="shared" si="37"/>
        <v>CZ07</v>
      </c>
      <c r="D606" s="1" t="str">
        <f t="shared" si="38"/>
        <v>v11</v>
      </c>
      <c r="E606" s="1" t="str">
        <f t="shared" si="39"/>
        <v>MBT-CZ07-v11</v>
      </c>
      <c r="F606" s="1">
        <v>360.35849083333341</v>
      </c>
    </row>
    <row r="607" spans="1:6" x14ac:dyDescent="0.25">
      <c r="A607" s="1" t="s">
        <v>1168</v>
      </c>
      <c r="B607" s="1" t="str">
        <f t="shared" si="36"/>
        <v>MBT</v>
      </c>
      <c r="C607" s="1" t="str">
        <f t="shared" si="37"/>
        <v>CZ07</v>
      </c>
      <c r="D607" s="1" t="str">
        <f t="shared" si="38"/>
        <v>v15</v>
      </c>
      <c r="E607" s="1" t="str">
        <f t="shared" si="39"/>
        <v>MBT-CZ07-v15</v>
      </c>
      <c r="F607" s="1">
        <v>333.83004416666671</v>
      </c>
    </row>
    <row r="608" spans="1:6" x14ac:dyDescent="0.25">
      <c r="A608" s="1" t="s">
        <v>1169</v>
      </c>
      <c r="B608" s="1" t="str">
        <f t="shared" si="36"/>
        <v>MBT</v>
      </c>
      <c r="C608" s="1" t="str">
        <f t="shared" si="37"/>
        <v>CZ08</v>
      </c>
      <c r="D608" s="1" t="str">
        <f t="shared" si="38"/>
        <v>v03</v>
      </c>
      <c r="E608" s="1" t="str">
        <f t="shared" si="39"/>
        <v>MBT-CZ08-v03</v>
      </c>
      <c r="F608" s="1">
        <v>378.00727000000001</v>
      </c>
    </row>
    <row r="609" spans="1:6" x14ac:dyDescent="0.25">
      <c r="A609" s="1" t="s">
        <v>1170</v>
      </c>
      <c r="B609" s="1" t="str">
        <f t="shared" si="36"/>
        <v>MBT</v>
      </c>
      <c r="C609" s="1" t="str">
        <f t="shared" si="37"/>
        <v>CZ08</v>
      </c>
      <c r="D609" s="1" t="str">
        <f t="shared" si="38"/>
        <v>v07</v>
      </c>
      <c r="E609" s="1" t="str">
        <f t="shared" si="39"/>
        <v>MBT-CZ08-v07</v>
      </c>
      <c r="F609" s="1">
        <v>378.00727000000001</v>
      </c>
    </row>
    <row r="610" spans="1:6" x14ac:dyDescent="0.25">
      <c r="A610" s="1" t="s">
        <v>1171</v>
      </c>
      <c r="B610" s="1" t="str">
        <f t="shared" si="36"/>
        <v>MBT</v>
      </c>
      <c r="C610" s="1" t="str">
        <f t="shared" si="37"/>
        <v>CZ08</v>
      </c>
      <c r="D610" s="1" t="str">
        <f t="shared" si="38"/>
        <v>v11</v>
      </c>
      <c r="E610" s="1" t="str">
        <f t="shared" si="39"/>
        <v>MBT-CZ08-v11</v>
      </c>
      <c r="F610" s="1">
        <v>360.73219499999999</v>
      </c>
    </row>
    <row r="611" spans="1:6" x14ac:dyDescent="0.25">
      <c r="A611" s="1" t="s">
        <v>1172</v>
      </c>
      <c r="B611" s="1" t="str">
        <f t="shared" si="36"/>
        <v>MBT</v>
      </c>
      <c r="C611" s="1" t="str">
        <f t="shared" si="37"/>
        <v>CZ08</v>
      </c>
      <c r="D611" s="1" t="str">
        <f t="shared" si="38"/>
        <v>v15</v>
      </c>
      <c r="E611" s="1" t="str">
        <f t="shared" si="39"/>
        <v>MBT-CZ08-v15</v>
      </c>
      <c r="F611" s="1">
        <v>334.27504250000004</v>
      </c>
    </row>
    <row r="612" spans="1:6" x14ac:dyDescent="0.25">
      <c r="A612" s="1" t="s">
        <v>1173</v>
      </c>
      <c r="B612" s="1" t="str">
        <f t="shared" si="36"/>
        <v>MBT</v>
      </c>
      <c r="C612" s="1" t="str">
        <f t="shared" si="37"/>
        <v>CZ09</v>
      </c>
      <c r="D612" s="1" t="str">
        <f t="shared" si="38"/>
        <v>v03</v>
      </c>
      <c r="E612" s="1" t="str">
        <f t="shared" si="39"/>
        <v>MBT-CZ09-v03</v>
      </c>
      <c r="F612" s="1">
        <v>467.64361166666663</v>
      </c>
    </row>
    <row r="613" spans="1:6" x14ac:dyDescent="0.25">
      <c r="A613" s="1" t="s">
        <v>1174</v>
      </c>
      <c r="B613" s="1" t="str">
        <f t="shared" si="36"/>
        <v>MBT</v>
      </c>
      <c r="C613" s="1" t="str">
        <f t="shared" si="37"/>
        <v>CZ09</v>
      </c>
      <c r="D613" s="1" t="str">
        <f t="shared" si="38"/>
        <v>v07</v>
      </c>
      <c r="E613" s="1" t="str">
        <f t="shared" si="39"/>
        <v>MBT-CZ09-v07</v>
      </c>
      <c r="F613" s="1">
        <v>467.64361166666663</v>
      </c>
    </row>
    <row r="614" spans="1:6" x14ac:dyDescent="0.25">
      <c r="A614" s="1" t="s">
        <v>1175</v>
      </c>
      <c r="B614" s="1" t="str">
        <f t="shared" si="36"/>
        <v>MBT</v>
      </c>
      <c r="C614" s="1" t="str">
        <f t="shared" si="37"/>
        <v>CZ09</v>
      </c>
      <c r="D614" s="1" t="str">
        <f t="shared" si="38"/>
        <v>v11</v>
      </c>
      <c r="E614" s="1" t="str">
        <f t="shared" si="39"/>
        <v>MBT-CZ09-v11</v>
      </c>
      <c r="F614" s="1">
        <v>426.68993916666665</v>
      </c>
    </row>
    <row r="615" spans="1:6" x14ac:dyDescent="0.25">
      <c r="A615" s="1" t="s">
        <v>1176</v>
      </c>
      <c r="B615" s="1" t="str">
        <f t="shared" si="36"/>
        <v>MBT</v>
      </c>
      <c r="C615" s="1" t="str">
        <f t="shared" si="37"/>
        <v>CZ09</v>
      </c>
      <c r="D615" s="1" t="str">
        <f t="shared" si="38"/>
        <v>v15</v>
      </c>
      <c r="E615" s="1" t="str">
        <f t="shared" si="39"/>
        <v>MBT-CZ09-v15</v>
      </c>
      <c r="F615" s="1">
        <v>398.26904249999995</v>
      </c>
    </row>
    <row r="616" spans="1:6" x14ac:dyDescent="0.25">
      <c r="A616" s="1" t="s">
        <v>1177</v>
      </c>
      <c r="B616" s="1" t="str">
        <f t="shared" si="36"/>
        <v>MBT</v>
      </c>
      <c r="C616" s="1" t="str">
        <f t="shared" si="37"/>
        <v>CZ10</v>
      </c>
      <c r="D616" s="1" t="str">
        <f t="shared" si="38"/>
        <v>v03</v>
      </c>
      <c r="E616" s="1" t="str">
        <f t="shared" si="39"/>
        <v>MBT-CZ10-v03</v>
      </c>
      <c r="F616" s="1">
        <v>412.09518166666675</v>
      </c>
    </row>
    <row r="617" spans="1:6" x14ac:dyDescent="0.25">
      <c r="A617" s="1" t="s">
        <v>1178</v>
      </c>
      <c r="B617" s="1" t="str">
        <f t="shared" si="36"/>
        <v>MBT</v>
      </c>
      <c r="C617" s="1" t="str">
        <f t="shared" si="37"/>
        <v>CZ10</v>
      </c>
      <c r="D617" s="1" t="str">
        <f t="shared" si="38"/>
        <v>v07</v>
      </c>
      <c r="E617" s="1" t="str">
        <f t="shared" si="39"/>
        <v>MBT-CZ10-v07</v>
      </c>
      <c r="F617" s="1">
        <v>405.8052358333332</v>
      </c>
    </row>
    <row r="618" spans="1:6" x14ac:dyDescent="0.25">
      <c r="A618" s="1" t="s">
        <v>1179</v>
      </c>
      <c r="B618" s="1" t="str">
        <f t="shared" si="36"/>
        <v>MBT</v>
      </c>
      <c r="C618" s="1" t="str">
        <f t="shared" si="37"/>
        <v>CZ10</v>
      </c>
      <c r="D618" s="1" t="str">
        <f t="shared" si="38"/>
        <v>v11</v>
      </c>
      <c r="E618" s="1" t="str">
        <f t="shared" si="39"/>
        <v>MBT-CZ10-v11</v>
      </c>
      <c r="F618" s="1">
        <v>383.82476916666673</v>
      </c>
    </row>
    <row r="619" spans="1:6" x14ac:dyDescent="0.25">
      <c r="A619" s="1" t="s">
        <v>1180</v>
      </c>
      <c r="B619" s="1" t="str">
        <f t="shared" si="36"/>
        <v>MBT</v>
      </c>
      <c r="C619" s="1" t="str">
        <f t="shared" si="37"/>
        <v>CZ10</v>
      </c>
      <c r="D619" s="1" t="str">
        <f t="shared" si="38"/>
        <v>v15</v>
      </c>
      <c r="E619" s="1" t="str">
        <f t="shared" si="39"/>
        <v>MBT-CZ10-v15</v>
      </c>
      <c r="F619" s="1">
        <v>373.78845083333334</v>
      </c>
    </row>
    <row r="620" spans="1:6" x14ac:dyDescent="0.25">
      <c r="A620" s="1" t="s">
        <v>1181</v>
      </c>
      <c r="B620" s="1" t="str">
        <f t="shared" si="36"/>
        <v>MBT</v>
      </c>
      <c r="C620" s="1" t="str">
        <f t="shared" si="37"/>
        <v>CZ11</v>
      </c>
      <c r="D620" s="1" t="str">
        <f t="shared" si="38"/>
        <v>v03</v>
      </c>
      <c r="E620" s="1" t="str">
        <f t="shared" si="39"/>
        <v>MBT-CZ11-v03</v>
      </c>
      <c r="F620" s="1">
        <v>460.31768</v>
      </c>
    </row>
    <row r="621" spans="1:6" x14ac:dyDescent="0.25">
      <c r="A621" s="1" t="s">
        <v>1182</v>
      </c>
      <c r="B621" s="1" t="str">
        <f t="shared" si="36"/>
        <v>MBT</v>
      </c>
      <c r="C621" s="1" t="str">
        <f t="shared" si="37"/>
        <v>CZ11</v>
      </c>
      <c r="D621" s="1" t="str">
        <f t="shared" si="38"/>
        <v>v07</v>
      </c>
      <c r="E621" s="1" t="str">
        <f t="shared" si="39"/>
        <v>MBT-CZ11-v07</v>
      </c>
      <c r="F621" s="1">
        <v>452.75920249999996</v>
      </c>
    </row>
    <row r="622" spans="1:6" x14ac:dyDescent="0.25">
      <c r="A622" s="1" t="s">
        <v>1183</v>
      </c>
      <c r="B622" s="1" t="str">
        <f t="shared" si="36"/>
        <v>MBT</v>
      </c>
      <c r="C622" s="1" t="str">
        <f t="shared" si="37"/>
        <v>CZ11</v>
      </c>
      <c r="D622" s="1" t="str">
        <f t="shared" si="38"/>
        <v>v11</v>
      </c>
      <c r="E622" s="1" t="str">
        <f t="shared" si="39"/>
        <v>MBT-CZ11-v11</v>
      </c>
      <c r="F622" s="1">
        <v>427.78836166666656</v>
      </c>
    </row>
    <row r="623" spans="1:6" x14ac:dyDescent="0.25">
      <c r="A623" s="1" t="s">
        <v>1184</v>
      </c>
      <c r="B623" s="1" t="str">
        <f t="shared" si="36"/>
        <v>MBT</v>
      </c>
      <c r="C623" s="1" t="str">
        <f t="shared" si="37"/>
        <v>CZ11</v>
      </c>
      <c r="D623" s="1" t="str">
        <f t="shared" si="38"/>
        <v>v15</v>
      </c>
      <c r="E623" s="1" t="str">
        <f t="shared" si="39"/>
        <v>MBT-CZ11-v15</v>
      </c>
      <c r="F623" s="1">
        <v>417.29913916666675</v>
      </c>
    </row>
    <row r="624" spans="1:6" x14ac:dyDescent="0.25">
      <c r="A624" s="1" t="s">
        <v>1185</v>
      </c>
      <c r="B624" s="1" t="str">
        <f t="shared" si="36"/>
        <v>MBT</v>
      </c>
      <c r="C624" s="1" t="str">
        <f t="shared" si="37"/>
        <v>CZ12</v>
      </c>
      <c r="D624" s="1" t="str">
        <f t="shared" si="38"/>
        <v>v03</v>
      </c>
      <c r="E624" s="1" t="str">
        <f t="shared" si="39"/>
        <v>MBT-CZ12-v03</v>
      </c>
      <c r="F624" s="1">
        <v>412.43128916666672</v>
      </c>
    </row>
    <row r="625" spans="1:6" x14ac:dyDescent="0.25">
      <c r="A625" s="1" t="s">
        <v>1186</v>
      </c>
      <c r="B625" s="1" t="str">
        <f t="shared" si="36"/>
        <v>MBT</v>
      </c>
      <c r="C625" s="1" t="str">
        <f t="shared" si="37"/>
        <v>CZ12</v>
      </c>
      <c r="D625" s="1" t="str">
        <f t="shared" si="38"/>
        <v>v07</v>
      </c>
      <c r="E625" s="1" t="str">
        <f t="shared" si="39"/>
        <v>MBT-CZ12-v07</v>
      </c>
      <c r="F625" s="1">
        <v>405.57232916666669</v>
      </c>
    </row>
    <row r="626" spans="1:6" x14ac:dyDescent="0.25">
      <c r="A626" s="1" t="s">
        <v>1187</v>
      </c>
      <c r="B626" s="1" t="str">
        <f t="shared" si="36"/>
        <v>MBT</v>
      </c>
      <c r="C626" s="1" t="str">
        <f t="shared" si="37"/>
        <v>CZ12</v>
      </c>
      <c r="D626" s="1" t="str">
        <f t="shared" si="38"/>
        <v>v11</v>
      </c>
      <c r="E626" s="1" t="str">
        <f t="shared" si="39"/>
        <v>MBT-CZ12-v11</v>
      </c>
      <c r="F626" s="1">
        <v>382.78860166666664</v>
      </c>
    </row>
    <row r="627" spans="1:6" x14ac:dyDescent="0.25">
      <c r="A627" s="1" t="s">
        <v>1188</v>
      </c>
      <c r="B627" s="1" t="str">
        <f t="shared" si="36"/>
        <v>MBT</v>
      </c>
      <c r="C627" s="1" t="str">
        <f t="shared" si="37"/>
        <v>CZ12</v>
      </c>
      <c r="D627" s="1" t="str">
        <f t="shared" si="38"/>
        <v>v15</v>
      </c>
      <c r="E627" s="1" t="str">
        <f t="shared" si="39"/>
        <v>MBT-CZ12-v15</v>
      </c>
      <c r="F627" s="1">
        <v>372.80388416666659</v>
      </c>
    </row>
    <row r="628" spans="1:6" x14ac:dyDescent="0.25">
      <c r="A628" s="1" t="s">
        <v>1189</v>
      </c>
      <c r="B628" s="1" t="str">
        <f t="shared" si="36"/>
        <v>MBT</v>
      </c>
      <c r="C628" s="1" t="str">
        <f t="shared" si="37"/>
        <v>CZ13</v>
      </c>
      <c r="D628" s="1" t="str">
        <f t="shared" si="38"/>
        <v>v03</v>
      </c>
      <c r="E628" s="1" t="str">
        <f t="shared" si="39"/>
        <v>MBT-CZ13-v03</v>
      </c>
      <c r="F628" s="1">
        <v>461.44018666666653</v>
      </c>
    </row>
    <row r="629" spans="1:6" x14ac:dyDescent="0.25">
      <c r="A629" s="1" t="s">
        <v>1190</v>
      </c>
      <c r="B629" s="1" t="str">
        <f t="shared" si="36"/>
        <v>MBT</v>
      </c>
      <c r="C629" s="1" t="str">
        <f t="shared" si="37"/>
        <v>CZ13</v>
      </c>
      <c r="D629" s="1" t="str">
        <f t="shared" si="38"/>
        <v>v07</v>
      </c>
      <c r="E629" s="1" t="str">
        <f t="shared" si="39"/>
        <v>MBT-CZ13-v07</v>
      </c>
      <c r="F629" s="1">
        <v>453.83287666666661</v>
      </c>
    </row>
    <row r="630" spans="1:6" x14ac:dyDescent="0.25">
      <c r="A630" s="1" t="s">
        <v>1191</v>
      </c>
      <c r="B630" s="1" t="str">
        <f t="shared" si="36"/>
        <v>MBT</v>
      </c>
      <c r="C630" s="1" t="str">
        <f t="shared" si="37"/>
        <v>CZ13</v>
      </c>
      <c r="D630" s="1" t="str">
        <f t="shared" si="38"/>
        <v>v11</v>
      </c>
      <c r="E630" s="1" t="str">
        <f t="shared" si="39"/>
        <v>MBT-CZ13-v11</v>
      </c>
      <c r="F630" s="1">
        <v>428.86008083333326</v>
      </c>
    </row>
    <row r="631" spans="1:6" x14ac:dyDescent="0.25">
      <c r="A631" s="1" t="s">
        <v>1192</v>
      </c>
      <c r="B631" s="1" t="str">
        <f t="shared" si="36"/>
        <v>MBT</v>
      </c>
      <c r="C631" s="1" t="str">
        <f t="shared" si="37"/>
        <v>CZ13</v>
      </c>
      <c r="D631" s="1" t="str">
        <f t="shared" si="38"/>
        <v>v15</v>
      </c>
      <c r="E631" s="1" t="str">
        <f t="shared" si="39"/>
        <v>MBT-CZ13-v15</v>
      </c>
      <c r="F631" s="1">
        <v>417.91651916666672</v>
      </c>
    </row>
    <row r="632" spans="1:6" x14ac:dyDescent="0.25">
      <c r="A632" s="1" t="s">
        <v>1193</v>
      </c>
      <c r="B632" s="1" t="str">
        <f t="shared" si="36"/>
        <v>MBT</v>
      </c>
      <c r="C632" s="1" t="str">
        <f t="shared" si="37"/>
        <v>CZ14</v>
      </c>
      <c r="D632" s="1" t="str">
        <f t="shared" si="38"/>
        <v>v03</v>
      </c>
      <c r="E632" s="1" t="str">
        <f t="shared" si="39"/>
        <v>MBT-CZ14-v03</v>
      </c>
      <c r="F632" s="1">
        <v>461.60350083333338</v>
      </c>
    </row>
    <row r="633" spans="1:6" x14ac:dyDescent="0.25">
      <c r="A633" s="1" t="s">
        <v>1194</v>
      </c>
      <c r="B633" s="1" t="str">
        <f t="shared" si="36"/>
        <v>MBT</v>
      </c>
      <c r="C633" s="1" t="str">
        <f t="shared" si="37"/>
        <v>CZ14</v>
      </c>
      <c r="D633" s="1" t="str">
        <f t="shared" si="38"/>
        <v>v07</v>
      </c>
      <c r="E633" s="1" t="str">
        <f t="shared" si="39"/>
        <v>MBT-CZ14-v07</v>
      </c>
      <c r="F633" s="1">
        <v>454.1705424999999</v>
      </c>
    </row>
    <row r="634" spans="1:6" x14ac:dyDescent="0.25">
      <c r="A634" s="1" t="s">
        <v>1195</v>
      </c>
      <c r="B634" s="1" t="str">
        <f t="shared" si="36"/>
        <v>MBT</v>
      </c>
      <c r="C634" s="1" t="str">
        <f t="shared" si="37"/>
        <v>CZ14</v>
      </c>
      <c r="D634" s="1" t="str">
        <f t="shared" si="38"/>
        <v>v11</v>
      </c>
      <c r="E634" s="1" t="str">
        <f t="shared" si="39"/>
        <v>MBT-CZ14-v11</v>
      </c>
      <c r="F634" s="1">
        <v>429.02069416666666</v>
      </c>
    </row>
    <row r="635" spans="1:6" x14ac:dyDescent="0.25">
      <c r="A635" s="1" t="s">
        <v>1196</v>
      </c>
      <c r="B635" s="1" t="str">
        <f t="shared" si="36"/>
        <v>MBT</v>
      </c>
      <c r="C635" s="1" t="str">
        <f t="shared" si="37"/>
        <v>CZ14</v>
      </c>
      <c r="D635" s="1" t="str">
        <f t="shared" si="38"/>
        <v>v15</v>
      </c>
      <c r="E635" s="1" t="str">
        <f t="shared" si="39"/>
        <v>MBT-CZ14-v15</v>
      </c>
      <c r="F635" s="1">
        <v>418.20173166666666</v>
      </c>
    </row>
    <row r="636" spans="1:6" x14ac:dyDescent="0.25">
      <c r="A636" s="1" t="s">
        <v>1197</v>
      </c>
      <c r="B636" s="1" t="str">
        <f t="shared" si="36"/>
        <v>MBT</v>
      </c>
      <c r="C636" s="1" t="str">
        <f t="shared" si="37"/>
        <v>CZ15</v>
      </c>
      <c r="D636" s="1" t="str">
        <f t="shared" si="38"/>
        <v>v03</v>
      </c>
      <c r="E636" s="1" t="str">
        <f t="shared" si="39"/>
        <v>MBT-CZ15-v03</v>
      </c>
      <c r="F636" s="1">
        <v>582.82236999999998</v>
      </c>
    </row>
    <row r="637" spans="1:6" x14ac:dyDescent="0.25">
      <c r="A637" s="1" t="s">
        <v>1198</v>
      </c>
      <c r="B637" s="1" t="str">
        <f t="shared" si="36"/>
        <v>MBT</v>
      </c>
      <c r="C637" s="1" t="str">
        <f t="shared" si="37"/>
        <v>CZ15</v>
      </c>
      <c r="D637" s="1" t="str">
        <f t="shared" si="38"/>
        <v>v07</v>
      </c>
      <c r="E637" s="1" t="str">
        <f t="shared" si="39"/>
        <v>MBT-CZ15-v07</v>
      </c>
      <c r="F637" s="1">
        <v>574.27192916666684</v>
      </c>
    </row>
    <row r="638" spans="1:6" x14ac:dyDescent="0.25">
      <c r="A638" s="1" t="s">
        <v>1199</v>
      </c>
      <c r="B638" s="1" t="str">
        <f t="shared" si="36"/>
        <v>MBT</v>
      </c>
      <c r="C638" s="1" t="str">
        <f t="shared" si="37"/>
        <v>CZ15</v>
      </c>
      <c r="D638" s="1" t="str">
        <f t="shared" si="38"/>
        <v>v11</v>
      </c>
      <c r="E638" s="1" t="str">
        <f t="shared" si="39"/>
        <v>MBT-CZ15-v11</v>
      </c>
      <c r="F638" s="1">
        <v>545.2476291666668</v>
      </c>
    </row>
    <row r="639" spans="1:6" x14ac:dyDescent="0.25">
      <c r="A639" s="1" t="s">
        <v>1200</v>
      </c>
      <c r="B639" s="1" t="str">
        <f t="shared" si="36"/>
        <v>MBT</v>
      </c>
      <c r="C639" s="1" t="str">
        <f t="shared" si="37"/>
        <v>CZ15</v>
      </c>
      <c r="D639" s="1" t="str">
        <f t="shared" si="38"/>
        <v>v15</v>
      </c>
      <c r="E639" s="1" t="str">
        <f t="shared" si="39"/>
        <v>MBT-CZ15-v15</v>
      </c>
      <c r="F639" s="1">
        <v>534.34242083333322</v>
      </c>
    </row>
    <row r="640" spans="1:6" x14ac:dyDescent="0.25">
      <c r="A640" s="1" t="s">
        <v>1201</v>
      </c>
      <c r="B640" s="1" t="str">
        <f t="shared" si="36"/>
        <v>MBT</v>
      </c>
      <c r="C640" s="1" t="str">
        <f t="shared" si="37"/>
        <v>CZ16</v>
      </c>
      <c r="D640" s="1" t="str">
        <f t="shared" si="38"/>
        <v>v03</v>
      </c>
      <c r="E640" s="1" t="str">
        <f t="shared" si="39"/>
        <v>MBT-CZ16-v03</v>
      </c>
      <c r="F640" s="1">
        <v>347.14611583333328</v>
      </c>
    </row>
    <row r="641" spans="1:6" x14ac:dyDescent="0.25">
      <c r="A641" s="1" t="s">
        <v>1202</v>
      </c>
      <c r="B641" s="1" t="str">
        <f t="shared" si="36"/>
        <v>MBT</v>
      </c>
      <c r="C641" s="1" t="str">
        <f t="shared" si="37"/>
        <v>CZ16</v>
      </c>
      <c r="D641" s="1" t="str">
        <f t="shared" si="38"/>
        <v>v07</v>
      </c>
      <c r="E641" s="1" t="str">
        <f t="shared" si="39"/>
        <v>MBT-CZ16-v07</v>
      </c>
      <c r="F641" s="1">
        <v>343.38627166666669</v>
      </c>
    </row>
    <row r="642" spans="1:6" x14ac:dyDescent="0.25">
      <c r="A642" s="1" t="s">
        <v>1203</v>
      </c>
      <c r="B642" s="1" t="str">
        <f t="shared" si="36"/>
        <v>MBT</v>
      </c>
      <c r="C642" s="1" t="str">
        <f t="shared" si="37"/>
        <v>CZ16</v>
      </c>
      <c r="D642" s="1" t="str">
        <f t="shared" si="38"/>
        <v>v11</v>
      </c>
      <c r="E642" s="1" t="str">
        <f t="shared" si="39"/>
        <v>MBT-CZ16-v11</v>
      </c>
      <c r="F642" s="1">
        <v>328.822225</v>
      </c>
    </row>
    <row r="643" spans="1:6" x14ac:dyDescent="0.25">
      <c r="A643" s="1" t="s">
        <v>1204</v>
      </c>
      <c r="B643" s="1" t="str">
        <f t="shared" si="36"/>
        <v>MBT</v>
      </c>
      <c r="C643" s="1" t="str">
        <f t="shared" si="37"/>
        <v>CZ16</v>
      </c>
      <c r="D643" s="1" t="str">
        <f t="shared" si="38"/>
        <v>v15</v>
      </c>
      <c r="E643" s="1" t="str">
        <f t="shared" si="39"/>
        <v>MBT-CZ16-v15</v>
      </c>
      <c r="F643" s="1">
        <v>320.25928083333338</v>
      </c>
    </row>
    <row r="644" spans="1:6" x14ac:dyDescent="0.25">
      <c r="A644" s="1" t="s">
        <v>1205</v>
      </c>
      <c r="B644" s="1" t="str">
        <f t="shared" si="36"/>
        <v>MLI</v>
      </c>
      <c r="C644" s="1" t="str">
        <f t="shared" si="37"/>
        <v>CZ01</v>
      </c>
      <c r="D644" s="1" t="str">
        <f t="shared" si="38"/>
        <v>v03</v>
      </c>
      <c r="E644" s="1" t="str">
        <f t="shared" si="39"/>
        <v>MLI-CZ01-v03</v>
      </c>
      <c r="F644" s="1">
        <v>178.54128966666664</v>
      </c>
    </row>
    <row r="645" spans="1:6" x14ac:dyDescent="0.25">
      <c r="A645" s="1" t="s">
        <v>1206</v>
      </c>
      <c r="B645" s="1" t="str">
        <f t="shared" ref="B645:B708" si="40">LEFT(A645,3)</f>
        <v>MLI</v>
      </c>
      <c r="C645" s="1" t="str">
        <f t="shared" ref="C645:C708" si="41">"CZ"&amp;MID(A645,6,2)</f>
        <v>CZ01</v>
      </c>
      <c r="D645" s="1" t="str">
        <f t="shared" ref="D645:D708" si="42">MID(A645,8,3)</f>
        <v>v07</v>
      </c>
      <c r="E645" s="1" t="str">
        <f t="shared" ref="E645:E708" si="43">CONCATENATE(B645,"-",C645,"-",D645)</f>
        <v>MLI-CZ01-v07</v>
      </c>
      <c r="F645" s="1">
        <v>176.29941550000001</v>
      </c>
    </row>
    <row r="646" spans="1:6" x14ac:dyDescent="0.25">
      <c r="A646" s="1" t="s">
        <v>1207</v>
      </c>
      <c r="B646" s="1" t="str">
        <f t="shared" si="40"/>
        <v>MLI</v>
      </c>
      <c r="C646" s="1" t="str">
        <f t="shared" si="41"/>
        <v>CZ01</v>
      </c>
      <c r="D646" s="1" t="str">
        <f t="shared" si="42"/>
        <v>v11</v>
      </c>
      <c r="E646" s="1" t="str">
        <f t="shared" si="43"/>
        <v>MLI-CZ01-v11</v>
      </c>
      <c r="F646" s="1">
        <v>168.39783799999998</v>
      </c>
    </row>
    <row r="647" spans="1:6" x14ac:dyDescent="0.25">
      <c r="A647" s="1" t="s">
        <v>1208</v>
      </c>
      <c r="B647" s="1" t="str">
        <f t="shared" si="40"/>
        <v>MLI</v>
      </c>
      <c r="C647" s="1" t="str">
        <f t="shared" si="41"/>
        <v>CZ01</v>
      </c>
      <c r="D647" s="1" t="str">
        <f t="shared" si="42"/>
        <v>v15</v>
      </c>
      <c r="E647" s="1" t="str">
        <f t="shared" si="43"/>
        <v>MLI-CZ01-v15</v>
      </c>
      <c r="F647" s="1">
        <v>167.172033</v>
      </c>
    </row>
    <row r="648" spans="1:6" x14ac:dyDescent="0.25">
      <c r="A648" s="1" t="s">
        <v>1209</v>
      </c>
      <c r="B648" s="1" t="str">
        <f t="shared" si="40"/>
        <v>MLI</v>
      </c>
      <c r="C648" s="1" t="str">
        <f t="shared" si="41"/>
        <v>CZ02</v>
      </c>
      <c r="D648" s="1" t="str">
        <f t="shared" si="42"/>
        <v>v03</v>
      </c>
      <c r="E648" s="1" t="str">
        <f t="shared" si="43"/>
        <v>MLI-CZ02-v03</v>
      </c>
      <c r="F648" s="1">
        <v>212.35076774999999</v>
      </c>
    </row>
    <row r="649" spans="1:6" x14ac:dyDescent="0.25">
      <c r="A649" s="1" t="s">
        <v>1210</v>
      </c>
      <c r="B649" s="1" t="str">
        <f t="shared" si="40"/>
        <v>MLI</v>
      </c>
      <c r="C649" s="1" t="str">
        <f t="shared" si="41"/>
        <v>CZ02</v>
      </c>
      <c r="D649" s="1" t="str">
        <f t="shared" si="42"/>
        <v>v07</v>
      </c>
      <c r="E649" s="1" t="str">
        <f t="shared" si="43"/>
        <v>MLI-CZ02-v07</v>
      </c>
      <c r="F649" s="1">
        <v>207.39837625000001</v>
      </c>
    </row>
    <row r="650" spans="1:6" x14ac:dyDescent="0.25">
      <c r="A650" s="1" t="s">
        <v>1211</v>
      </c>
      <c r="B650" s="1" t="str">
        <f t="shared" si="40"/>
        <v>MLI</v>
      </c>
      <c r="C650" s="1" t="str">
        <f t="shared" si="41"/>
        <v>CZ02</v>
      </c>
      <c r="D650" s="1" t="str">
        <f t="shared" si="42"/>
        <v>v11</v>
      </c>
      <c r="E650" s="1" t="str">
        <f t="shared" si="43"/>
        <v>MLI-CZ02-v11</v>
      </c>
      <c r="F650" s="1">
        <v>202.34222458333335</v>
      </c>
    </row>
    <row r="651" spans="1:6" x14ac:dyDescent="0.25">
      <c r="A651" s="1" t="s">
        <v>1212</v>
      </c>
      <c r="B651" s="1" t="str">
        <f t="shared" si="40"/>
        <v>MLI</v>
      </c>
      <c r="C651" s="1" t="str">
        <f t="shared" si="41"/>
        <v>CZ02</v>
      </c>
      <c r="D651" s="1" t="str">
        <f t="shared" si="42"/>
        <v>v15</v>
      </c>
      <c r="E651" s="1" t="str">
        <f t="shared" si="43"/>
        <v>MLI-CZ02-v15</v>
      </c>
      <c r="F651" s="1">
        <v>200.04736925000003</v>
      </c>
    </row>
    <row r="652" spans="1:6" x14ac:dyDescent="0.25">
      <c r="A652" s="1" t="s">
        <v>1213</v>
      </c>
      <c r="B652" s="1" t="str">
        <f t="shared" si="40"/>
        <v>MLI</v>
      </c>
      <c r="C652" s="1" t="str">
        <f t="shared" si="41"/>
        <v>CZ03</v>
      </c>
      <c r="D652" s="1" t="str">
        <f t="shared" si="42"/>
        <v>v03</v>
      </c>
      <c r="E652" s="1" t="str">
        <f t="shared" si="43"/>
        <v>MLI-CZ03-v03</v>
      </c>
      <c r="F652" s="1">
        <v>198.38062199999996</v>
      </c>
    </row>
    <row r="653" spans="1:6" x14ac:dyDescent="0.25">
      <c r="A653" s="1" t="s">
        <v>1214</v>
      </c>
      <c r="B653" s="1" t="str">
        <f t="shared" si="40"/>
        <v>MLI</v>
      </c>
      <c r="C653" s="1" t="str">
        <f t="shared" si="41"/>
        <v>CZ03</v>
      </c>
      <c r="D653" s="1" t="str">
        <f t="shared" si="42"/>
        <v>v07</v>
      </c>
      <c r="E653" s="1" t="str">
        <f t="shared" si="43"/>
        <v>MLI-CZ03-v07</v>
      </c>
      <c r="F653" s="1">
        <v>194.84171366666669</v>
      </c>
    </row>
    <row r="654" spans="1:6" x14ac:dyDescent="0.25">
      <c r="A654" s="1" t="s">
        <v>1215</v>
      </c>
      <c r="B654" s="1" t="str">
        <f t="shared" si="40"/>
        <v>MLI</v>
      </c>
      <c r="C654" s="1" t="str">
        <f t="shared" si="41"/>
        <v>CZ03</v>
      </c>
      <c r="D654" s="1" t="str">
        <f t="shared" si="42"/>
        <v>v11</v>
      </c>
      <c r="E654" s="1" t="str">
        <f t="shared" si="43"/>
        <v>MLI-CZ03-v11</v>
      </c>
      <c r="F654" s="1">
        <v>191.2476791666667</v>
      </c>
    </row>
    <row r="655" spans="1:6" x14ac:dyDescent="0.25">
      <c r="A655" s="1" t="s">
        <v>1216</v>
      </c>
      <c r="B655" s="1" t="str">
        <f t="shared" si="40"/>
        <v>MLI</v>
      </c>
      <c r="C655" s="1" t="str">
        <f t="shared" si="41"/>
        <v>CZ03</v>
      </c>
      <c r="D655" s="1" t="str">
        <f t="shared" si="42"/>
        <v>v15</v>
      </c>
      <c r="E655" s="1" t="str">
        <f t="shared" si="43"/>
        <v>MLI-CZ03-v15</v>
      </c>
      <c r="F655" s="1">
        <v>188.08546199999998</v>
      </c>
    </row>
    <row r="656" spans="1:6" x14ac:dyDescent="0.25">
      <c r="A656" s="1" t="s">
        <v>1217</v>
      </c>
      <c r="B656" s="1" t="str">
        <f t="shared" si="40"/>
        <v>MLI</v>
      </c>
      <c r="C656" s="1" t="str">
        <f t="shared" si="41"/>
        <v>CZ04</v>
      </c>
      <c r="D656" s="1" t="str">
        <f t="shared" si="42"/>
        <v>v03</v>
      </c>
      <c r="E656" s="1" t="str">
        <f t="shared" si="43"/>
        <v>MLI-CZ04-v03</v>
      </c>
      <c r="F656" s="1">
        <v>212.13606858333333</v>
      </c>
    </row>
    <row r="657" spans="1:6" x14ac:dyDescent="0.25">
      <c r="A657" s="1" t="s">
        <v>1218</v>
      </c>
      <c r="B657" s="1" t="str">
        <f t="shared" si="40"/>
        <v>MLI</v>
      </c>
      <c r="C657" s="1" t="str">
        <f t="shared" si="41"/>
        <v>CZ04</v>
      </c>
      <c r="D657" s="1" t="str">
        <f t="shared" si="42"/>
        <v>v07</v>
      </c>
      <c r="E657" s="1" t="str">
        <f t="shared" si="43"/>
        <v>MLI-CZ04-v07</v>
      </c>
      <c r="F657" s="1">
        <v>207.380945</v>
      </c>
    </row>
    <row r="658" spans="1:6" x14ac:dyDescent="0.25">
      <c r="A658" s="1" t="s">
        <v>1219</v>
      </c>
      <c r="B658" s="1" t="str">
        <f t="shared" si="40"/>
        <v>MLI</v>
      </c>
      <c r="C658" s="1" t="str">
        <f t="shared" si="41"/>
        <v>CZ04</v>
      </c>
      <c r="D658" s="1" t="str">
        <f t="shared" si="42"/>
        <v>v11</v>
      </c>
      <c r="E658" s="1" t="str">
        <f t="shared" si="43"/>
        <v>MLI-CZ04-v11</v>
      </c>
      <c r="F658" s="1">
        <v>202.63723850000002</v>
      </c>
    </row>
    <row r="659" spans="1:6" x14ac:dyDescent="0.25">
      <c r="A659" s="1" t="s">
        <v>1220</v>
      </c>
      <c r="B659" s="1" t="str">
        <f t="shared" si="40"/>
        <v>MLI</v>
      </c>
      <c r="C659" s="1" t="str">
        <f t="shared" si="41"/>
        <v>CZ04</v>
      </c>
      <c r="D659" s="1" t="str">
        <f t="shared" si="42"/>
        <v>v15</v>
      </c>
      <c r="E659" s="1" t="str">
        <f t="shared" si="43"/>
        <v>MLI-CZ04-v15</v>
      </c>
      <c r="F659" s="1">
        <v>199.28750733333334</v>
      </c>
    </row>
    <row r="660" spans="1:6" x14ac:dyDescent="0.25">
      <c r="A660" s="1" t="s">
        <v>1221</v>
      </c>
      <c r="B660" s="1" t="str">
        <f t="shared" si="40"/>
        <v>MLI</v>
      </c>
      <c r="C660" s="1" t="str">
        <f t="shared" si="41"/>
        <v>CZ05</v>
      </c>
      <c r="D660" s="1" t="str">
        <f t="shared" si="42"/>
        <v>v03</v>
      </c>
      <c r="E660" s="1" t="str">
        <f t="shared" si="43"/>
        <v>MLI-CZ05-v03</v>
      </c>
      <c r="F660" s="1">
        <v>196.04786974999999</v>
      </c>
    </row>
    <row r="661" spans="1:6" x14ac:dyDescent="0.25">
      <c r="A661" s="1" t="s">
        <v>1222</v>
      </c>
      <c r="B661" s="1" t="str">
        <f t="shared" si="40"/>
        <v>MLI</v>
      </c>
      <c r="C661" s="1" t="str">
        <f t="shared" si="41"/>
        <v>CZ05</v>
      </c>
      <c r="D661" s="1" t="str">
        <f t="shared" si="42"/>
        <v>v07</v>
      </c>
      <c r="E661" s="1" t="str">
        <f t="shared" si="43"/>
        <v>MLI-CZ05-v07</v>
      </c>
      <c r="F661" s="1">
        <v>192.39331291666664</v>
      </c>
    </row>
    <row r="662" spans="1:6" x14ac:dyDescent="0.25">
      <c r="A662" s="1" t="s">
        <v>1223</v>
      </c>
      <c r="B662" s="1" t="str">
        <f t="shared" si="40"/>
        <v>MLI</v>
      </c>
      <c r="C662" s="1" t="str">
        <f t="shared" si="41"/>
        <v>CZ05</v>
      </c>
      <c r="D662" s="1" t="str">
        <f t="shared" si="42"/>
        <v>v11</v>
      </c>
      <c r="E662" s="1" t="str">
        <f t="shared" si="43"/>
        <v>MLI-CZ05-v11</v>
      </c>
      <c r="F662" s="1">
        <v>192.39331291666664</v>
      </c>
    </row>
    <row r="663" spans="1:6" x14ac:dyDescent="0.25">
      <c r="A663" s="1" t="s">
        <v>1224</v>
      </c>
      <c r="B663" s="1" t="str">
        <f t="shared" si="40"/>
        <v>MLI</v>
      </c>
      <c r="C663" s="1" t="str">
        <f t="shared" si="41"/>
        <v>CZ05</v>
      </c>
      <c r="D663" s="1" t="str">
        <f t="shared" si="42"/>
        <v>v15</v>
      </c>
      <c r="E663" s="1" t="str">
        <f t="shared" si="43"/>
        <v>MLI-CZ05-v15</v>
      </c>
      <c r="F663" s="1">
        <v>189.06907341666667</v>
      </c>
    </row>
    <row r="664" spans="1:6" x14ac:dyDescent="0.25">
      <c r="A664" s="1" t="s">
        <v>1225</v>
      </c>
      <c r="B664" s="1" t="str">
        <f t="shared" si="40"/>
        <v>MLI</v>
      </c>
      <c r="C664" s="1" t="str">
        <f t="shared" si="41"/>
        <v>CZ06</v>
      </c>
      <c r="D664" s="1" t="str">
        <f t="shared" si="42"/>
        <v>v03</v>
      </c>
      <c r="E664" s="1" t="str">
        <f t="shared" si="43"/>
        <v>MLI-CZ06-v03</v>
      </c>
      <c r="F664" s="1">
        <v>227.0952265833333</v>
      </c>
    </row>
    <row r="665" spans="1:6" x14ac:dyDescent="0.25">
      <c r="A665" s="1" t="s">
        <v>1226</v>
      </c>
      <c r="B665" s="1" t="str">
        <f t="shared" si="40"/>
        <v>MLI</v>
      </c>
      <c r="C665" s="1" t="str">
        <f t="shared" si="41"/>
        <v>CZ06</v>
      </c>
      <c r="D665" s="1" t="str">
        <f t="shared" si="42"/>
        <v>v07</v>
      </c>
      <c r="E665" s="1" t="str">
        <f t="shared" si="43"/>
        <v>MLI-CZ06-v07</v>
      </c>
      <c r="F665" s="1">
        <v>227.0952265833333</v>
      </c>
    </row>
    <row r="666" spans="1:6" x14ac:dyDescent="0.25">
      <c r="A666" s="1" t="s">
        <v>1227</v>
      </c>
      <c r="B666" s="1" t="str">
        <f t="shared" si="40"/>
        <v>MLI</v>
      </c>
      <c r="C666" s="1" t="str">
        <f t="shared" si="41"/>
        <v>CZ06</v>
      </c>
      <c r="D666" s="1" t="str">
        <f t="shared" si="42"/>
        <v>v11</v>
      </c>
      <c r="E666" s="1" t="str">
        <f t="shared" si="43"/>
        <v>MLI-CZ06-v11</v>
      </c>
      <c r="F666" s="1">
        <v>227.0952265833333</v>
      </c>
    </row>
    <row r="667" spans="1:6" x14ac:dyDescent="0.25">
      <c r="A667" s="1" t="s">
        <v>1228</v>
      </c>
      <c r="B667" s="1" t="str">
        <f t="shared" si="40"/>
        <v>MLI</v>
      </c>
      <c r="C667" s="1" t="str">
        <f t="shared" si="41"/>
        <v>CZ06</v>
      </c>
      <c r="D667" s="1" t="str">
        <f t="shared" si="42"/>
        <v>v15</v>
      </c>
      <c r="E667" s="1" t="str">
        <f t="shared" si="43"/>
        <v>MLI-CZ06-v15</v>
      </c>
      <c r="F667" s="1">
        <v>223.88035325000004</v>
      </c>
    </row>
    <row r="668" spans="1:6" x14ac:dyDescent="0.25">
      <c r="A668" s="1" t="s">
        <v>1229</v>
      </c>
      <c r="B668" s="1" t="str">
        <f t="shared" si="40"/>
        <v>MLI</v>
      </c>
      <c r="C668" s="1" t="str">
        <f t="shared" si="41"/>
        <v>CZ07</v>
      </c>
      <c r="D668" s="1" t="str">
        <f t="shared" si="42"/>
        <v>v03</v>
      </c>
      <c r="E668" s="1" t="str">
        <f t="shared" si="43"/>
        <v>MLI-CZ07-v03</v>
      </c>
      <c r="F668" s="1">
        <v>214.54142691666664</v>
      </c>
    </row>
    <row r="669" spans="1:6" x14ac:dyDescent="0.25">
      <c r="A669" s="1" t="s">
        <v>1230</v>
      </c>
      <c r="B669" s="1" t="str">
        <f t="shared" si="40"/>
        <v>MLI</v>
      </c>
      <c r="C669" s="1" t="str">
        <f t="shared" si="41"/>
        <v>CZ07</v>
      </c>
      <c r="D669" s="1" t="str">
        <f t="shared" si="42"/>
        <v>v07</v>
      </c>
      <c r="E669" s="1" t="str">
        <f t="shared" si="43"/>
        <v>MLI-CZ07-v07</v>
      </c>
      <c r="F669" s="1">
        <v>214.54142691666664</v>
      </c>
    </row>
    <row r="670" spans="1:6" x14ac:dyDescent="0.25">
      <c r="A670" s="1" t="s">
        <v>1231</v>
      </c>
      <c r="B670" s="1" t="str">
        <f t="shared" si="40"/>
        <v>MLI</v>
      </c>
      <c r="C670" s="1" t="str">
        <f t="shared" si="41"/>
        <v>CZ07</v>
      </c>
      <c r="D670" s="1" t="str">
        <f t="shared" si="42"/>
        <v>v11</v>
      </c>
      <c r="E670" s="1" t="str">
        <f t="shared" si="43"/>
        <v>MLI-CZ07-v11</v>
      </c>
      <c r="F670" s="1">
        <v>211.05780891666663</v>
      </c>
    </row>
    <row r="671" spans="1:6" x14ac:dyDescent="0.25">
      <c r="A671" s="1" t="s">
        <v>1232</v>
      </c>
      <c r="B671" s="1" t="str">
        <f t="shared" si="40"/>
        <v>MLI</v>
      </c>
      <c r="C671" s="1" t="str">
        <f t="shared" si="41"/>
        <v>CZ07</v>
      </c>
      <c r="D671" s="1" t="str">
        <f t="shared" si="42"/>
        <v>v15</v>
      </c>
      <c r="E671" s="1" t="str">
        <f t="shared" si="43"/>
        <v>MLI-CZ07-v15</v>
      </c>
      <c r="F671" s="1">
        <v>207.97637458333335</v>
      </c>
    </row>
    <row r="672" spans="1:6" x14ac:dyDescent="0.25">
      <c r="A672" s="1" t="s">
        <v>1233</v>
      </c>
      <c r="B672" s="1" t="str">
        <f t="shared" si="40"/>
        <v>MLI</v>
      </c>
      <c r="C672" s="1" t="str">
        <f t="shared" si="41"/>
        <v>CZ08</v>
      </c>
      <c r="D672" s="1" t="str">
        <f t="shared" si="42"/>
        <v>v03</v>
      </c>
      <c r="E672" s="1" t="str">
        <f t="shared" si="43"/>
        <v>MLI-CZ08-v03</v>
      </c>
      <c r="F672" s="1">
        <v>229.32987250000002</v>
      </c>
    </row>
    <row r="673" spans="1:6" x14ac:dyDescent="0.25">
      <c r="A673" s="1" t="s">
        <v>1234</v>
      </c>
      <c r="B673" s="1" t="str">
        <f t="shared" si="40"/>
        <v>MLI</v>
      </c>
      <c r="C673" s="1" t="str">
        <f t="shared" si="41"/>
        <v>CZ08</v>
      </c>
      <c r="D673" s="1" t="str">
        <f t="shared" si="42"/>
        <v>v07</v>
      </c>
      <c r="E673" s="1" t="str">
        <f t="shared" si="43"/>
        <v>MLI-CZ08-v07</v>
      </c>
      <c r="F673" s="1">
        <v>229.32987250000002</v>
      </c>
    </row>
    <row r="674" spans="1:6" x14ac:dyDescent="0.25">
      <c r="A674" s="1" t="s">
        <v>1235</v>
      </c>
      <c r="B674" s="1" t="str">
        <f t="shared" si="40"/>
        <v>MLI</v>
      </c>
      <c r="C674" s="1" t="str">
        <f t="shared" si="41"/>
        <v>CZ08</v>
      </c>
      <c r="D674" s="1" t="str">
        <f t="shared" si="42"/>
        <v>v11</v>
      </c>
      <c r="E674" s="1" t="str">
        <f t="shared" si="43"/>
        <v>MLI-CZ08-v11</v>
      </c>
      <c r="F674" s="1">
        <v>225.17195499999997</v>
      </c>
    </row>
    <row r="675" spans="1:6" x14ac:dyDescent="0.25">
      <c r="A675" s="1" t="s">
        <v>1236</v>
      </c>
      <c r="B675" s="1" t="str">
        <f t="shared" si="40"/>
        <v>MLI</v>
      </c>
      <c r="C675" s="1" t="str">
        <f t="shared" si="41"/>
        <v>CZ08</v>
      </c>
      <c r="D675" s="1" t="str">
        <f t="shared" si="42"/>
        <v>v15</v>
      </c>
      <c r="E675" s="1" t="str">
        <f t="shared" si="43"/>
        <v>MLI-CZ08-v15</v>
      </c>
      <c r="F675" s="1">
        <v>221.36830166666667</v>
      </c>
    </row>
    <row r="676" spans="1:6" x14ac:dyDescent="0.25">
      <c r="A676" s="1" t="s">
        <v>1237</v>
      </c>
      <c r="B676" s="1" t="str">
        <f t="shared" si="40"/>
        <v>MLI</v>
      </c>
      <c r="C676" s="1" t="str">
        <f t="shared" si="41"/>
        <v>CZ09</v>
      </c>
      <c r="D676" s="1" t="str">
        <f t="shared" si="42"/>
        <v>v03</v>
      </c>
      <c r="E676" s="1" t="str">
        <f t="shared" si="43"/>
        <v>MLI-CZ09-v03</v>
      </c>
      <c r="F676" s="1">
        <v>290.07519500000001</v>
      </c>
    </row>
    <row r="677" spans="1:6" x14ac:dyDescent="0.25">
      <c r="A677" s="1" t="s">
        <v>1238</v>
      </c>
      <c r="B677" s="1" t="str">
        <f t="shared" si="40"/>
        <v>MLI</v>
      </c>
      <c r="C677" s="1" t="str">
        <f t="shared" si="41"/>
        <v>CZ09</v>
      </c>
      <c r="D677" s="1" t="str">
        <f t="shared" si="42"/>
        <v>v07</v>
      </c>
      <c r="E677" s="1" t="str">
        <f t="shared" si="43"/>
        <v>MLI-CZ09-v07</v>
      </c>
      <c r="F677" s="1">
        <v>290.07519500000001</v>
      </c>
    </row>
    <row r="678" spans="1:6" x14ac:dyDescent="0.25">
      <c r="A678" s="1" t="s">
        <v>1239</v>
      </c>
      <c r="B678" s="1" t="str">
        <f t="shared" si="40"/>
        <v>MLI</v>
      </c>
      <c r="C678" s="1" t="str">
        <f t="shared" si="41"/>
        <v>CZ09</v>
      </c>
      <c r="D678" s="1" t="str">
        <f t="shared" si="42"/>
        <v>v11</v>
      </c>
      <c r="E678" s="1" t="str">
        <f t="shared" si="43"/>
        <v>MLI-CZ09-v11</v>
      </c>
      <c r="F678" s="1">
        <v>271.87390750000003</v>
      </c>
    </row>
    <row r="679" spans="1:6" x14ac:dyDescent="0.25">
      <c r="A679" s="1" t="s">
        <v>1240</v>
      </c>
      <c r="B679" s="1" t="str">
        <f t="shared" si="40"/>
        <v>MLI</v>
      </c>
      <c r="C679" s="1" t="str">
        <f t="shared" si="41"/>
        <v>CZ09</v>
      </c>
      <c r="D679" s="1" t="str">
        <f t="shared" si="42"/>
        <v>v15</v>
      </c>
      <c r="E679" s="1" t="str">
        <f t="shared" si="43"/>
        <v>MLI-CZ09-v15</v>
      </c>
      <c r="F679" s="1">
        <v>267.8203483333333</v>
      </c>
    </row>
    <row r="680" spans="1:6" x14ac:dyDescent="0.25">
      <c r="A680" s="1" t="s">
        <v>1241</v>
      </c>
      <c r="B680" s="1" t="str">
        <f t="shared" si="40"/>
        <v>MLI</v>
      </c>
      <c r="C680" s="1" t="str">
        <f t="shared" si="41"/>
        <v>CZ10</v>
      </c>
      <c r="D680" s="1" t="str">
        <f t="shared" si="42"/>
        <v>v03</v>
      </c>
      <c r="E680" s="1" t="str">
        <f t="shared" si="43"/>
        <v>MLI-CZ10-v03</v>
      </c>
      <c r="F680" s="1">
        <v>264.75415416666664</v>
      </c>
    </row>
    <row r="681" spans="1:6" x14ac:dyDescent="0.25">
      <c r="A681" s="1" t="s">
        <v>1242</v>
      </c>
      <c r="B681" s="1" t="str">
        <f t="shared" si="40"/>
        <v>MLI</v>
      </c>
      <c r="C681" s="1" t="str">
        <f t="shared" si="41"/>
        <v>CZ10</v>
      </c>
      <c r="D681" s="1" t="str">
        <f t="shared" si="42"/>
        <v>v07</v>
      </c>
      <c r="E681" s="1" t="str">
        <f t="shared" si="43"/>
        <v>MLI-CZ10-v07</v>
      </c>
      <c r="F681" s="1">
        <v>259.45230999999995</v>
      </c>
    </row>
    <row r="682" spans="1:6" x14ac:dyDescent="0.25">
      <c r="A682" s="1" t="s">
        <v>1243</v>
      </c>
      <c r="B682" s="1" t="str">
        <f t="shared" si="40"/>
        <v>MLI</v>
      </c>
      <c r="C682" s="1" t="str">
        <f t="shared" si="41"/>
        <v>CZ10</v>
      </c>
      <c r="D682" s="1" t="str">
        <f t="shared" si="42"/>
        <v>v11</v>
      </c>
      <c r="E682" s="1" t="str">
        <f t="shared" si="43"/>
        <v>MLI-CZ10-v11</v>
      </c>
      <c r="F682" s="1">
        <v>254.06453416666668</v>
      </c>
    </row>
    <row r="683" spans="1:6" x14ac:dyDescent="0.25">
      <c r="A683" s="1" t="s">
        <v>1244</v>
      </c>
      <c r="B683" s="1" t="str">
        <f t="shared" si="40"/>
        <v>MLI</v>
      </c>
      <c r="C683" s="1" t="str">
        <f t="shared" si="41"/>
        <v>CZ10</v>
      </c>
      <c r="D683" s="1" t="str">
        <f t="shared" si="42"/>
        <v>v15</v>
      </c>
      <c r="E683" s="1" t="str">
        <f t="shared" si="43"/>
        <v>MLI-CZ10-v15</v>
      </c>
      <c r="F683" s="1">
        <v>251.69723416666668</v>
      </c>
    </row>
    <row r="684" spans="1:6" x14ac:dyDescent="0.25">
      <c r="A684" s="1" t="s">
        <v>1245</v>
      </c>
      <c r="B684" s="1" t="str">
        <f t="shared" si="40"/>
        <v>MLI</v>
      </c>
      <c r="C684" s="1" t="str">
        <f t="shared" si="41"/>
        <v>CZ11</v>
      </c>
      <c r="D684" s="1" t="str">
        <f t="shared" si="42"/>
        <v>v03</v>
      </c>
      <c r="E684" s="1" t="str">
        <f t="shared" si="43"/>
        <v>MLI-CZ11-v03</v>
      </c>
      <c r="F684" s="1">
        <v>297.73590166666668</v>
      </c>
    </row>
    <row r="685" spans="1:6" x14ac:dyDescent="0.25">
      <c r="A685" s="1" t="s">
        <v>1246</v>
      </c>
      <c r="B685" s="1" t="str">
        <f t="shared" si="40"/>
        <v>MLI</v>
      </c>
      <c r="C685" s="1" t="str">
        <f t="shared" si="41"/>
        <v>CZ11</v>
      </c>
      <c r="D685" s="1" t="str">
        <f t="shared" si="42"/>
        <v>v07</v>
      </c>
      <c r="E685" s="1" t="str">
        <f t="shared" si="43"/>
        <v>MLI-CZ11-v07</v>
      </c>
      <c r="F685" s="1">
        <v>291.81551166666668</v>
      </c>
    </row>
    <row r="686" spans="1:6" x14ac:dyDescent="0.25">
      <c r="A686" s="1" t="s">
        <v>1247</v>
      </c>
      <c r="B686" s="1" t="str">
        <f t="shared" si="40"/>
        <v>MLI</v>
      </c>
      <c r="C686" s="1" t="str">
        <f t="shared" si="41"/>
        <v>CZ11</v>
      </c>
      <c r="D686" s="1" t="str">
        <f t="shared" si="42"/>
        <v>v11</v>
      </c>
      <c r="E686" s="1" t="str">
        <f t="shared" si="43"/>
        <v>MLI-CZ11-v11</v>
      </c>
      <c r="F686" s="1">
        <v>256.47679499999998</v>
      </c>
    </row>
    <row r="687" spans="1:6" x14ac:dyDescent="0.25">
      <c r="A687" s="1" t="s">
        <v>1248</v>
      </c>
      <c r="B687" s="1" t="str">
        <f t="shared" si="40"/>
        <v>MLI</v>
      </c>
      <c r="C687" s="1" t="str">
        <f t="shared" si="41"/>
        <v>CZ11</v>
      </c>
      <c r="D687" s="1" t="str">
        <f t="shared" si="42"/>
        <v>v15</v>
      </c>
      <c r="E687" s="1" t="str">
        <f t="shared" si="43"/>
        <v>MLI-CZ11-v15</v>
      </c>
      <c r="F687" s="1">
        <v>254.48980083333336</v>
      </c>
    </row>
    <row r="688" spans="1:6" x14ac:dyDescent="0.25">
      <c r="A688" s="1" t="s">
        <v>1249</v>
      </c>
      <c r="B688" s="1" t="str">
        <f t="shared" si="40"/>
        <v>MLI</v>
      </c>
      <c r="C688" s="1" t="str">
        <f t="shared" si="41"/>
        <v>CZ12</v>
      </c>
      <c r="D688" s="1" t="str">
        <f t="shared" si="42"/>
        <v>v03</v>
      </c>
      <c r="E688" s="1" t="str">
        <f t="shared" si="43"/>
        <v>MLI-CZ12-v03</v>
      </c>
      <c r="F688" s="1">
        <v>265.36052083333328</v>
      </c>
    </row>
    <row r="689" spans="1:6" x14ac:dyDescent="0.25">
      <c r="A689" s="1" t="s">
        <v>1250</v>
      </c>
      <c r="B689" s="1" t="str">
        <f t="shared" si="40"/>
        <v>MLI</v>
      </c>
      <c r="C689" s="1" t="str">
        <f t="shared" si="41"/>
        <v>CZ12</v>
      </c>
      <c r="D689" s="1" t="str">
        <f t="shared" si="42"/>
        <v>v07</v>
      </c>
      <c r="E689" s="1" t="str">
        <f t="shared" si="43"/>
        <v>MLI-CZ12-v07</v>
      </c>
      <c r="F689" s="1">
        <v>259.90128666666664</v>
      </c>
    </row>
    <row r="690" spans="1:6" x14ac:dyDescent="0.25">
      <c r="A690" s="1" t="s">
        <v>1251</v>
      </c>
      <c r="B690" s="1" t="str">
        <f t="shared" si="40"/>
        <v>MLI</v>
      </c>
      <c r="C690" s="1" t="str">
        <f t="shared" si="41"/>
        <v>CZ12</v>
      </c>
      <c r="D690" s="1" t="str">
        <f t="shared" si="42"/>
        <v>v11</v>
      </c>
      <c r="E690" s="1" t="str">
        <f t="shared" si="43"/>
        <v>MLI-CZ12-v11</v>
      </c>
      <c r="F690" s="1">
        <v>245.08395333333334</v>
      </c>
    </row>
    <row r="691" spans="1:6" x14ac:dyDescent="0.25">
      <c r="A691" s="1" t="s">
        <v>1252</v>
      </c>
      <c r="B691" s="1" t="str">
        <f t="shared" si="40"/>
        <v>MLI</v>
      </c>
      <c r="C691" s="1" t="str">
        <f t="shared" si="41"/>
        <v>CZ12</v>
      </c>
      <c r="D691" s="1" t="str">
        <f t="shared" si="42"/>
        <v>v15</v>
      </c>
      <c r="E691" s="1" t="str">
        <f t="shared" si="43"/>
        <v>MLI-CZ12-v15</v>
      </c>
      <c r="F691" s="1">
        <v>242.94260333333335</v>
      </c>
    </row>
    <row r="692" spans="1:6" x14ac:dyDescent="0.25">
      <c r="A692" s="1" t="s">
        <v>1253</v>
      </c>
      <c r="B692" s="1" t="str">
        <f t="shared" si="40"/>
        <v>MLI</v>
      </c>
      <c r="C692" s="1" t="str">
        <f t="shared" si="41"/>
        <v>CZ13</v>
      </c>
      <c r="D692" s="1" t="str">
        <f t="shared" si="42"/>
        <v>v03</v>
      </c>
      <c r="E692" s="1" t="str">
        <f t="shared" si="43"/>
        <v>MLI-CZ13-v03</v>
      </c>
      <c r="F692" s="1">
        <v>298.2056966666666</v>
      </c>
    </row>
    <row r="693" spans="1:6" x14ac:dyDescent="0.25">
      <c r="A693" s="1" t="s">
        <v>1254</v>
      </c>
      <c r="B693" s="1" t="str">
        <f t="shared" si="40"/>
        <v>MLI</v>
      </c>
      <c r="C693" s="1" t="str">
        <f t="shared" si="41"/>
        <v>CZ13</v>
      </c>
      <c r="D693" s="1" t="str">
        <f t="shared" si="42"/>
        <v>v07</v>
      </c>
      <c r="E693" s="1" t="str">
        <f t="shared" si="43"/>
        <v>MLI-CZ13-v07</v>
      </c>
      <c r="F693" s="1">
        <v>292.05647750000003</v>
      </c>
    </row>
    <row r="694" spans="1:6" x14ac:dyDescent="0.25">
      <c r="A694" s="1" t="s">
        <v>1255</v>
      </c>
      <c r="B694" s="1" t="str">
        <f t="shared" si="40"/>
        <v>MLI</v>
      </c>
      <c r="C694" s="1" t="str">
        <f t="shared" si="41"/>
        <v>CZ13</v>
      </c>
      <c r="D694" s="1" t="str">
        <f t="shared" si="42"/>
        <v>v11</v>
      </c>
      <c r="E694" s="1" t="str">
        <f t="shared" si="43"/>
        <v>MLI-CZ13-v11</v>
      </c>
      <c r="F694" s="1">
        <v>265.30981666666668</v>
      </c>
    </row>
    <row r="695" spans="1:6" x14ac:dyDescent="0.25">
      <c r="A695" s="1" t="s">
        <v>1256</v>
      </c>
      <c r="B695" s="1" t="str">
        <f t="shared" si="40"/>
        <v>MLI</v>
      </c>
      <c r="C695" s="1" t="str">
        <f t="shared" si="41"/>
        <v>CZ13</v>
      </c>
      <c r="D695" s="1" t="str">
        <f t="shared" si="42"/>
        <v>v15</v>
      </c>
      <c r="E695" s="1" t="str">
        <f t="shared" si="43"/>
        <v>MLI-CZ13-v15</v>
      </c>
      <c r="F695" s="1">
        <v>262.9601025</v>
      </c>
    </row>
    <row r="696" spans="1:6" x14ac:dyDescent="0.25">
      <c r="A696" s="1" t="s">
        <v>1257</v>
      </c>
      <c r="B696" s="1" t="str">
        <f t="shared" si="40"/>
        <v>MLI</v>
      </c>
      <c r="C696" s="1" t="str">
        <f t="shared" si="41"/>
        <v>CZ14</v>
      </c>
      <c r="D696" s="1" t="str">
        <f t="shared" si="42"/>
        <v>v03</v>
      </c>
      <c r="E696" s="1" t="str">
        <f t="shared" si="43"/>
        <v>MLI-CZ14-v03</v>
      </c>
      <c r="F696" s="1">
        <v>296.53473500000001</v>
      </c>
    </row>
    <row r="697" spans="1:6" x14ac:dyDescent="0.25">
      <c r="A697" s="1" t="s">
        <v>1258</v>
      </c>
      <c r="B697" s="1" t="str">
        <f t="shared" si="40"/>
        <v>MLI</v>
      </c>
      <c r="C697" s="1" t="str">
        <f t="shared" si="41"/>
        <v>CZ14</v>
      </c>
      <c r="D697" s="1" t="str">
        <f t="shared" si="42"/>
        <v>v07</v>
      </c>
      <c r="E697" s="1" t="str">
        <f t="shared" si="43"/>
        <v>MLI-CZ14-v07</v>
      </c>
      <c r="F697" s="1">
        <v>290.87572916666664</v>
      </c>
    </row>
    <row r="698" spans="1:6" x14ac:dyDescent="0.25">
      <c r="A698" s="1" t="s">
        <v>1259</v>
      </c>
      <c r="B698" s="1" t="str">
        <f t="shared" si="40"/>
        <v>MLI</v>
      </c>
      <c r="C698" s="1" t="str">
        <f t="shared" si="41"/>
        <v>CZ14</v>
      </c>
      <c r="D698" s="1" t="str">
        <f t="shared" si="42"/>
        <v>v11</v>
      </c>
      <c r="E698" s="1" t="str">
        <f t="shared" si="43"/>
        <v>MLI-CZ14-v11</v>
      </c>
      <c r="F698" s="1">
        <v>256.370205</v>
      </c>
    </row>
    <row r="699" spans="1:6" x14ac:dyDescent="0.25">
      <c r="A699" s="1" t="s">
        <v>1260</v>
      </c>
      <c r="B699" s="1" t="str">
        <f t="shared" si="40"/>
        <v>MLI</v>
      </c>
      <c r="C699" s="1" t="str">
        <f t="shared" si="41"/>
        <v>CZ14</v>
      </c>
      <c r="D699" s="1" t="str">
        <f t="shared" si="42"/>
        <v>v15</v>
      </c>
      <c r="E699" s="1" t="str">
        <f t="shared" si="43"/>
        <v>MLI-CZ14-v15</v>
      </c>
      <c r="F699" s="1">
        <v>253.83665166666663</v>
      </c>
    </row>
    <row r="700" spans="1:6" x14ac:dyDescent="0.25">
      <c r="A700" s="1" t="s">
        <v>1261</v>
      </c>
      <c r="B700" s="1" t="str">
        <f t="shared" si="40"/>
        <v>MLI</v>
      </c>
      <c r="C700" s="1" t="str">
        <f t="shared" si="41"/>
        <v>CZ15</v>
      </c>
      <c r="D700" s="1" t="str">
        <f t="shared" si="42"/>
        <v>v03</v>
      </c>
      <c r="E700" s="1" t="str">
        <f t="shared" si="43"/>
        <v>MLI-CZ15-v03</v>
      </c>
      <c r="F700" s="1">
        <v>372.16105583333331</v>
      </c>
    </row>
    <row r="701" spans="1:6" x14ac:dyDescent="0.25">
      <c r="A701" s="1" t="s">
        <v>1262</v>
      </c>
      <c r="B701" s="1" t="str">
        <f t="shared" si="40"/>
        <v>MLI</v>
      </c>
      <c r="C701" s="1" t="str">
        <f t="shared" si="41"/>
        <v>CZ15</v>
      </c>
      <c r="D701" s="1" t="str">
        <f t="shared" si="42"/>
        <v>v07</v>
      </c>
      <c r="E701" s="1" t="str">
        <f t="shared" si="43"/>
        <v>MLI-CZ15-v07</v>
      </c>
      <c r="F701" s="1">
        <v>366.24133416666666</v>
      </c>
    </row>
    <row r="702" spans="1:6" x14ac:dyDescent="0.25">
      <c r="A702" s="1" t="s">
        <v>1263</v>
      </c>
      <c r="B702" s="1" t="str">
        <f t="shared" si="40"/>
        <v>MLI</v>
      </c>
      <c r="C702" s="1" t="str">
        <f t="shared" si="41"/>
        <v>CZ15</v>
      </c>
      <c r="D702" s="1" t="str">
        <f t="shared" si="42"/>
        <v>v11</v>
      </c>
      <c r="E702" s="1" t="str">
        <f t="shared" si="43"/>
        <v>MLI-CZ15-v11</v>
      </c>
      <c r="F702" s="1">
        <v>325.61744916666663</v>
      </c>
    </row>
    <row r="703" spans="1:6" x14ac:dyDescent="0.25">
      <c r="A703" s="1" t="s">
        <v>1264</v>
      </c>
      <c r="B703" s="1" t="str">
        <f t="shared" si="40"/>
        <v>MLI</v>
      </c>
      <c r="C703" s="1" t="str">
        <f t="shared" si="41"/>
        <v>CZ15</v>
      </c>
      <c r="D703" s="1" t="str">
        <f t="shared" si="42"/>
        <v>v15</v>
      </c>
      <c r="E703" s="1" t="str">
        <f t="shared" si="43"/>
        <v>MLI-CZ15-v15</v>
      </c>
      <c r="F703" s="1">
        <v>322.71311999999995</v>
      </c>
    </row>
    <row r="704" spans="1:6" x14ac:dyDescent="0.25">
      <c r="A704" s="1" t="s">
        <v>1265</v>
      </c>
      <c r="B704" s="1" t="str">
        <f t="shared" si="40"/>
        <v>MLI</v>
      </c>
      <c r="C704" s="1" t="str">
        <f t="shared" si="41"/>
        <v>CZ16</v>
      </c>
      <c r="D704" s="1" t="str">
        <f t="shared" si="42"/>
        <v>v03</v>
      </c>
      <c r="E704" s="1" t="str">
        <f t="shared" si="43"/>
        <v>MLI-CZ16-v03</v>
      </c>
      <c r="F704" s="1">
        <v>229.25588624999997</v>
      </c>
    </row>
    <row r="705" spans="1:6" x14ac:dyDescent="0.25">
      <c r="A705" s="1" t="s">
        <v>1266</v>
      </c>
      <c r="B705" s="1" t="str">
        <f t="shared" si="40"/>
        <v>MLI</v>
      </c>
      <c r="C705" s="1" t="str">
        <f t="shared" si="41"/>
        <v>CZ16</v>
      </c>
      <c r="D705" s="1" t="str">
        <f t="shared" si="42"/>
        <v>v07</v>
      </c>
      <c r="E705" s="1" t="str">
        <f t="shared" si="43"/>
        <v>MLI-CZ16-v07</v>
      </c>
      <c r="F705" s="1">
        <v>225.03431091666667</v>
      </c>
    </row>
    <row r="706" spans="1:6" x14ac:dyDescent="0.25">
      <c r="A706" s="1" t="s">
        <v>1267</v>
      </c>
      <c r="B706" s="1" t="str">
        <f t="shared" si="40"/>
        <v>MLI</v>
      </c>
      <c r="C706" s="1" t="str">
        <f t="shared" si="41"/>
        <v>CZ16</v>
      </c>
      <c r="D706" s="1" t="str">
        <f t="shared" si="42"/>
        <v>v11</v>
      </c>
      <c r="E706" s="1" t="str">
        <f t="shared" si="43"/>
        <v>MLI-CZ16-v11</v>
      </c>
      <c r="F706" s="1">
        <v>185.14797383333331</v>
      </c>
    </row>
    <row r="707" spans="1:6" x14ac:dyDescent="0.25">
      <c r="A707" s="1" t="s">
        <v>1268</v>
      </c>
      <c r="B707" s="1" t="str">
        <f t="shared" si="40"/>
        <v>MLI</v>
      </c>
      <c r="C707" s="1" t="str">
        <f t="shared" si="41"/>
        <v>CZ16</v>
      </c>
      <c r="D707" s="1" t="str">
        <f t="shared" si="42"/>
        <v>v15</v>
      </c>
      <c r="E707" s="1" t="str">
        <f t="shared" si="43"/>
        <v>MLI-CZ16-v15</v>
      </c>
      <c r="F707" s="1">
        <v>183.43256550000004</v>
      </c>
    </row>
    <row r="708" spans="1:6" x14ac:dyDescent="0.25">
      <c r="A708" s="1" t="s">
        <v>1269</v>
      </c>
      <c r="B708" s="1" t="str">
        <f t="shared" si="40"/>
        <v>Mtl</v>
      </c>
      <c r="C708" s="1" t="str">
        <f t="shared" si="41"/>
        <v>CZ01</v>
      </c>
      <c r="D708" s="1" t="str">
        <f t="shared" si="42"/>
        <v>v03</v>
      </c>
      <c r="E708" s="1" t="str">
        <f t="shared" si="43"/>
        <v>Mtl-CZ01-v03</v>
      </c>
      <c r="F708" s="1">
        <v>47.715301500000002</v>
      </c>
    </row>
    <row r="709" spans="1:6" x14ac:dyDescent="0.25">
      <c r="A709" s="1" t="s">
        <v>1270</v>
      </c>
      <c r="B709" s="1" t="str">
        <f t="shared" ref="B709:B772" si="44">LEFT(A709,3)</f>
        <v>Mtl</v>
      </c>
      <c r="C709" s="1" t="str">
        <f t="shared" ref="C709:C772" si="45">"CZ"&amp;MID(A709,6,2)</f>
        <v>CZ01</v>
      </c>
      <c r="D709" s="1" t="str">
        <f t="shared" ref="D709:D772" si="46">MID(A709,8,3)</f>
        <v>v07</v>
      </c>
      <c r="E709" s="1" t="str">
        <f t="shared" ref="E709:E772" si="47">CONCATENATE(B709,"-",C709,"-",D709)</f>
        <v>Mtl-CZ01-v07</v>
      </c>
      <c r="F709" s="1">
        <v>47.715301500000002</v>
      </c>
    </row>
    <row r="710" spans="1:6" x14ac:dyDescent="0.25">
      <c r="A710" s="1" t="s">
        <v>1271</v>
      </c>
      <c r="B710" s="1" t="str">
        <f t="shared" si="44"/>
        <v>Mtl</v>
      </c>
      <c r="C710" s="1" t="str">
        <f t="shared" si="45"/>
        <v>CZ01</v>
      </c>
      <c r="D710" s="1" t="str">
        <f t="shared" si="46"/>
        <v>v11</v>
      </c>
      <c r="E710" s="1" t="str">
        <f t="shared" si="47"/>
        <v>Mtl-CZ01-v11</v>
      </c>
      <c r="F710" s="1">
        <v>47.535617833333312</v>
      </c>
    </row>
    <row r="711" spans="1:6" x14ac:dyDescent="0.25">
      <c r="A711" s="1" t="s">
        <v>1272</v>
      </c>
      <c r="B711" s="1" t="str">
        <f t="shared" si="44"/>
        <v>Mtl</v>
      </c>
      <c r="C711" s="1" t="str">
        <f t="shared" si="45"/>
        <v>CZ01</v>
      </c>
      <c r="D711" s="1" t="str">
        <f t="shared" si="46"/>
        <v>v15</v>
      </c>
      <c r="E711" s="1" t="str">
        <f t="shared" si="47"/>
        <v>Mtl-CZ01-v15</v>
      </c>
      <c r="F711" s="1">
        <v>40.799888500000009</v>
      </c>
    </row>
    <row r="712" spans="1:6" x14ac:dyDescent="0.25">
      <c r="A712" s="1" t="s">
        <v>1273</v>
      </c>
      <c r="B712" s="1" t="str">
        <f t="shared" si="44"/>
        <v>Mtl</v>
      </c>
      <c r="C712" s="1" t="str">
        <f t="shared" si="45"/>
        <v>CZ02</v>
      </c>
      <c r="D712" s="1" t="str">
        <f t="shared" si="46"/>
        <v>v03</v>
      </c>
      <c r="E712" s="1" t="str">
        <f t="shared" si="47"/>
        <v>Mtl-CZ02-v03</v>
      </c>
      <c r="F712" s="1">
        <v>43.089768550000002</v>
      </c>
    </row>
    <row r="713" spans="1:6" x14ac:dyDescent="0.25">
      <c r="A713" s="1" t="s">
        <v>1274</v>
      </c>
      <c r="B713" s="1" t="str">
        <f t="shared" si="44"/>
        <v>Mtl</v>
      </c>
      <c r="C713" s="1" t="str">
        <f t="shared" si="45"/>
        <v>CZ02</v>
      </c>
      <c r="D713" s="1" t="str">
        <f t="shared" si="46"/>
        <v>v07</v>
      </c>
      <c r="E713" s="1" t="str">
        <f t="shared" si="47"/>
        <v>Mtl-CZ02-v07</v>
      </c>
      <c r="F713" s="1">
        <v>43.089768550000002</v>
      </c>
    </row>
    <row r="714" spans="1:6" x14ac:dyDescent="0.25">
      <c r="A714" s="1" t="s">
        <v>1275</v>
      </c>
      <c r="B714" s="1" t="str">
        <f t="shared" si="44"/>
        <v>Mtl</v>
      </c>
      <c r="C714" s="1" t="str">
        <f t="shared" si="45"/>
        <v>CZ02</v>
      </c>
      <c r="D714" s="1" t="str">
        <f t="shared" si="46"/>
        <v>v11</v>
      </c>
      <c r="E714" s="1" t="str">
        <f t="shared" si="47"/>
        <v>Mtl-CZ02-v11</v>
      </c>
      <c r="F714" s="1">
        <v>41.935200083333335</v>
      </c>
    </row>
    <row r="715" spans="1:6" x14ac:dyDescent="0.25">
      <c r="A715" s="1" t="s">
        <v>1276</v>
      </c>
      <c r="B715" s="1" t="str">
        <f t="shared" si="44"/>
        <v>Mtl</v>
      </c>
      <c r="C715" s="1" t="str">
        <f t="shared" si="45"/>
        <v>CZ02</v>
      </c>
      <c r="D715" s="1" t="str">
        <f t="shared" si="46"/>
        <v>v15</v>
      </c>
      <c r="E715" s="1" t="str">
        <f t="shared" si="47"/>
        <v>Mtl-CZ02-v15</v>
      </c>
      <c r="F715" s="1">
        <v>35.423960016666676</v>
      </c>
    </row>
    <row r="716" spans="1:6" x14ac:dyDescent="0.25">
      <c r="A716" s="1" t="s">
        <v>1277</v>
      </c>
      <c r="B716" s="1" t="str">
        <f t="shared" si="44"/>
        <v>Mtl</v>
      </c>
      <c r="C716" s="1" t="str">
        <f t="shared" si="45"/>
        <v>CZ03</v>
      </c>
      <c r="D716" s="1" t="str">
        <f t="shared" si="46"/>
        <v>v03</v>
      </c>
      <c r="E716" s="1" t="str">
        <f t="shared" si="47"/>
        <v>Mtl-CZ03-v03</v>
      </c>
      <c r="F716" s="1">
        <v>51.123421</v>
      </c>
    </row>
    <row r="717" spans="1:6" x14ac:dyDescent="0.25">
      <c r="A717" s="1" t="s">
        <v>1278</v>
      </c>
      <c r="B717" s="1" t="str">
        <f t="shared" si="44"/>
        <v>Mtl</v>
      </c>
      <c r="C717" s="1" t="str">
        <f t="shared" si="45"/>
        <v>CZ03</v>
      </c>
      <c r="D717" s="1" t="str">
        <f t="shared" si="46"/>
        <v>v07</v>
      </c>
      <c r="E717" s="1" t="str">
        <f t="shared" si="47"/>
        <v>Mtl-CZ03-v07</v>
      </c>
      <c r="F717" s="1">
        <v>51.123421</v>
      </c>
    </row>
    <row r="718" spans="1:6" x14ac:dyDescent="0.25">
      <c r="A718" s="1" t="s">
        <v>1279</v>
      </c>
      <c r="B718" s="1" t="str">
        <f t="shared" si="44"/>
        <v>Mtl</v>
      </c>
      <c r="C718" s="1" t="str">
        <f t="shared" si="45"/>
        <v>CZ03</v>
      </c>
      <c r="D718" s="1" t="str">
        <f t="shared" si="46"/>
        <v>v11</v>
      </c>
      <c r="E718" s="1" t="str">
        <f t="shared" si="47"/>
        <v>Mtl-CZ03-v11</v>
      </c>
      <c r="F718" s="1">
        <v>49.991846500000015</v>
      </c>
    </row>
    <row r="719" spans="1:6" x14ac:dyDescent="0.25">
      <c r="A719" s="1" t="s">
        <v>1280</v>
      </c>
      <c r="B719" s="1" t="str">
        <f t="shared" si="44"/>
        <v>Mtl</v>
      </c>
      <c r="C719" s="1" t="str">
        <f t="shared" si="45"/>
        <v>CZ03</v>
      </c>
      <c r="D719" s="1" t="str">
        <f t="shared" si="46"/>
        <v>v15</v>
      </c>
      <c r="E719" s="1" t="str">
        <f t="shared" si="47"/>
        <v>Mtl-CZ03-v15</v>
      </c>
      <c r="F719" s="1">
        <v>42.49809208333334</v>
      </c>
    </row>
    <row r="720" spans="1:6" x14ac:dyDescent="0.25">
      <c r="A720" s="1" t="s">
        <v>1281</v>
      </c>
      <c r="B720" s="1" t="str">
        <f t="shared" si="44"/>
        <v>Mtl</v>
      </c>
      <c r="C720" s="1" t="str">
        <f t="shared" si="45"/>
        <v>CZ04</v>
      </c>
      <c r="D720" s="1" t="str">
        <f t="shared" si="46"/>
        <v>v03</v>
      </c>
      <c r="E720" s="1" t="str">
        <f t="shared" si="47"/>
        <v>Mtl-CZ04-v03</v>
      </c>
      <c r="F720" s="1">
        <v>44.581367491666676</v>
      </c>
    </row>
    <row r="721" spans="1:6" x14ac:dyDescent="0.25">
      <c r="A721" s="1" t="s">
        <v>1282</v>
      </c>
      <c r="B721" s="1" t="str">
        <f t="shared" si="44"/>
        <v>Mtl</v>
      </c>
      <c r="C721" s="1" t="str">
        <f t="shared" si="45"/>
        <v>CZ04</v>
      </c>
      <c r="D721" s="1" t="str">
        <f t="shared" si="46"/>
        <v>v07</v>
      </c>
      <c r="E721" s="1" t="str">
        <f t="shared" si="47"/>
        <v>Mtl-CZ04-v07</v>
      </c>
      <c r="F721" s="1">
        <v>44.581367491666676</v>
      </c>
    </row>
    <row r="722" spans="1:6" x14ac:dyDescent="0.25">
      <c r="A722" s="1" t="s">
        <v>1283</v>
      </c>
      <c r="B722" s="1" t="str">
        <f t="shared" si="44"/>
        <v>Mtl</v>
      </c>
      <c r="C722" s="1" t="str">
        <f t="shared" si="45"/>
        <v>CZ04</v>
      </c>
      <c r="D722" s="1" t="str">
        <f t="shared" si="46"/>
        <v>v11</v>
      </c>
      <c r="E722" s="1" t="str">
        <f t="shared" si="47"/>
        <v>Mtl-CZ04-v11</v>
      </c>
      <c r="F722" s="1">
        <v>42.569536966666661</v>
      </c>
    </row>
    <row r="723" spans="1:6" x14ac:dyDescent="0.25">
      <c r="A723" s="1" t="s">
        <v>1284</v>
      </c>
      <c r="B723" s="1" t="str">
        <f t="shared" si="44"/>
        <v>Mtl</v>
      </c>
      <c r="C723" s="1" t="str">
        <f t="shared" si="45"/>
        <v>CZ04</v>
      </c>
      <c r="D723" s="1" t="str">
        <f t="shared" si="46"/>
        <v>v15</v>
      </c>
      <c r="E723" s="1" t="str">
        <f t="shared" si="47"/>
        <v>Mtl-CZ04-v15</v>
      </c>
      <c r="F723" s="1">
        <v>36.019783941666667</v>
      </c>
    </row>
    <row r="724" spans="1:6" x14ac:dyDescent="0.25">
      <c r="A724" s="1" t="s">
        <v>1285</v>
      </c>
      <c r="B724" s="1" t="str">
        <f t="shared" si="44"/>
        <v>Mtl</v>
      </c>
      <c r="C724" s="1" t="str">
        <f t="shared" si="45"/>
        <v>CZ05</v>
      </c>
      <c r="D724" s="1" t="str">
        <f t="shared" si="46"/>
        <v>v03</v>
      </c>
      <c r="E724" s="1" t="str">
        <f t="shared" si="47"/>
        <v>Mtl-CZ05-v03</v>
      </c>
      <c r="F724" s="1">
        <v>50.696096916666683</v>
      </c>
    </row>
    <row r="725" spans="1:6" x14ac:dyDescent="0.25">
      <c r="A725" s="1" t="s">
        <v>1286</v>
      </c>
      <c r="B725" s="1" t="str">
        <f t="shared" si="44"/>
        <v>Mtl</v>
      </c>
      <c r="C725" s="1" t="str">
        <f t="shared" si="45"/>
        <v>CZ05</v>
      </c>
      <c r="D725" s="1" t="str">
        <f t="shared" si="46"/>
        <v>v07</v>
      </c>
      <c r="E725" s="1" t="str">
        <f t="shared" si="47"/>
        <v>Mtl-CZ05-v07</v>
      </c>
      <c r="F725" s="1">
        <v>50.696096916666683</v>
      </c>
    </row>
    <row r="726" spans="1:6" x14ac:dyDescent="0.25">
      <c r="A726" s="1" t="s">
        <v>1287</v>
      </c>
      <c r="B726" s="1" t="str">
        <f t="shared" si="44"/>
        <v>Mtl</v>
      </c>
      <c r="C726" s="1" t="str">
        <f t="shared" si="45"/>
        <v>CZ05</v>
      </c>
      <c r="D726" s="1" t="str">
        <f t="shared" si="46"/>
        <v>v11</v>
      </c>
      <c r="E726" s="1" t="str">
        <f t="shared" si="47"/>
        <v>Mtl-CZ05-v11</v>
      </c>
      <c r="F726" s="1">
        <v>49.497974750000004</v>
      </c>
    </row>
    <row r="727" spans="1:6" x14ac:dyDescent="0.25">
      <c r="A727" s="1" t="s">
        <v>1288</v>
      </c>
      <c r="B727" s="1" t="str">
        <f t="shared" si="44"/>
        <v>Mtl</v>
      </c>
      <c r="C727" s="1" t="str">
        <f t="shared" si="45"/>
        <v>CZ05</v>
      </c>
      <c r="D727" s="1" t="str">
        <f t="shared" si="46"/>
        <v>v15</v>
      </c>
      <c r="E727" s="1" t="str">
        <f t="shared" si="47"/>
        <v>Mtl-CZ05-v15</v>
      </c>
      <c r="F727" s="1">
        <v>42.13266466666667</v>
      </c>
    </row>
    <row r="728" spans="1:6" x14ac:dyDescent="0.25">
      <c r="A728" s="1" t="s">
        <v>1289</v>
      </c>
      <c r="B728" s="1" t="str">
        <f t="shared" si="44"/>
        <v>Mtl</v>
      </c>
      <c r="C728" s="1" t="str">
        <f t="shared" si="45"/>
        <v>CZ06</v>
      </c>
      <c r="D728" s="1" t="str">
        <f t="shared" si="46"/>
        <v>v03</v>
      </c>
      <c r="E728" s="1" t="str">
        <f t="shared" si="47"/>
        <v>Mtl-CZ06-v03</v>
      </c>
      <c r="F728" s="1">
        <v>52.899957083333334</v>
      </c>
    </row>
    <row r="729" spans="1:6" x14ac:dyDescent="0.25">
      <c r="A729" s="1" t="s">
        <v>1290</v>
      </c>
      <c r="B729" s="1" t="str">
        <f t="shared" si="44"/>
        <v>Mtl</v>
      </c>
      <c r="C729" s="1" t="str">
        <f t="shared" si="45"/>
        <v>CZ06</v>
      </c>
      <c r="D729" s="1" t="str">
        <f t="shared" si="46"/>
        <v>v07</v>
      </c>
      <c r="E729" s="1" t="str">
        <f t="shared" si="47"/>
        <v>Mtl-CZ06-v07</v>
      </c>
      <c r="F729" s="1">
        <v>52.899957083333334</v>
      </c>
    </row>
    <row r="730" spans="1:6" x14ac:dyDescent="0.25">
      <c r="A730" s="1" t="s">
        <v>1291</v>
      </c>
      <c r="B730" s="1" t="str">
        <f t="shared" si="44"/>
        <v>Mtl</v>
      </c>
      <c r="C730" s="1" t="str">
        <f t="shared" si="45"/>
        <v>CZ06</v>
      </c>
      <c r="D730" s="1" t="str">
        <f t="shared" si="46"/>
        <v>v11</v>
      </c>
      <c r="E730" s="1" t="str">
        <f t="shared" si="47"/>
        <v>Mtl-CZ06-v11</v>
      </c>
      <c r="F730" s="1">
        <v>51.384551166666661</v>
      </c>
    </row>
    <row r="731" spans="1:6" x14ac:dyDescent="0.25">
      <c r="A731" s="1" t="s">
        <v>1292</v>
      </c>
      <c r="B731" s="1" t="str">
        <f t="shared" si="44"/>
        <v>Mtl</v>
      </c>
      <c r="C731" s="1" t="str">
        <f t="shared" si="45"/>
        <v>CZ06</v>
      </c>
      <c r="D731" s="1" t="str">
        <f t="shared" si="46"/>
        <v>v15</v>
      </c>
      <c r="E731" s="1" t="str">
        <f t="shared" si="47"/>
        <v>Mtl-CZ06-v15</v>
      </c>
      <c r="F731" s="1">
        <v>44.108841250000005</v>
      </c>
    </row>
    <row r="732" spans="1:6" x14ac:dyDescent="0.25">
      <c r="A732" s="1" t="s">
        <v>1293</v>
      </c>
      <c r="B732" s="1" t="str">
        <f t="shared" si="44"/>
        <v>Mtl</v>
      </c>
      <c r="C732" s="1" t="str">
        <f t="shared" si="45"/>
        <v>CZ07</v>
      </c>
      <c r="D732" s="1" t="str">
        <f t="shared" si="46"/>
        <v>v03</v>
      </c>
      <c r="E732" s="1" t="str">
        <f t="shared" si="47"/>
        <v>Mtl-CZ07-v03</v>
      </c>
      <c r="F732" s="1">
        <v>52.003602666666673</v>
      </c>
    </row>
    <row r="733" spans="1:6" x14ac:dyDescent="0.25">
      <c r="A733" s="1" t="s">
        <v>1294</v>
      </c>
      <c r="B733" s="1" t="str">
        <f t="shared" si="44"/>
        <v>Mtl</v>
      </c>
      <c r="C733" s="1" t="str">
        <f t="shared" si="45"/>
        <v>CZ07</v>
      </c>
      <c r="D733" s="1" t="str">
        <f t="shared" si="46"/>
        <v>v07</v>
      </c>
      <c r="E733" s="1" t="str">
        <f t="shared" si="47"/>
        <v>Mtl-CZ07-v07</v>
      </c>
      <c r="F733" s="1">
        <v>52.003602666666673</v>
      </c>
    </row>
    <row r="734" spans="1:6" x14ac:dyDescent="0.25">
      <c r="A734" s="1" t="s">
        <v>1295</v>
      </c>
      <c r="B734" s="1" t="str">
        <f t="shared" si="44"/>
        <v>Mtl</v>
      </c>
      <c r="C734" s="1" t="str">
        <f t="shared" si="45"/>
        <v>CZ07</v>
      </c>
      <c r="D734" s="1" t="str">
        <f t="shared" si="46"/>
        <v>v11</v>
      </c>
      <c r="E734" s="1" t="str">
        <f t="shared" si="47"/>
        <v>Mtl-CZ07-v11</v>
      </c>
      <c r="F734" s="1">
        <v>50.724784500000005</v>
      </c>
    </row>
    <row r="735" spans="1:6" x14ac:dyDescent="0.25">
      <c r="A735" s="1" t="s">
        <v>1296</v>
      </c>
      <c r="B735" s="1" t="str">
        <f t="shared" si="44"/>
        <v>Mtl</v>
      </c>
      <c r="C735" s="1" t="str">
        <f t="shared" si="45"/>
        <v>CZ07</v>
      </c>
      <c r="D735" s="1" t="str">
        <f t="shared" si="46"/>
        <v>v15</v>
      </c>
      <c r="E735" s="1" t="str">
        <f t="shared" si="47"/>
        <v>Mtl-CZ07-v15</v>
      </c>
      <c r="F735" s="1">
        <v>43.547230083333339</v>
      </c>
    </row>
    <row r="736" spans="1:6" x14ac:dyDescent="0.25">
      <c r="A736" s="1" t="s">
        <v>1297</v>
      </c>
      <c r="B736" s="1" t="str">
        <f t="shared" si="44"/>
        <v>Mtl</v>
      </c>
      <c r="C736" s="1" t="str">
        <f t="shared" si="45"/>
        <v>CZ08</v>
      </c>
      <c r="D736" s="1" t="str">
        <f t="shared" si="46"/>
        <v>v03</v>
      </c>
      <c r="E736" s="1" t="str">
        <f t="shared" si="47"/>
        <v>Mtl-CZ08-v03</v>
      </c>
      <c r="F736" s="1">
        <v>45.320508191666676</v>
      </c>
    </row>
    <row r="737" spans="1:6" x14ac:dyDescent="0.25">
      <c r="A737" s="1" t="s">
        <v>1298</v>
      </c>
      <c r="B737" s="1" t="str">
        <f t="shared" si="44"/>
        <v>Mtl</v>
      </c>
      <c r="C737" s="1" t="str">
        <f t="shared" si="45"/>
        <v>CZ08</v>
      </c>
      <c r="D737" s="1" t="str">
        <f t="shared" si="46"/>
        <v>v07</v>
      </c>
      <c r="E737" s="1" t="str">
        <f t="shared" si="47"/>
        <v>Mtl-CZ08-v07</v>
      </c>
      <c r="F737" s="1">
        <v>45.320508191666676</v>
      </c>
    </row>
    <row r="738" spans="1:6" x14ac:dyDescent="0.25">
      <c r="A738" s="1" t="s">
        <v>1299</v>
      </c>
      <c r="B738" s="1" t="str">
        <f t="shared" si="44"/>
        <v>Mtl</v>
      </c>
      <c r="C738" s="1" t="str">
        <f t="shared" si="45"/>
        <v>CZ08</v>
      </c>
      <c r="D738" s="1" t="str">
        <f t="shared" si="46"/>
        <v>v11</v>
      </c>
      <c r="E738" s="1" t="str">
        <f t="shared" si="47"/>
        <v>Mtl-CZ08-v11</v>
      </c>
      <c r="F738" s="1">
        <v>43.290923791666664</v>
      </c>
    </row>
    <row r="739" spans="1:6" x14ac:dyDescent="0.25">
      <c r="A739" s="1" t="s">
        <v>1300</v>
      </c>
      <c r="B739" s="1" t="str">
        <f t="shared" si="44"/>
        <v>Mtl</v>
      </c>
      <c r="C739" s="1" t="str">
        <f t="shared" si="45"/>
        <v>CZ08</v>
      </c>
      <c r="D739" s="1" t="str">
        <f t="shared" si="46"/>
        <v>v15</v>
      </c>
      <c r="E739" s="1" t="str">
        <f t="shared" si="47"/>
        <v>Mtl-CZ08-v15</v>
      </c>
      <c r="F739" s="1">
        <v>36.835629424999993</v>
      </c>
    </row>
    <row r="740" spans="1:6" x14ac:dyDescent="0.25">
      <c r="A740" s="1" t="s">
        <v>1301</v>
      </c>
      <c r="B740" s="1" t="str">
        <f t="shared" si="44"/>
        <v>Mtl</v>
      </c>
      <c r="C740" s="1" t="str">
        <f t="shared" si="45"/>
        <v>CZ09</v>
      </c>
      <c r="D740" s="1" t="str">
        <f t="shared" si="46"/>
        <v>v03</v>
      </c>
      <c r="E740" s="1" t="str">
        <f t="shared" si="47"/>
        <v>Mtl-CZ09-v03</v>
      </c>
      <c r="F740" s="1">
        <v>54.118557425000006</v>
      </c>
    </row>
    <row r="741" spans="1:6" x14ac:dyDescent="0.25">
      <c r="A741" s="1" t="s">
        <v>1302</v>
      </c>
      <c r="B741" s="1" t="str">
        <f t="shared" si="44"/>
        <v>Mtl</v>
      </c>
      <c r="C741" s="1" t="str">
        <f t="shared" si="45"/>
        <v>CZ09</v>
      </c>
      <c r="D741" s="1" t="str">
        <f t="shared" si="46"/>
        <v>v07</v>
      </c>
      <c r="E741" s="1" t="str">
        <f t="shared" si="47"/>
        <v>Mtl-CZ09-v07</v>
      </c>
      <c r="F741" s="1">
        <v>54.118557425000006</v>
      </c>
    </row>
    <row r="742" spans="1:6" x14ac:dyDescent="0.25">
      <c r="A742" s="1" t="s">
        <v>1303</v>
      </c>
      <c r="B742" s="1" t="str">
        <f t="shared" si="44"/>
        <v>Mtl</v>
      </c>
      <c r="C742" s="1" t="str">
        <f t="shared" si="45"/>
        <v>CZ09</v>
      </c>
      <c r="D742" s="1" t="str">
        <f t="shared" si="46"/>
        <v>v11</v>
      </c>
      <c r="E742" s="1" t="str">
        <f t="shared" si="47"/>
        <v>Mtl-CZ09-v11</v>
      </c>
      <c r="F742" s="1">
        <v>51.637081941666672</v>
      </c>
    </row>
    <row r="743" spans="1:6" x14ac:dyDescent="0.25">
      <c r="A743" s="1" t="s">
        <v>1304</v>
      </c>
      <c r="B743" s="1" t="str">
        <f t="shared" si="44"/>
        <v>Mtl</v>
      </c>
      <c r="C743" s="1" t="str">
        <f t="shared" si="45"/>
        <v>CZ09</v>
      </c>
      <c r="D743" s="1" t="str">
        <f t="shared" si="46"/>
        <v>v15</v>
      </c>
      <c r="E743" s="1" t="str">
        <f t="shared" si="47"/>
        <v>Mtl-CZ09-v15</v>
      </c>
      <c r="F743" s="1">
        <v>44.445164024999983</v>
      </c>
    </row>
    <row r="744" spans="1:6" x14ac:dyDescent="0.25">
      <c r="A744" s="1" t="s">
        <v>1305</v>
      </c>
      <c r="B744" s="1" t="str">
        <f t="shared" si="44"/>
        <v>Mtl</v>
      </c>
      <c r="C744" s="1" t="str">
        <f t="shared" si="45"/>
        <v>CZ10</v>
      </c>
      <c r="D744" s="1" t="str">
        <f t="shared" si="46"/>
        <v>v03</v>
      </c>
      <c r="E744" s="1" t="str">
        <f t="shared" si="47"/>
        <v>Mtl-CZ10-v03</v>
      </c>
      <c r="F744" s="1">
        <v>49.970486858333324</v>
      </c>
    </row>
    <row r="745" spans="1:6" x14ac:dyDescent="0.25">
      <c r="A745" s="1" t="s">
        <v>1306</v>
      </c>
      <c r="B745" s="1" t="str">
        <f t="shared" si="44"/>
        <v>Mtl</v>
      </c>
      <c r="C745" s="1" t="str">
        <f t="shared" si="45"/>
        <v>CZ10</v>
      </c>
      <c r="D745" s="1" t="str">
        <f t="shared" si="46"/>
        <v>v07</v>
      </c>
      <c r="E745" s="1" t="str">
        <f t="shared" si="47"/>
        <v>Mtl-CZ10-v07</v>
      </c>
      <c r="F745" s="1">
        <v>49.970486858333324</v>
      </c>
    </row>
    <row r="746" spans="1:6" x14ac:dyDescent="0.25">
      <c r="A746" s="1" t="s">
        <v>1307</v>
      </c>
      <c r="B746" s="1" t="str">
        <f t="shared" si="44"/>
        <v>Mtl</v>
      </c>
      <c r="C746" s="1" t="str">
        <f t="shared" si="45"/>
        <v>CZ10</v>
      </c>
      <c r="D746" s="1" t="str">
        <f t="shared" si="46"/>
        <v>v11</v>
      </c>
      <c r="E746" s="1" t="str">
        <f t="shared" si="47"/>
        <v>Mtl-CZ10-v11</v>
      </c>
      <c r="F746" s="1">
        <v>48.537100108333327</v>
      </c>
    </row>
    <row r="747" spans="1:6" x14ac:dyDescent="0.25">
      <c r="A747" s="1" t="s">
        <v>1308</v>
      </c>
      <c r="B747" s="1" t="str">
        <f t="shared" si="44"/>
        <v>Mtl</v>
      </c>
      <c r="C747" s="1" t="str">
        <f t="shared" si="45"/>
        <v>CZ10</v>
      </c>
      <c r="D747" s="1" t="str">
        <f t="shared" si="46"/>
        <v>v15</v>
      </c>
      <c r="E747" s="1" t="str">
        <f t="shared" si="47"/>
        <v>Mtl-CZ10-v15</v>
      </c>
      <c r="F747" s="1">
        <v>41.439844933333333</v>
      </c>
    </row>
    <row r="748" spans="1:6" x14ac:dyDescent="0.25">
      <c r="A748" s="1" t="s">
        <v>1309</v>
      </c>
      <c r="B748" s="1" t="str">
        <f t="shared" si="44"/>
        <v>Mtl</v>
      </c>
      <c r="C748" s="1" t="str">
        <f t="shared" si="45"/>
        <v>CZ11</v>
      </c>
      <c r="D748" s="1" t="str">
        <f t="shared" si="46"/>
        <v>v03</v>
      </c>
      <c r="E748" s="1" t="str">
        <f t="shared" si="47"/>
        <v>Mtl-CZ11-v03</v>
      </c>
      <c r="F748" s="1">
        <v>54.637574925000003</v>
      </c>
    </row>
    <row r="749" spans="1:6" x14ac:dyDescent="0.25">
      <c r="A749" s="1" t="s">
        <v>1310</v>
      </c>
      <c r="B749" s="1" t="str">
        <f t="shared" si="44"/>
        <v>Mtl</v>
      </c>
      <c r="C749" s="1" t="str">
        <f t="shared" si="45"/>
        <v>CZ11</v>
      </c>
      <c r="D749" s="1" t="str">
        <f t="shared" si="46"/>
        <v>v07</v>
      </c>
      <c r="E749" s="1" t="str">
        <f t="shared" si="47"/>
        <v>Mtl-CZ11-v07</v>
      </c>
      <c r="F749" s="1">
        <v>54.637574925000003</v>
      </c>
    </row>
    <row r="750" spans="1:6" x14ac:dyDescent="0.25">
      <c r="A750" s="1" t="s">
        <v>1311</v>
      </c>
      <c r="B750" s="1" t="str">
        <f t="shared" si="44"/>
        <v>Mtl</v>
      </c>
      <c r="C750" s="1" t="str">
        <f t="shared" si="45"/>
        <v>CZ11</v>
      </c>
      <c r="D750" s="1" t="str">
        <f t="shared" si="46"/>
        <v>v11</v>
      </c>
      <c r="E750" s="1" t="str">
        <f t="shared" si="47"/>
        <v>Mtl-CZ11-v11</v>
      </c>
      <c r="F750" s="1">
        <v>52.216777508333323</v>
      </c>
    </row>
    <row r="751" spans="1:6" x14ac:dyDescent="0.25">
      <c r="A751" s="1" t="s">
        <v>1312</v>
      </c>
      <c r="B751" s="1" t="str">
        <f t="shared" si="44"/>
        <v>Mtl</v>
      </c>
      <c r="C751" s="1" t="str">
        <f t="shared" si="45"/>
        <v>CZ11</v>
      </c>
      <c r="D751" s="1" t="str">
        <f t="shared" si="46"/>
        <v>v15</v>
      </c>
      <c r="E751" s="1" t="str">
        <f t="shared" si="47"/>
        <v>Mtl-CZ11-v15</v>
      </c>
      <c r="F751" s="1">
        <v>44.198530016666666</v>
      </c>
    </row>
    <row r="752" spans="1:6" x14ac:dyDescent="0.25">
      <c r="A752" s="1" t="s">
        <v>1313</v>
      </c>
      <c r="B752" s="1" t="str">
        <f t="shared" si="44"/>
        <v>Mtl</v>
      </c>
      <c r="C752" s="1" t="str">
        <f t="shared" si="45"/>
        <v>CZ12</v>
      </c>
      <c r="D752" s="1" t="str">
        <f t="shared" si="46"/>
        <v>v03</v>
      </c>
      <c r="E752" s="1" t="str">
        <f t="shared" si="47"/>
        <v>Mtl-CZ12-v03</v>
      </c>
      <c r="F752" s="1">
        <v>50.605552516666656</v>
      </c>
    </row>
    <row r="753" spans="1:6" x14ac:dyDescent="0.25">
      <c r="A753" s="1" t="s">
        <v>1314</v>
      </c>
      <c r="B753" s="1" t="str">
        <f t="shared" si="44"/>
        <v>Mtl</v>
      </c>
      <c r="C753" s="1" t="str">
        <f t="shared" si="45"/>
        <v>CZ12</v>
      </c>
      <c r="D753" s="1" t="str">
        <f t="shared" si="46"/>
        <v>v07</v>
      </c>
      <c r="E753" s="1" t="str">
        <f t="shared" si="47"/>
        <v>Mtl-CZ12-v07</v>
      </c>
      <c r="F753" s="1">
        <v>50.605552516666656</v>
      </c>
    </row>
    <row r="754" spans="1:6" x14ac:dyDescent="0.25">
      <c r="A754" s="1" t="s">
        <v>1315</v>
      </c>
      <c r="B754" s="1" t="str">
        <f t="shared" si="44"/>
        <v>Mtl</v>
      </c>
      <c r="C754" s="1" t="str">
        <f t="shared" si="45"/>
        <v>CZ12</v>
      </c>
      <c r="D754" s="1" t="str">
        <f t="shared" si="46"/>
        <v>v11</v>
      </c>
      <c r="E754" s="1" t="str">
        <f t="shared" si="47"/>
        <v>Mtl-CZ12-v11</v>
      </c>
      <c r="F754" s="1">
        <v>49.155490016666676</v>
      </c>
    </row>
    <row r="755" spans="1:6" x14ac:dyDescent="0.25">
      <c r="A755" s="1" t="s">
        <v>1316</v>
      </c>
      <c r="B755" s="1" t="str">
        <f t="shared" si="44"/>
        <v>Mtl</v>
      </c>
      <c r="C755" s="1" t="str">
        <f t="shared" si="45"/>
        <v>CZ12</v>
      </c>
      <c r="D755" s="1" t="str">
        <f t="shared" si="46"/>
        <v>v15</v>
      </c>
      <c r="E755" s="1" t="str">
        <f t="shared" si="47"/>
        <v>Mtl-CZ12-v15</v>
      </c>
      <c r="F755" s="1">
        <v>41.711248991666672</v>
      </c>
    </row>
    <row r="756" spans="1:6" x14ac:dyDescent="0.25">
      <c r="A756" s="1" t="s">
        <v>1317</v>
      </c>
      <c r="B756" s="1" t="str">
        <f t="shared" si="44"/>
        <v>Mtl</v>
      </c>
      <c r="C756" s="1" t="str">
        <f t="shared" si="45"/>
        <v>CZ13</v>
      </c>
      <c r="D756" s="1" t="str">
        <f t="shared" si="46"/>
        <v>v03</v>
      </c>
      <c r="E756" s="1" t="str">
        <f t="shared" si="47"/>
        <v>Mtl-CZ13-v03</v>
      </c>
      <c r="F756" s="1">
        <v>55.755037108333333</v>
      </c>
    </row>
    <row r="757" spans="1:6" x14ac:dyDescent="0.25">
      <c r="A757" s="1" t="s">
        <v>1318</v>
      </c>
      <c r="B757" s="1" t="str">
        <f t="shared" si="44"/>
        <v>Mtl</v>
      </c>
      <c r="C757" s="1" t="str">
        <f t="shared" si="45"/>
        <v>CZ13</v>
      </c>
      <c r="D757" s="1" t="str">
        <f t="shared" si="46"/>
        <v>v07</v>
      </c>
      <c r="E757" s="1" t="str">
        <f t="shared" si="47"/>
        <v>Mtl-CZ13-v07</v>
      </c>
      <c r="F757" s="1">
        <v>55.755037108333333</v>
      </c>
    </row>
    <row r="758" spans="1:6" x14ac:dyDescent="0.25">
      <c r="A758" s="1" t="s">
        <v>1319</v>
      </c>
      <c r="B758" s="1" t="str">
        <f t="shared" si="44"/>
        <v>Mtl</v>
      </c>
      <c r="C758" s="1" t="str">
        <f t="shared" si="45"/>
        <v>CZ13</v>
      </c>
      <c r="D758" s="1" t="str">
        <f t="shared" si="46"/>
        <v>v11</v>
      </c>
      <c r="E758" s="1" t="str">
        <f t="shared" si="47"/>
        <v>Mtl-CZ13-v11</v>
      </c>
      <c r="F758" s="1">
        <v>54.126023358333335</v>
      </c>
    </row>
    <row r="759" spans="1:6" x14ac:dyDescent="0.25">
      <c r="A759" s="1" t="s">
        <v>1320</v>
      </c>
      <c r="B759" s="1" t="str">
        <f t="shared" si="44"/>
        <v>Mtl</v>
      </c>
      <c r="C759" s="1" t="str">
        <f t="shared" si="45"/>
        <v>CZ13</v>
      </c>
      <c r="D759" s="1" t="str">
        <f t="shared" si="46"/>
        <v>v15</v>
      </c>
      <c r="E759" s="1" t="str">
        <f t="shared" si="47"/>
        <v>Mtl-CZ13-v15</v>
      </c>
      <c r="F759" s="1">
        <v>46.182996625000008</v>
      </c>
    </row>
    <row r="760" spans="1:6" x14ac:dyDescent="0.25">
      <c r="A760" s="1" t="s">
        <v>1321</v>
      </c>
      <c r="B760" s="1" t="str">
        <f t="shared" si="44"/>
        <v>Mtl</v>
      </c>
      <c r="C760" s="1" t="str">
        <f t="shared" si="45"/>
        <v>CZ14</v>
      </c>
      <c r="D760" s="1" t="str">
        <f t="shared" si="46"/>
        <v>v03</v>
      </c>
      <c r="E760" s="1" t="str">
        <f t="shared" si="47"/>
        <v>Mtl-CZ14-v03</v>
      </c>
      <c r="F760" s="1">
        <v>56.269391433333325</v>
      </c>
    </row>
    <row r="761" spans="1:6" x14ac:dyDescent="0.25">
      <c r="A761" s="1" t="s">
        <v>1322</v>
      </c>
      <c r="B761" s="1" t="str">
        <f t="shared" si="44"/>
        <v>Mtl</v>
      </c>
      <c r="C761" s="1" t="str">
        <f t="shared" si="45"/>
        <v>CZ14</v>
      </c>
      <c r="D761" s="1" t="str">
        <f t="shared" si="46"/>
        <v>v07</v>
      </c>
      <c r="E761" s="1" t="str">
        <f t="shared" si="47"/>
        <v>Mtl-CZ14-v07</v>
      </c>
      <c r="F761" s="1">
        <v>56.269391433333325</v>
      </c>
    </row>
    <row r="762" spans="1:6" x14ac:dyDescent="0.25">
      <c r="A762" s="1" t="s">
        <v>1323</v>
      </c>
      <c r="B762" s="1" t="str">
        <f t="shared" si="44"/>
        <v>Mtl</v>
      </c>
      <c r="C762" s="1" t="str">
        <f t="shared" si="45"/>
        <v>CZ14</v>
      </c>
      <c r="D762" s="1" t="str">
        <f t="shared" si="46"/>
        <v>v11</v>
      </c>
      <c r="E762" s="1" t="str">
        <f t="shared" si="47"/>
        <v>Mtl-CZ14-v11</v>
      </c>
      <c r="F762" s="1">
        <v>53.7277086</v>
      </c>
    </row>
    <row r="763" spans="1:6" x14ac:dyDescent="0.25">
      <c r="A763" s="1" t="s">
        <v>1324</v>
      </c>
      <c r="B763" s="1" t="str">
        <f t="shared" si="44"/>
        <v>Mtl</v>
      </c>
      <c r="C763" s="1" t="str">
        <f t="shared" si="45"/>
        <v>CZ14</v>
      </c>
      <c r="D763" s="1" t="str">
        <f t="shared" si="46"/>
        <v>v15</v>
      </c>
      <c r="E763" s="1" t="str">
        <f t="shared" si="47"/>
        <v>Mtl-CZ14-v15</v>
      </c>
      <c r="F763" s="1">
        <v>45.999886608333327</v>
      </c>
    </row>
    <row r="764" spans="1:6" x14ac:dyDescent="0.25">
      <c r="A764" s="1" t="s">
        <v>1325</v>
      </c>
      <c r="B764" s="1" t="str">
        <f t="shared" si="44"/>
        <v>Mtl</v>
      </c>
      <c r="C764" s="1" t="str">
        <f t="shared" si="45"/>
        <v>CZ15</v>
      </c>
      <c r="D764" s="1" t="str">
        <f t="shared" si="46"/>
        <v>v03</v>
      </c>
      <c r="E764" s="1" t="str">
        <f t="shared" si="47"/>
        <v>Mtl-CZ15-v03</v>
      </c>
      <c r="F764" s="1">
        <v>70.389320633333341</v>
      </c>
    </row>
    <row r="765" spans="1:6" x14ac:dyDescent="0.25">
      <c r="A765" s="1" t="s">
        <v>1326</v>
      </c>
      <c r="B765" s="1" t="str">
        <f t="shared" si="44"/>
        <v>Mtl</v>
      </c>
      <c r="C765" s="1" t="str">
        <f t="shared" si="45"/>
        <v>CZ15</v>
      </c>
      <c r="D765" s="1" t="str">
        <f t="shared" si="46"/>
        <v>v07</v>
      </c>
      <c r="E765" s="1" t="str">
        <f t="shared" si="47"/>
        <v>Mtl-CZ15-v07</v>
      </c>
      <c r="F765" s="1">
        <v>70.389320633333341</v>
      </c>
    </row>
    <row r="766" spans="1:6" x14ac:dyDescent="0.25">
      <c r="A766" s="1" t="s">
        <v>1327</v>
      </c>
      <c r="B766" s="1" t="str">
        <f t="shared" si="44"/>
        <v>Mtl</v>
      </c>
      <c r="C766" s="1" t="str">
        <f t="shared" si="45"/>
        <v>CZ15</v>
      </c>
      <c r="D766" s="1" t="str">
        <f t="shared" si="46"/>
        <v>v11</v>
      </c>
      <c r="E766" s="1" t="str">
        <f t="shared" si="47"/>
        <v>Mtl-CZ15-v11</v>
      </c>
      <c r="F766" s="1">
        <v>67.347812999999988</v>
      </c>
    </row>
    <row r="767" spans="1:6" x14ac:dyDescent="0.25">
      <c r="A767" s="1" t="s">
        <v>1328</v>
      </c>
      <c r="B767" s="1" t="str">
        <f t="shared" si="44"/>
        <v>Mtl</v>
      </c>
      <c r="C767" s="1" t="str">
        <f t="shared" si="45"/>
        <v>CZ15</v>
      </c>
      <c r="D767" s="1" t="str">
        <f t="shared" si="46"/>
        <v>v15</v>
      </c>
      <c r="E767" s="1" t="str">
        <f t="shared" si="47"/>
        <v>Mtl-CZ15-v15</v>
      </c>
      <c r="F767" s="1">
        <v>57.93509674166669</v>
      </c>
    </row>
    <row r="768" spans="1:6" x14ac:dyDescent="0.25">
      <c r="A768" s="1" t="s">
        <v>1329</v>
      </c>
      <c r="B768" s="1" t="str">
        <f t="shared" si="44"/>
        <v>Mtl</v>
      </c>
      <c r="C768" s="1" t="str">
        <f t="shared" si="45"/>
        <v>CZ16</v>
      </c>
      <c r="D768" s="1" t="str">
        <f t="shared" si="46"/>
        <v>v03</v>
      </c>
      <c r="E768" s="1" t="str">
        <f t="shared" si="47"/>
        <v>Mtl-CZ16-v03</v>
      </c>
      <c r="F768" s="1">
        <v>51.767875083333344</v>
      </c>
    </row>
    <row r="769" spans="1:6" x14ac:dyDescent="0.25">
      <c r="A769" s="1" t="s">
        <v>1330</v>
      </c>
      <c r="B769" s="1" t="str">
        <f t="shared" si="44"/>
        <v>Mtl</v>
      </c>
      <c r="C769" s="1" t="str">
        <f t="shared" si="45"/>
        <v>CZ16</v>
      </c>
      <c r="D769" s="1" t="str">
        <f t="shared" si="46"/>
        <v>v07</v>
      </c>
      <c r="E769" s="1" t="str">
        <f t="shared" si="47"/>
        <v>Mtl-CZ16-v07</v>
      </c>
      <c r="F769" s="1">
        <v>51.767875083333344</v>
      </c>
    </row>
    <row r="770" spans="1:6" x14ac:dyDescent="0.25">
      <c r="A770" s="1" t="s">
        <v>1331</v>
      </c>
      <c r="B770" s="1" t="str">
        <f t="shared" si="44"/>
        <v>Mtl</v>
      </c>
      <c r="C770" s="1" t="str">
        <f t="shared" si="45"/>
        <v>CZ16</v>
      </c>
      <c r="D770" s="1" t="str">
        <f t="shared" si="46"/>
        <v>v11</v>
      </c>
      <c r="E770" s="1" t="str">
        <f t="shared" si="47"/>
        <v>Mtl-CZ16-v11</v>
      </c>
      <c r="F770" s="1">
        <v>50.74766433333334</v>
      </c>
    </row>
    <row r="771" spans="1:6" x14ac:dyDescent="0.25">
      <c r="A771" s="1" t="s">
        <v>1332</v>
      </c>
      <c r="B771" s="1" t="str">
        <f t="shared" si="44"/>
        <v>Mtl</v>
      </c>
      <c r="C771" s="1" t="str">
        <f t="shared" si="45"/>
        <v>CZ16</v>
      </c>
      <c r="D771" s="1" t="str">
        <f t="shared" si="46"/>
        <v>v15</v>
      </c>
      <c r="E771" s="1" t="str">
        <f t="shared" si="47"/>
        <v>Mtl-CZ16-v15</v>
      </c>
      <c r="F771" s="1">
        <v>42.622860250000002</v>
      </c>
    </row>
    <row r="772" spans="1:6" x14ac:dyDescent="0.25">
      <c r="A772" s="1" t="s">
        <v>1333</v>
      </c>
      <c r="B772" s="1" t="str">
        <f t="shared" si="44"/>
        <v>Nrs</v>
      </c>
      <c r="C772" s="1" t="str">
        <f t="shared" si="45"/>
        <v>CZ01</v>
      </c>
      <c r="D772" s="1" t="str">
        <f t="shared" si="46"/>
        <v>v03</v>
      </c>
      <c r="E772" s="1" t="str">
        <f t="shared" si="47"/>
        <v>Nrs-CZ01-v03</v>
      </c>
      <c r="F772" s="1">
        <v>181.74216733333333</v>
      </c>
    </row>
    <row r="773" spans="1:6" x14ac:dyDescent="0.25">
      <c r="A773" s="1" t="s">
        <v>1334</v>
      </c>
      <c r="B773" s="1" t="str">
        <f t="shared" ref="B773:B836" si="48">LEFT(A773,3)</f>
        <v>Nrs</v>
      </c>
      <c r="C773" s="1" t="str">
        <f t="shared" ref="C773:C836" si="49">"CZ"&amp;MID(A773,6,2)</f>
        <v>CZ01</v>
      </c>
      <c r="D773" s="1" t="str">
        <f t="shared" ref="D773:D836" si="50">MID(A773,8,3)</f>
        <v>v07</v>
      </c>
      <c r="E773" s="1" t="str">
        <f t="shared" ref="E773:E836" si="51">CONCATENATE(B773,"-",C773,"-",D773)</f>
        <v>Nrs-CZ01-v07</v>
      </c>
      <c r="F773" s="1">
        <v>181.74111316666662</v>
      </c>
    </row>
    <row r="774" spans="1:6" x14ac:dyDescent="0.25">
      <c r="A774" s="1" t="s">
        <v>1335</v>
      </c>
      <c r="B774" s="1" t="str">
        <f t="shared" si="48"/>
        <v>Nrs</v>
      </c>
      <c r="C774" s="1" t="str">
        <f t="shared" si="49"/>
        <v>CZ01</v>
      </c>
      <c r="D774" s="1" t="str">
        <f t="shared" si="50"/>
        <v>v11</v>
      </c>
      <c r="E774" s="1" t="str">
        <f t="shared" si="51"/>
        <v>Nrs-CZ01-v11</v>
      </c>
      <c r="F774" s="1">
        <v>181.74111316666662</v>
      </c>
    </row>
    <row r="775" spans="1:6" x14ac:dyDescent="0.25">
      <c r="A775" s="1" t="s">
        <v>1336</v>
      </c>
      <c r="B775" s="1" t="str">
        <f t="shared" si="48"/>
        <v>Nrs</v>
      </c>
      <c r="C775" s="1" t="str">
        <f t="shared" si="49"/>
        <v>CZ01</v>
      </c>
      <c r="D775" s="1" t="str">
        <f t="shared" si="50"/>
        <v>v15</v>
      </c>
      <c r="E775" s="1" t="str">
        <f t="shared" si="51"/>
        <v>Nrs-CZ01-v15</v>
      </c>
      <c r="F775" s="1">
        <v>181.60703149999998</v>
      </c>
    </row>
    <row r="776" spans="1:6" x14ac:dyDescent="0.25">
      <c r="A776" s="1" t="s">
        <v>1337</v>
      </c>
      <c r="B776" s="1" t="str">
        <f t="shared" si="48"/>
        <v>Nrs</v>
      </c>
      <c r="C776" s="1" t="str">
        <f t="shared" si="49"/>
        <v>CZ02</v>
      </c>
      <c r="D776" s="1" t="str">
        <f t="shared" si="50"/>
        <v>v03</v>
      </c>
      <c r="E776" s="1" t="str">
        <f t="shared" si="51"/>
        <v>Nrs-CZ02-v03</v>
      </c>
      <c r="F776" s="1">
        <v>182.35133066666663</v>
      </c>
    </row>
    <row r="777" spans="1:6" x14ac:dyDescent="0.25">
      <c r="A777" s="1" t="s">
        <v>1338</v>
      </c>
      <c r="B777" s="1" t="str">
        <f t="shared" si="48"/>
        <v>Nrs</v>
      </c>
      <c r="C777" s="1" t="str">
        <f t="shared" si="49"/>
        <v>CZ02</v>
      </c>
      <c r="D777" s="1" t="str">
        <f t="shared" si="50"/>
        <v>v07</v>
      </c>
      <c r="E777" s="1" t="str">
        <f t="shared" si="51"/>
        <v>Nrs-CZ02-v07</v>
      </c>
      <c r="F777" s="1">
        <v>182.34807983333332</v>
      </c>
    </row>
    <row r="778" spans="1:6" x14ac:dyDescent="0.25">
      <c r="A778" s="1" t="s">
        <v>1339</v>
      </c>
      <c r="B778" s="1" t="str">
        <f t="shared" si="48"/>
        <v>Nrs</v>
      </c>
      <c r="C778" s="1" t="str">
        <f t="shared" si="49"/>
        <v>CZ02</v>
      </c>
      <c r="D778" s="1" t="str">
        <f t="shared" si="50"/>
        <v>v11</v>
      </c>
      <c r="E778" s="1" t="str">
        <f t="shared" si="51"/>
        <v>Nrs-CZ02-v11</v>
      </c>
      <c r="F778" s="1">
        <v>182.15236733333327</v>
      </c>
    </row>
    <row r="779" spans="1:6" x14ac:dyDescent="0.25">
      <c r="A779" s="1" t="s">
        <v>1340</v>
      </c>
      <c r="B779" s="1" t="str">
        <f t="shared" si="48"/>
        <v>Nrs</v>
      </c>
      <c r="C779" s="1" t="str">
        <f t="shared" si="49"/>
        <v>CZ02</v>
      </c>
      <c r="D779" s="1" t="str">
        <f t="shared" si="50"/>
        <v>v15</v>
      </c>
      <c r="E779" s="1" t="str">
        <f t="shared" si="51"/>
        <v>Nrs-CZ02-v15</v>
      </c>
      <c r="F779" s="1">
        <v>181.65613983333327</v>
      </c>
    </row>
    <row r="780" spans="1:6" x14ac:dyDescent="0.25">
      <c r="A780" s="1" t="s">
        <v>1341</v>
      </c>
      <c r="B780" s="1" t="str">
        <f t="shared" si="48"/>
        <v>Nrs</v>
      </c>
      <c r="C780" s="1" t="str">
        <f t="shared" si="49"/>
        <v>CZ03</v>
      </c>
      <c r="D780" s="1" t="str">
        <f t="shared" si="50"/>
        <v>v03</v>
      </c>
      <c r="E780" s="1" t="str">
        <f t="shared" si="51"/>
        <v>Nrs-CZ03-v03</v>
      </c>
      <c r="F780" s="1">
        <v>185.69793116666656</v>
      </c>
    </row>
    <row r="781" spans="1:6" x14ac:dyDescent="0.25">
      <c r="A781" s="1" t="s">
        <v>1342</v>
      </c>
      <c r="B781" s="1" t="str">
        <f t="shared" si="48"/>
        <v>Nrs</v>
      </c>
      <c r="C781" s="1" t="str">
        <f t="shared" si="49"/>
        <v>CZ03</v>
      </c>
      <c r="D781" s="1" t="str">
        <f t="shared" si="50"/>
        <v>v07</v>
      </c>
      <c r="E781" s="1" t="str">
        <f t="shared" si="51"/>
        <v>Nrs-CZ03-v07</v>
      </c>
      <c r="F781" s="1">
        <v>185.69352949999987</v>
      </c>
    </row>
    <row r="782" spans="1:6" x14ac:dyDescent="0.25">
      <c r="A782" s="1" t="s">
        <v>1343</v>
      </c>
      <c r="B782" s="1" t="str">
        <f t="shared" si="48"/>
        <v>Nrs</v>
      </c>
      <c r="C782" s="1" t="str">
        <f t="shared" si="49"/>
        <v>CZ03</v>
      </c>
      <c r="D782" s="1" t="str">
        <f t="shared" si="50"/>
        <v>v11</v>
      </c>
      <c r="E782" s="1" t="str">
        <f t="shared" si="51"/>
        <v>Nrs-CZ03-v11</v>
      </c>
      <c r="F782" s="1">
        <v>185.68898866666655</v>
      </c>
    </row>
    <row r="783" spans="1:6" x14ac:dyDescent="0.25">
      <c r="A783" s="1" t="s">
        <v>1344</v>
      </c>
      <c r="B783" s="1" t="str">
        <f t="shared" si="48"/>
        <v>Nrs</v>
      </c>
      <c r="C783" s="1" t="str">
        <f t="shared" si="49"/>
        <v>CZ03</v>
      </c>
      <c r="D783" s="1" t="str">
        <f t="shared" si="50"/>
        <v>v15</v>
      </c>
      <c r="E783" s="1" t="str">
        <f t="shared" si="51"/>
        <v>Nrs-CZ03-v15</v>
      </c>
      <c r="F783" s="1">
        <v>181.61627116666654</v>
      </c>
    </row>
    <row r="784" spans="1:6" x14ac:dyDescent="0.25">
      <c r="A784" s="1" t="s">
        <v>1345</v>
      </c>
      <c r="B784" s="1" t="str">
        <f t="shared" si="48"/>
        <v>Nrs</v>
      </c>
      <c r="C784" s="1" t="str">
        <f t="shared" si="49"/>
        <v>CZ04</v>
      </c>
      <c r="D784" s="1" t="str">
        <f t="shared" si="50"/>
        <v>v03</v>
      </c>
      <c r="E784" s="1" t="str">
        <f t="shared" si="51"/>
        <v>Nrs-CZ04-v03</v>
      </c>
      <c r="F784" s="1">
        <v>187.45150349999994</v>
      </c>
    </row>
    <row r="785" spans="1:6" x14ac:dyDescent="0.25">
      <c r="A785" s="1" t="s">
        <v>1346</v>
      </c>
      <c r="B785" s="1" t="str">
        <f t="shared" si="48"/>
        <v>Nrs</v>
      </c>
      <c r="C785" s="1" t="str">
        <f t="shared" si="49"/>
        <v>CZ04</v>
      </c>
      <c r="D785" s="1" t="str">
        <f t="shared" si="50"/>
        <v>v07</v>
      </c>
      <c r="E785" s="1" t="str">
        <f t="shared" si="51"/>
        <v>Nrs-CZ04-v07</v>
      </c>
      <c r="F785" s="1">
        <v>187.37621516666667</v>
      </c>
    </row>
    <row r="786" spans="1:6" x14ac:dyDescent="0.25">
      <c r="A786" s="1" t="s">
        <v>1347</v>
      </c>
      <c r="B786" s="1" t="str">
        <f t="shared" si="48"/>
        <v>Nrs</v>
      </c>
      <c r="C786" s="1" t="str">
        <f t="shared" si="49"/>
        <v>CZ04</v>
      </c>
      <c r="D786" s="1" t="str">
        <f t="shared" si="50"/>
        <v>v11</v>
      </c>
      <c r="E786" s="1" t="str">
        <f t="shared" si="51"/>
        <v>Nrs-CZ04-v11</v>
      </c>
      <c r="F786" s="1">
        <v>186.40621599999997</v>
      </c>
    </row>
    <row r="787" spans="1:6" x14ac:dyDescent="0.25">
      <c r="A787" s="1" t="s">
        <v>1348</v>
      </c>
      <c r="B787" s="1" t="str">
        <f t="shared" si="48"/>
        <v>Nrs</v>
      </c>
      <c r="C787" s="1" t="str">
        <f t="shared" si="49"/>
        <v>CZ04</v>
      </c>
      <c r="D787" s="1" t="str">
        <f t="shared" si="50"/>
        <v>v15</v>
      </c>
      <c r="E787" s="1" t="str">
        <f t="shared" si="51"/>
        <v>Nrs-CZ04-v15</v>
      </c>
      <c r="F787" s="1">
        <v>181.63905516666659</v>
      </c>
    </row>
    <row r="788" spans="1:6" x14ac:dyDescent="0.25">
      <c r="A788" s="1" t="s">
        <v>1349</v>
      </c>
      <c r="B788" s="1" t="str">
        <f t="shared" si="48"/>
        <v>Nrs</v>
      </c>
      <c r="C788" s="1" t="str">
        <f t="shared" si="49"/>
        <v>CZ05</v>
      </c>
      <c r="D788" s="1" t="str">
        <f t="shared" si="50"/>
        <v>v03</v>
      </c>
      <c r="E788" s="1" t="str">
        <f t="shared" si="51"/>
        <v>Nrs-CZ05-v03</v>
      </c>
      <c r="F788" s="1">
        <v>185.49470449999993</v>
      </c>
    </row>
    <row r="789" spans="1:6" x14ac:dyDescent="0.25">
      <c r="A789" s="1" t="s">
        <v>1350</v>
      </c>
      <c r="B789" s="1" t="str">
        <f t="shared" si="48"/>
        <v>Nrs</v>
      </c>
      <c r="C789" s="1" t="str">
        <f t="shared" si="49"/>
        <v>CZ05</v>
      </c>
      <c r="D789" s="1" t="str">
        <f t="shared" si="50"/>
        <v>v07</v>
      </c>
      <c r="E789" s="1" t="str">
        <f t="shared" si="51"/>
        <v>Nrs-CZ05-v07</v>
      </c>
      <c r="F789" s="1">
        <v>185.4892569999999</v>
      </c>
    </row>
    <row r="790" spans="1:6" x14ac:dyDescent="0.25">
      <c r="A790" s="1" t="s">
        <v>1351</v>
      </c>
      <c r="B790" s="1" t="str">
        <f t="shared" si="48"/>
        <v>Nrs</v>
      </c>
      <c r="C790" s="1" t="str">
        <f t="shared" si="49"/>
        <v>CZ05</v>
      </c>
      <c r="D790" s="1" t="str">
        <f t="shared" si="50"/>
        <v>v11</v>
      </c>
      <c r="E790" s="1" t="str">
        <f t="shared" si="51"/>
        <v>Nrs-CZ05-v11</v>
      </c>
      <c r="F790" s="1">
        <v>185.4892569999999</v>
      </c>
    </row>
    <row r="791" spans="1:6" x14ac:dyDescent="0.25">
      <c r="A791" s="1" t="s">
        <v>1352</v>
      </c>
      <c r="B791" s="1" t="str">
        <f t="shared" si="48"/>
        <v>Nrs</v>
      </c>
      <c r="C791" s="1" t="str">
        <f t="shared" si="49"/>
        <v>CZ05</v>
      </c>
      <c r="D791" s="1" t="str">
        <f t="shared" si="50"/>
        <v>v15</v>
      </c>
      <c r="E791" s="1" t="str">
        <f t="shared" si="51"/>
        <v>Nrs-CZ05-v15</v>
      </c>
      <c r="F791" s="1">
        <v>181.60702033333322</v>
      </c>
    </row>
    <row r="792" spans="1:6" x14ac:dyDescent="0.25">
      <c r="A792" s="1" t="s">
        <v>1353</v>
      </c>
      <c r="B792" s="1" t="str">
        <f t="shared" si="48"/>
        <v>Nrs</v>
      </c>
      <c r="C792" s="1" t="str">
        <f t="shared" si="49"/>
        <v>CZ06</v>
      </c>
      <c r="D792" s="1" t="str">
        <f t="shared" si="50"/>
        <v>v03</v>
      </c>
      <c r="E792" s="1" t="str">
        <f t="shared" si="51"/>
        <v>Nrs-CZ06-v03</v>
      </c>
      <c r="F792" s="1">
        <v>188.16262683333332</v>
      </c>
    </row>
    <row r="793" spans="1:6" x14ac:dyDescent="0.25">
      <c r="A793" s="1" t="s">
        <v>1354</v>
      </c>
      <c r="B793" s="1" t="str">
        <f t="shared" si="48"/>
        <v>Nrs</v>
      </c>
      <c r="C793" s="1" t="str">
        <f t="shared" si="49"/>
        <v>CZ06</v>
      </c>
      <c r="D793" s="1" t="str">
        <f t="shared" si="50"/>
        <v>v07</v>
      </c>
      <c r="E793" s="1" t="str">
        <f t="shared" si="51"/>
        <v>Nrs-CZ06-v07</v>
      </c>
      <c r="F793" s="1">
        <v>188.16262683333332</v>
      </c>
    </row>
    <row r="794" spans="1:6" x14ac:dyDescent="0.25">
      <c r="A794" s="1" t="s">
        <v>1355</v>
      </c>
      <c r="B794" s="1" t="str">
        <f t="shared" si="48"/>
        <v>Nrs</v>
      </c>
      <c r="C794" s="1" t="str">
        <f t="shared" si="49"/>
        <v>CZ06</v>
      </c>
      <c r="D794" s="1" t="str">
        <f t="shared" si="50"/>
        <v>v11</v>
      </c>
      <c r="E794" s="1" t="str">
        <f t="shared" si="51"/>
        <v>Nrs-CZ06-v11</v>
      </c>
      <c r="F794" s="1">
        <v>188.16262683333332</v>
      </c>
    </row>
    <row r="795" spans="1:6" x14ac:dyDescent="0.25">
      <c r="A795" s="1" t="s">
        <v>1356</v>
      </c>
      <c r="B795" s="1" t="str">
        <f t="shared" si="48"/>
        <v>Nrs</v>
      </c>
      <c r="C795" s="1" t="str">
        <f t="shared" si="49"/>
        <v>CZ06</v>
      </c>
      <c r="D795" s="1" t="str">
        <f t="shared" si="50"/>
        <v>v15</v>
      </c>
      <c r="E795" s="1" t="str">
        <f t="shared" si="51"/>
        <v>Nrs-CZ06-v15</v>
      </c>
      <c r="F795" s="1">
        <v>181.69625683333325</v>
      </c>
    </row>
    <row r="796" spans="1:6" x14ac:dyDescent="0.25">
      <c r="A796" s="1" t="s">
        <v>1357</v>
      </c>
      <c r="B796" s="1" t="str">
        <f t="shared" si="48"/>
        <v>Nrs</v>
      </c>
      <c r="C796" s="1" t="str">
        <f t="shared" si="49"/>
        <v>CZ07</v>
      </c>
      <c r="D796" s="1" t="str">
        <f t="shared" si="50"/>
        <v>v03</v>
      </c>
      <c r="E796" s="1" t="str">
        <f t="shared" si="51"/>
        <v>Nrs-CZ07-v03</v>
      </c>
      <c r="F796" s="1">
        <v>187.19955533333319</v>
      </c>
    </row>
    <row r="797" spans="1:6" x14ac:dyDescent="0.25">
      <c r="A797" s="1" t="s">
        <v>1358</v>
      </c>
      <c r="B797" s="1" t="str">
        <f t="shared" si="48"/>
        <v>Nrs</v>
      </c>
      <c r="C797" s="1" t="str">
        <f t="shared" si="49"/>
        <v>CZ07</v>
      </c>
      <c r="D797" s="1" t="str">
        <f t="shared" si="50"/>
        <v>v07</v>
      </c>
      <c r="E797" s="1" t="str">
        <f t="shared" si="51"/>
        <v>Nrs-CZ07-v07</v>
      </c>
      <c r="F797" s="1">
        <v>187.19955533333319</v>
      </c>
    </row>
    <row r="798" spans="1:6" x14ac:dyDescent="0.25">
      <c r="A798" s="1" t="s">
        <v>1359</v>
      </c>
      <c r="B798" s="1" t="str">
        <f t="shared" si="48"/>
        <v>Nrs</v>
      </c>
      <c r="C798" s="1" t="str">
        <f t="shared" si="49"/>
        <v>CZ07</v>
      </c>
      <c r="D798" s="1" t="str">
        <f t="shared" si="50"/>
        <v>v11</v>
      </c>
      <c r="E798" s="1" t="str">
        <f t="shared" si="51"/>
        <v>Nrs-CZ07-v11</v>
      </c>
      <c r="F798" s="1">
        <v>187.1916819999999</v>
      </c>
    </row>
    <row r="799" spans="1:6" x14ac:dyDescent="0.25">
      <c r="A799" s="1" t="s">
        <v>1360</v>
      </c>
      <c r="B799" s="1" t="str">
        <f t="shared" si="48"/>
        <v>Nrs</v>
      </c>
      <c r="C799" s="1" t="str">
        <f t="shared" si="49"/>
        <v>CZ07</v>
      </c>
      <c r="D799" s="1" t="str">
        <f t="shared" si="50"/>
        <v>v15</v>
      </c>
      <c r="E799" s="1" t="str">
        <f t="shared" si="51"/>
        <v>Nrs-CZ07-v15</v>
      </c>
      <c r="F799" s="1">
        <v>181.67800033333319</v>
      </c>
    </row>
    <row r="800" spans="1:6" x14ac:dyDescent="0.25">
      <c r="A800" s="1" t="s">
        <v>1361</v>
      </c>
      <c r="B800" s="1" t="str">
        <f t="shared" si="48"/>
        <v>Nrs</v>
      </c>
      <c r="C800" s="1" t="str">
        <f t="shared" si="49"/>
        <v>CZ08</v>
      </c>
      <c r="D800" s="1" t="str">
        <f t="shared" si="50"/>
        <v>v03</v>
      </c>
      <c r="E800" s="1" t="str">
        <f t="shared" si="51"/>
        <v>Nrs-CZ08-v03</v>
      </c>
      <c r="F800" s="1">
        <v>191.85996183333327</v>
      </c>
    </row>
    <row r="801" spans="1:6" x14ac:dyDescent="0.25">
      <c r="A801" s="1" t="s">
        <v>1362</v>
      </c>
      <c r="B801" s="1" t="str">
        <f t="shared" si="48"/>
        <v>Nrs</v>
      </c>
      <c r="C801" s="1" t="str">
        <f t="shared" si="49"/>
        <v>CZ08</v>
      </c>
      <c r="D801" s="1" t="str">
        <f t="shared" si="50"/>
        <v>v07</v>
      </c>
      <c r="E801" s="1" t="str">
        <f t="shared" si="51"/>
        <v>Nrs-CZ08-v07</v>
      </c>
      <c r="F801" s="1">
        <v>191.85996183333327</v>
      </c>
    </row>
    <row r="802" spans="1:6" x14ac:dyDescent="0.25">
      <c r="A802" s="1" t="s">
        <v>1363</v>
      </c>
      <c r="B802" s="1" t="str">
        <f t="shared" si="48"/>
        <v>Nrs</v>
      </c>
      <c r="C802" s="1" t="str">
        <f t="shared" si="49"/>
        <v>CZ08</v>
      </c>
      <c r="D802" s="1" t="str">
        <f t="shared" si="50"/>
        <v>v11</v>
      </c>
      <c r="E802" s="1" t="str">
        <f t="shared" si="51"/>
        <v>Nrs-CZ08-v11</v>
      </c>
      <c r="F802" s="1">
        <v>191.78042766666661</v>
      </c>
    </row>
    <row r="803" spans="1:6" x14ac:dyDescent="0.25">
      <c r="A803" s="1" t="s">
        <v>1364</v>
      </c>
      <c r="B803" s="1" t="str">
        <f t="shared" si="48"/>
        <v>Nrs</v>
      </c>
      <c r="C803" s="1" t="str">
        <f t="shared" si="49"/>
        <v>CZ08</v>
      </c>
      <c r="D803" s="1" t="str">
        <f t="shared" si="50"/>
        <v>v15</v>
      </c>
      <c r="E803" s="1" t="str">
        <f t="shared" si="51"/>
        <v>Nrs-CZ08-v15</v>
      </c>
      <c r="F803" s="1">
        <v>181.77165433333329</v>
      </c>
    </row>
    <row r="804" spans="1:6" x14ac:dyDescent="0.25">
      <c r="A804" s="1" t="s">
        <v>1365</v>
      </c>
      <c r="B804" s="1" t="str">
        <f t="shared" si="48"/>
        <v>Nrs</v>
      </c>
      <c r="C804" s="1" t="str">
        <f t="shared" si="49"/>
        <v>CZ09</v>
      </c>
      <c r="D804" s="1" t="str">
        <f t="shared" si="50"/>
        <v>v03</v>
      </c>
      <c r="E804" s="1" t="str">
        <f t="shared" si="51"/>
        <v>Nrs-CZ09-v03</v>
      </c>
      <c r="F804" s="1">
        <v>201.53441466666666</v>
      </c>
    </row>
    <row r="805" spans="1:6" x14ac:dyDescent="0.25">
      <c r="A805" s="1" t="s">
        <v>1366</v>
      </c>
      <c r="B805" s="1" t="str">
        <f t="shared" si="48"/>
        <v>Nrs</v>
      </c>
      <c r="C805" s="1" t="str">
        <f t="shared" si="49"/>
        <v>CZ09</v>
      </c>
      <c r="D805" s="1" t="str">
        <f t="shared" si="50"/>
        <v>v07</v>
      </c>
      <c r="E805" s="1" t="str">
        <f t="shared" si="51"/>
        <v>Nrs-CZ09-v07</v>
      </c>
      <c r="F805" s="1">
        <v>201.53441466666666</v>
      </c>
    </row>
    <row r="806" spans="1:6" x14ac:dyDescent="0.25">
      <c r="A806" s="1" t="s">
        <v>1367</v>
      </c>
      <c r="B806" s="1" t="str">
        <f t="shared" si="48"/>
        <v>Nrs</v>
      </c>
      <c r="C806" s="1" t="str">
        <f t="shared" si="49"/>
        <v>CZ09</v>
      </c>
      <c r="D806" s="1" t="str">
        <f t="shared" si="50"/>
        <v>v11</v>
      </c>
      <c r="E806" s="1" t="str">
        <f t="shared" si="51"/>
        <v>Nrs-CZ09-v11</v>
      </c>
      <c r="F806" s="1">
        <v>197.83960666666664</v>
      </c>
    </row>
    <row r="807" spans="1:6" x14ac:dyDescent="0.25">
      <c r="A807" s="1" t="s">
        <v>1368</v>
      </c>
      <c r="B807" s="1" t="str">
        <f t="shared" si="48"/>
        <v>Nrs</v>
      </c>
      <c r="C807" s="1" t="str">
        <f t="shared" si="49"/>
        <v>CZ09</v>
      </c>
      <c r="D807" s="1" t="str">
        <f t="shared" si="50"/>
        <v>v15</v>
      </c>
      <c r="E807" s="1" t="str">
        <f t="shared" si="51"/>
        <v>Nrs-CZ09-v15</v>
      </c>
      <c r="F807" s="1">
        <v>183.05481316666663</v>
      </c>
    </row>
    <row r="808" spans="1:6" x14ac:dyDescent="0.25">
      <c r="A808" s="1" t="s">
        <v>1369</v>
      </c>
      <c r="B808" s="1" t="str">
        <f t="shared" si="48"/>
        <v>Nrs</v>
      </c>
      <c r="C808" s="1" t="str">
        <f t="shared" si="49"/>
        <v>CZ10</v>
      </c>
      <c r="D808" s="1" t="str">
        <f t="shared" si="50"/>
        <v>v03</v>
      </c>
      <c r="E808" s="1" t="str">
        <f t="shared" si="51"/>
        <v>Nrs-CZ10-v03</v>
      </c>
      <c r="F808" s="1">
        <v>184.06245066666662</v>
      </c>
    </row>
    <row r="809" spans="1:6" x14ac:dyDescent="0.25">
      <c r="A809" s="1" t="s">
        <v>1370</v>
      </c>
      <c r="B809" s="1" t="str">
        <f t="shared" si="48"/>
        <v>Nrs</v>
      </c>
      <c r="C809" s="1" t="str">
        <f t="shared" si="49"/>
        <v>CZ10</v>
      </c>
      <c r="D809" s="1" t="str">
        <f t="shared" si="50"/>
        <v>v07</v>
      </c>
      <c r="E809" s="1" t="str">
        <f t="shared" si="51"/>
        <v>Nrs-CZ10-v07</v>
      </c>
      <c r="F809" s="1">
        <v>184.01701983333328</v>
      </c>
    </row>
    <row r="810" spans="1:6" x14ac:dyDescent="0.25">
      <c r="A810" s="1" t="s">
        <v>1371</v>
      </c>
      <c r="B810" s="1" t="str">
        <f t="shared" si="48"/>
        <v>Nrs</v>
      </c>
      <c r="C810" s="1" t="str">
        <f t="shared" si="49"/>
        <v>CZ10</v>
      </c>
      <c r="D810" s="1" t="str">
        <f t="shared" si="50"/>
        <v>v11</v>
      </c>
      <c r="E810" s="1" t="str">
        <f t="shared" si="51"/>
        <v>Nrs-CZ10-v11</v>
      </c>
      <c r="F810" s="1">
        <v>183.52942649999997</v>
      </c>
    </row>
    <row r="811" spans="1:6" x14ac:dyDescent="0.25">
      <c r="A811" s="1" t="s">
        <v>1372</v>
      </c>
      <c r="B811" s="1" t="str">
        <f t="shared" si="48"/>
        <v>Nrs</v>
      </c>
      <c r="C811" s="1" t="str">
        <f t="shared" si="49"/>
        <v>CZ10</v>
      </c>
      <c r="D811" s="1" t="str">
        <f t="shared" si="50"/>
        <v>v15</v>
      </c>
      <c r="E811" s="1" t="str">
        <f t="shared" si="51"/>
        <v>Nrs-CZ10-v15</v>
      </c>
      <c r="F811" s="1">
        <v>182.3518606666666</v>
      </c>
    </row>
    <row r="812" spans="1:6" x14ac:dyDescent="0.25">
      <c r="A812" s="1" t="s">
        <v>1373</v>
      </c>
      <c r="B812" s="1" t="str">
        <f t="shared" si="48"/>
        <v>Nrs</v>
      </c>
      <c r="C812" s="1" t="str">
        <f t="shared" si="49"/>
        <v>CZ11</v>
      </c>
      <c r="D812" s="1" t="str">
        <f t="shared" si="50"/>
        <v>v03</v>
      </c>
      <c r="E812" s="1" t="str">
        <f t="shared" si="51"/>
        <v>Nrs-CZ11-v03</v>
      </c>
      <c r="F812" s="1">
        <v>186.71121233333332</v>
      </c>
    </row>
    <row r="813" spans="1:6" x14ac:dyDescent="0.25">
      <c r="A813" s="1" t="s">
        <v>1374</v>
      </c>
      <c r="B813" s="1" t="str">
        <f t="shared" si="48"/>
        <v>Nrs</v>
      </c>
      <c r="C813" s="1" t="str">
        <f t="shared" si="49"/>
        <v>CZ11</v>
      </c>
      <c r="D813" s="1" t="str">
        <f t="shared" si="50"/>
        <v>v07</v>
      </c>
      <c r="E813" s="1" t="str">
        <f t="shared" si="51"/>
        <v>Nrs-CZ11-v07</v>
      </c>
      <c r="F813" s="1">
        <v>186.53845899999996</v>
      </c>
    </row>
    <row r="814" spans="1:6" x14ac:dyDescent="0.25">
      <c r="A814" s="1" t="s">
        <v>1375</v>
      </c>
      <c r="B814" s="1" t="str">
        <f t="shared" si="48"/>
        <v>Nrs</v>
      </c>
      <c r="C814" s="1" t="str">
        <f t="shared" si="49"/>
        <v>CZ11</v>
      </c>
      <c r="D814" s="1" t="str">
        <f t="shared" si="50"/>
        <v>v11</v>
      </c>
      <c r="E814" s="1" t="str">
        <f t="shared" si="51"/>
        <v>Nrs-CZ11-v11</v>
      </c>
      <c r="F814" s="1">
        <v>185.00564566666665</v>
      </c>
    </row>
    <row r="815" spans="1:6" x14ac:dyDescent="0.25">
      <c r="A815" s="1" t="s">
        <v>1376</v>
      </c>
      <c r="B815" s="1" t="str">
        <f t="shared" si="48"/>
        <v>Nrs</v>
      </c>
      <c r="C815" s="1" t="str">
        <f t="shared" si="49"/>
        <v>CZ11</v>
      </c>
      <c r="D815" s="1" t="str">
        <f t="shared" si="50"/>
        <v>v15</v>
      </c>
      <c r="E815" s="1" t="str">
        <f t="shared" si="51"/>
        <v>Nrs-CZ11-v15</v>
      </c>
      <c r="F815" s="1">
        <v>183.18158566666659</v>
      </c>
    </row>
    <row r="816" spans="1:6" x14ac:dyDescent="0.25">
      <c r="A816" s="1" t="s">
        <v>1377</v>
      </c>
      <c r="B816" s="1" t="str">
        <f t="shared" si="48"/>
        <v>Nrs</v>
      </c>
      <c r="C816" s="1" t="str">
        <f t="shared" si="49"/>
        <v>CZ12</v>
      </c>
      <c r="D816" s="1" t="str">
        <f t="shared" si="50"/>
        <v>v03</v>
      </c>
      <c r="E816" s="1" t="str">
        <f t="shared" si="51"/>
        <v>Nrs-CZ12-v03</v>
      </c>
      <c r="F816" s="1">
        <v>183.63850399999995</v>
      </c>
    </row>
    <row r="817" spans="1:6" x14ac:dyDescent="0.25">
      <c r="A817" s="1" t="s">
        <v>1378</v>
      </c>
      <c r="B817" s="1" t="str">
        <f t="shared" si="48"/>
        <v>Nrs</v>
      </c>
      <c r="C817" s="1" t="str">
        <f t="shared" si="49"/>
        <v>CZ12</v>
      </c>
      <c r="D817" s="1" t="str">
        <f t="shared" si="50"/>
        <v>v07</v>
      </c>
      <c r="E817" s="1" t="str">
        <f t="shared" si="51"/>
        <v>Nrs-CZ12-v07</v>
      </c>
      <c r="F817" s="1">
        <v>183.59661983333325</v>
      </c>
    </row>
    <row r="818" spans="1:6" x14ac:dyDescent="0.25">
      <c r="A818" s="1" t="s">
        <v>1379</v>
      </c>
      <c r="B818" s="1" t="str">
        <f t="shared" si="48"/>
        <v>Nrs</v>
      </c>
      <c r="C818" s="1" t="str">
        <f t="shared" si="49"/>
        <v>CZ12</v>
      </c>
      <c r="D818" s="1" t="str">
        <f t="shared" si="50"/>
        <v>v11</v>
      </c>
      <c r="E818" s="1" t="str">
        <f t="shared" si="51"/>
        <v>Nrs-CZ12-v11</v>
      </c>
      <c r="F818" s="1">
        <v>183.18056983333329</v>
      </c>
    </row>
    <row r="819" spans="1:6" x14ac:dyDescent="0.25">
      <c r="A819" s="1" t="s">
        <v>1380</v>
      </c>
      <c r="B819" s="1" t="str">
        <f t="shared" si="48"/>
        <v>Nrs</v>
      </c>
      <c r="C819" s="1" t="str">
        <f t="shared" si="49"/>
        <v>CZ12</v>
      </c>
      <c r="D819" s="1" t="str">
        <f t="shared" si="50"/>
        <v>v15</v>
      </c>
      <c r="E819" s="1" t="str">
        <f t="shared" si="51"/>
        <v>Nrs-CZ12-v15</v>
      </c>
      <c r="F819" s="1">
        <v>182.16103733333327</v>
      </c>
    </row>
    <row r="820" spans="1:6" x14ac:dyDescent="0.25">
      <c r="A820" s="1" t="s">
        <v>1381</v>
      </c>
      <c r="B820" s="1" t="str">
        <f t="shared" si="48"/>
        <v>Nrs</v>
      </c>
      <c r="C820" s="1" t="str">
        <f t="shared" si="49"/>
        <v>CZ13</v>
      </c>
      <c r="D820" s="1" t="str">
        <f t="shared" si="50"/>
        <v>v03</v>
      </c>
      <c r="E820" s="1" t="str">
        <f t="shared" si="51"/>
        <v>Nrs-CZ13-v03</v>
      </c>
      <c r="F820" s="1">
        <v>187.26051266666664</v>
      </c>
    </row>
    <row r="821" spans="1:6" x14ac:dyDescent="0.25">
      <c r="A821" s="1" t="s">
        <v>1382</v>
      </c>
      <c r="B821" s="1" t="str">
        <f t="shared" si="48"/>
        <v>Nrs</v>
      </c>
      <c r="C821" s="1" t="str">
        <f t="shared" si="49"/>
        <v>CZ13</v>
      </c>
      <c r="D821" s="1" t="str">
        <f t="shared" si="50"/>
        <v>v07</v>
      </c>
      <c r="E821" s="1" t="str">
        <f t="shared" si="51"/>
        <v>Nrs-CZ13-v07</v>
      </c>
      <c r="F821" s="1">
        <v>187.08668766666665</v>
      </c>
    </row>
    <row r="822" spans="1:6" x14ac:dyDescent="0.25">
      <c r="A822" s="1" t="s">
        <v>1383</v>
      </c>
      <c r="B822" s="1" t="str">
        <f t="shared" si="48"/>
        <v>Nrs</v>
      </c>
      <c r="C822" s="1" t="str">
        <f t="shared" si="49"/>
        <v>CZ13</v>
      </c>
      <c r="D822" s="1" t="str">
        <f t="shared" si="50"/>
        <v>v11</v>
      </c>
      <c r="E822" s="1" t="str">
        <f t="shared" si="51"/>
        <v>Nrs-CZ13-v11</v>
      </c>
      <c r="F822" s="1">
        <v>185.55777849999998</v>
      </c>
    </row>
    <row r="823" spans="1:6" x14ac:dyDescent="0.25">
      <c r="A823" s="1" t="s">
        <v>1384</v>
      </c>
      <c r="B823" s="1" t="str">
        <f t="shared" si="48"/>
        <v>Nrs</v>
      </c>
      <c r="C823" s="1" t="str">
        <f t="shared" si="49"/>
        <v>CZ13</v>
      </c>
      <c r="D823" s="1" t="str">
        <f t="shared" si="50"/>
        <v>v15</v>
      </c>
      <c r="E823" s="1" t="str">
        <f t="shared" si="51"/>
        <v>Nrs-CZ13-v15</v>
      </c>
      <c r="F823" s="1">
        <v>183.29684516666663</v>
      </c>
    </row>
    <row r="824" spans="1:6" x14ac:dyDescent="0.25">
      <c r="A824" s="1" t="s">
        <v>1385</v>
      </c>
      <c r="B824" s="1" t="str">
        <f t="shared" si="48"/>
        <v>Nrs</v>
      </c>
      <c r="C824" s="1" t="str">
        <f t="shared" si="49"/>
        <v>CZ14</v>
      </c>
      <c r="D824" s="1" t="str">
        <f t="shared" si="50"/>
        <v>v03</v>
      </c>
      <c r="E824" s="1" t="str">
        <f t="shared" si="51"/>
        <v>Nrs-CZ14-v03</v>
      </c>
      <c r="F824" s="1">
        <v>187.58875116666661</v>
      </c>
    </row>
    <row r="825" spans="1:6" x14ac:dyDescent="0.25">
      <c r="A825" s="1" t="s">
        <v>1386</v>
      </c>
      <c r="B825" s="1" t="str">
        <f t="shared" si="48"/>
        <v>Nrs</v>
      </c>
      <c r="C825" s="1" t="str">
        <f t="shared" si="49"/>
        <v>CZ14</v>
      </c>
      <c r="D825" s="1" t="str">
        <f t="shared" si="50"/>
        <v>v07</v>
      </c>
      <c r="E825" s="1" t="str">
        <f t="shared" si="51"/>
        <v>Nrs-CZ14-v07</v>
      </c>
      <c r="F825" s="1">
        <v>187.41793116666656</v>
      </c>
    </row>
    <row r="826" spans="1:6" x14ac:dyDescent="0.25">
      <c r="A826" s="1" t="s">
        <v>1387</v>
      </c>
      <c r="B826" s="1" t="str">
        <f t="shared" si="48"/>
        <v>Nrs</v>
      </c>
      <c r="C826" s="1" t="str">
        <f t="shared" si="49"/>
        <v>CZ14</v>
      </c>
      <c r="D826" s="1" t="str">
        <f t="shared" si="50"/>
        <v>v11</v>
      </c>
      <c r="E826" s="1" t="str">
        <f t="shared" si="51"/>
        <v>Nrs-CZ14-v11</v>
      </c>
      <c r="F826" s="1">
        <v>185.87948783333323</v>
      </c>
    </row>
    <row r="827" spans="1:6" x14ac:dyDescent="0.25">
      <c r="A827" s="1" t="s">
        <v>1388</v>
      </c>
      <c r="B827" s="1" t="str">
        <f t="shared" si="48"/>
        <v>Nrs</v>
      </c>
      <c r="C827" s="1" t="str">
        <f t="shared" si="49"/>
        <v>CZ14</v>
      </c>
      <c r="D827" s="1" t="str">
        <f t="shared" si="50"/>
        <v>v15</v>
      </c>
      <c r="E827" s="1" t="str">
        <f t="shared" si="51"/>
        <v>Nrs-CZ14-v15</v>
      </c>
      <c r="F827" s="1">
        <v>183.46049116666654</v>
      </c>
    </row>
    <row r="828" spans="1:6" x14ac:dyDescent="0.25">
      <c r="A828" s="1" t="s">
        <v>1389</v>
      </c>
      <c r="B828" s="1" t="str">
        <f t="shared" si="48"/>
        <v>Nrs</v>
      </c>
      <c r="C828" s="1" t="str">
        <f t="shared" si="49"/>
        <v>CZ15</v>
      </c>
      <c r="D828" s="1" t="str">
        <f t="shared" si="50"/>
        <v>v03</v>
      </c>
      <c r="E828" s="1" t="str">
        <f t="shared" si="51"/>
        <v>Nrs-CZ15-v03</v>
      </c>
      <c r="F828" s="1">
        <v>209.04096608333327</v>
      </c>
    </row>
    <row r="829" spans="1:6" x14ac:dyDescent="0.25">
      <c r="A829" s="1" t="s">
        <v>1390</v>
      </c>
      <c r="B829" s="1" t="str">
        <f t="shared" si="48"/>
        <v>Nrs</v>
      </c>
      <c r="C829" s="1" t="str">
        <f t="shared" si="49"/>
        <v>CZ15</v>
      </c>
      <c r="D829" s="1" t="str">
        <f t="shared" si="50"/>
        <v>v07</v>
      </c>
      <c r="E829" s="1" t="str">
        <f t="shared" si="51"/>
        <v>Nrs-CZ15-v07</v>
      </c>
      <c r="F829" s="1">
        <v>208.61018274999995</v>
      </c>
    </row>
    <row r="830" spans="1:6" x14ac:dyDescent="0.25">
      <c r="A830" s="1" t="s">
        <v>1391</v>
      </c>
      <c r="B830" s="1" t="str">
        <f t="shared" si="48"/>
        <v>Nrs</v>
      </c>
      <c r="C830" s="1" t="str">
        <f t="shared" si="49"/>
        <v>CZ15</v>
      </c>
      <c r="D830" s="1" t="str">
        <f t="shared" si="50"/>
        <v>v11</v>
      </c>
      <c r="E830" s="1" t="str">
        <f t="shared" si="51"/>
        <v>Nrs-CZ15-v11</v>
      </c>
      <c r="F830" s="1">
        <v>201.45656883333328</v>
      </c>
    </row>
    <row r="831" spans="1:6" x14ac:dyDescent="0.25">
      <c r="A831" s="1" t="s">
        <v>1392</v>
      </c>
      <c r="B831" s="1" t="str">
        <f t="shared" si="48"/>
        <v>Nrs</v>
      </c>
      <c r="C831" s="1" t="str">
        <f t="shared" si="49"/>
        <v>CZ15</v>
      </c>
      <c r="D831" s="1" t="str">
        <f t="shared" si="50"/>
        <v>v15</v>
      </c>
      <c r="E831" s="1" t="str">
        <f t="shared" si="51"/>
        <v>Nrs-CZ15-v15</v>
      </c>
      <c r="F831" s="1">
        <v>194.80364949999989</v>
      </c>
    </row>
    <row r="832" spans="1:6" x14ac:dyDescent="0.25">
      <c r="A832" s="1" t="s">
        <v>1393</v>
      </c>
      <c r="B832" s="1" t="str">
        <f t="shared" si="48"/>
        <v>Nrs</v>
      </c>
      <c r="C832" s="1" t="str">
        <f t="shared" si="49"/>
        <v>CZ16</v>
      </c>
      <c r="D832" s="1" t="str">
        <f t="shared" si="50"/>
        <v>v03</v>
      </c>
      <c r="E832" s="1" t="str">
        <f t="shared" si="51"/>
        <v>Nrs-CZ16-v03</v>
      </c>
      <c r="F832" s="1">
        <v>182.1450498333333</v>
      </c>
    </row>
    <row r="833" spans="1:6" x14ac:dyDescent="0.25">
      <c r="A833" s="1" t="s">
        <v>1394</v>
      </c>
      <c r="B833" s="1" t="str">
        <f t="shared" si="48"/>
        <v>Nrs</v>
      </c>
      <c r="C833" s="1" t="str">
        <f t="shared" si="49"/>
        <v>CZ16</v>
      </c>
      <c r="D833" s="1" t="str">
        <f t="shared" si="50"/>
        <v>v07</v>
      </c>
      <c r="E833" s="1" t="str">
        <f t="shared" si="51"/>
        <v>Nrs-CZ16-v07</v>
      </c>
      <c r="F833" s="1">
        <v>182.14159816666663</v>
      </c>
    </row>
    <row r="834" spans="1:6" x14ac:dyDescent="0.25">
      <c r="A834" s="1" t="s">
        <v>1395</v>
      </c>
      <c r="B834" s="1" t="str">
        <f t="shared" si="48"/>
        <v>Nrs</v>
      </c>
      <c r="C834" s="1" t="str">
        <f t="shared" si="49"/>
        <v>CZ16</v>
      </c>
      <c r="D834" s="1" t="str">
        <f t="shared" si="50"/>
        <v>v11</v>
      </c>
      <c r="E834" s="1" t="str">
        <f t="shared" si="51"/>
        <v>Nrs-CZ16-v11</v>
      </c>
      <c r="F834" s="1">
        <v>181.95555066666662</v>
      </c>
    </row>
    <row r="835" spans="1:6" x14ac:dyDescent="0.25">
      <c r="A835" s="1" t="s">
        <v>1396</v>
      </c>
      <c r="B835" s="1" t="str">
        <f t="shared" si="48"/>
        <v>Nrs</v>
      </c>
      <c r="C835" s="1" t="str">
        <f t="shared" si="49"/>
        <v>CZ16</v>
      </c>
      <c r="D835" s="1" t="str">
        <f t="shared" si="50"/>
        <v>v15</v>
      </c>
      <c r="E835" s="1" t="str">
        <f t="shared" si="51"/>
        <v>Nrs-CZ16-v15</v>
      </c>
      <c r="F835" s="1">
        <v>181.64743399999992</v>
      </c>
    </row>
    <row r="836" spans="1:6" x14ac:dyDescent="0.25">
      <c r="A836" s="1" t="s">
        <v>1397</v>
      </c>
      <c r="B836" s="1" t="str">
        <f t="shared" si="48"/>
        <v>OfL</v>
      </c>
      <c r="C836" s="1" t="str">
        <f t="shared" si="49"/>
        <v>CZ01</v>
      </c>
      <c r="D836" s="1" t="str">
        <f t="shared" si="50"/>
        <v>v03</v>
      </c>
      <c r="E836" s="1" t="str">
        <f t="shared" si="51"/>
        <v>OfL-CZ01-v03</v>
      </c>
      <c r="F836" s="1">
        <v>463.15606358333349</v>
      </c>
    </row>
    <row r="837" spans="1:6" x14ac:dyDescent="0.25">
      <c r="A837" s="1" t="s">
        <v>1398</v>
      </c>
      <c r="B837" s="1" t="str">
        <f t="shared" ref="B837:B900" si="52">LEFT(A837,3)</f>
        <v>OfL</v>
      </c>
      <c r="C837" s="1" t="str">
        <f t="shared" ref="C837:C900" si="53">"CZ"&amp;MID(A837,6,2)</f>
        <v>CZ01</v>
      </c>
      <c r="D837" s="1" t="str">
        <f t="shared" ref="D837:D900" si="54">MID(A837,8,3)</f>
        <v>v07</v>
      </c>
      <c r="E837" s="1" t="str">
        <f t="shared" ref="E837:E900" si="55">CONCATENATE(B837,"-",C837,"-",D837)</f>
        <v>OfL-CZ01-v07</v>
      </c>
      <c r="F837" s="1">
        <v>462.83519833333349</v>
      </c>
    </row>
    <row r="838" spans="1:6" x14ac:dyDescent="0.25">
      <c r="A838" s="1" t="s">
        <v>1399</v>
      </c>
      <c r="B838" s="1" t="str">
        <f t="shared" si="52"/>
        <v>OfL</v>
      </c>
      <c r="C838" s="1" t="str">
        <f t="shared" si="53"/>
        <v>CZ01</v>
      </c>
      <c r="D838" s="1" t="str">
        <f t="shared" si="54"/>
        <v>v11</v>
      </c>
      <c r="E838" s="1" t="str">
        <f t="shared" si="55"/>
        <v>OfL-CZ01-v11</v>
      </c>
      <c r="F838" s="1">
        <v>459.72669633333328</v>
      </c>
    </row>
    <row r="839" spans="1:6" x14ac:dyDescent="0.25">
      <c r="A839" s="1" t="s">
        <v>1400</v>
      </c>
      <c r="B839" s="1" t="str">
        <f t="shared" si="52"/>
        <v>OfL</v>
      </c>
      <c r="C839" s="1" t="str">
        <f t="shared" si="53"/>
        <v>CZ01</v>
      </c>
      <c r="D839" s="1" t="str">
        <f t="shared" si="54"/>
        <v>v15</v>
      </c>
      <c r="E839" s="1" t="str">
        <f t="shared" si="55"/>
        <v>OfL-CZ01-v15</v>
      </c>
      <c r="F839" s="1">
        <v>449.89580258333342</v>
      </c>
    </row>
    <row r="840" spans="1:6" x14ac:dyDescent="0.25">
      <c r="A840" s="1" t="s">
        <v>1401</v>
      </c>
      <c r="B840" s="1" t="str">
        <f t="shared" si="52"/>
        <v>OfL</v>
      </c>
      <c r="C840" s="1" t="str">
        <f t="shared" si="53"/>
        <v>CZ02</v>
      </c>
      <c r="D840" s="1" t="str">
        <f t="shared" si="54"/>
        <v>v03</v>
      </c>
      <c r="E840" s="1" t="str">
        <f t="shared" si="55"/>
        <v>OfL-CZ02-v03</v>
      </c>
      <c r="F840" s="1">
        <v>439.19810875000007</v>
      </c>
    </row>
    <row r="841" spans="1:6" x14ac:dyDescent="0.25">
      <c r="A841" s="1" t="s">
        <v>1402</v>
      </c>
      <c r="B841" s="1" t="str">
        <f t="shared" si="52"/>
        <v>OfL</v>
      </c>
      <c r="C841" s="1" t="str">
        <f t="shared" si="53"/>
        <v>CZ02</v>
      </c>
      <c r="D841" s="1" t="str">
        <f t="shared" si="54"/>
        <v>v07</v>
      </c>
      <c r="E841" s="1" t="str">
        <f t="shared" si="55"/>
        <v>OfL-CZ02-v07</v>
      </c>
      <c r="F841" s="1">
        <v>438.76705750000002</v>
      </c>
    </row>
    <row r="842" spans="1:6" x14ac:dyDescent="0.25">
      <c r="A842" s="1" t="s">
        <v>1403</v>
      </c>
      <c r="B842" s="1" t="str">
        <f t="shared" si="52"/>
        <v>OfL</v>
      </c>
      <c r="C842" s="1" t="str">
        <f t="shared" si="53"/>
        <v>CZ02</v>
      </c>
      <c r="D842" s="1" t="str">
        <f t="shared" si="54"/>
        <v>v11</v>
      </c>
      <c r="E842" s="1" t="str">
        <f t="shared" si="55"/>
        <v>OfL-CZ02-v11</v>
      </c>
      <c r="F842" s="1">
        <v>422.50725799999981</v>
      </c>
    </row>
    <row r="843" spans="1:6" x14ac:dyDescent="0.25">
      <c r="A843" s="1" t="s">
        <v>1404</v>
      </c>
      <c r="B843" s="1" t="str">
        <f t="shared" si="52"/>
        <v>OfL</v>
      </c>
      <c r="C843" s="1" t="str">
        <f t="shared" si="53"/>
        <v>CZ02</v>
      </c>
      <c r="D843" s="1" t="str">
        <f t="shared" si="54"/>
        <v>v15</v>
      </c>
      <c r="E843" s="1" t="str">
        <f t="shared" si="55"/>
        <v>OfL-CZ02-v15</v>
      </c>
      <c r="F843" s="1">
        <v>418.85805016666666</v>
      </c>
    </row>
    <row r="844" spans="1:6" x14ac:dyDescent="0.25">
      <c r="A844" s="1" t="s">
        <v>1405</v>
      </c>
      <c r="B844" s="1" t="str">
        <f t="shared" si="52"/>
        <v>OfL</v>
      </c>
      <c r="C844" s="1" t="str">
        <f t="shared" si="53"/>
        <v>CZ03</v>
      </c>
      <c r="D844" s="1" t="str">
        <f t="shared" si="54"/>
        <v>v03</v>
      </c>
      <c r="E844" s="1" t="str">
        <f t="shared" si="55"/>
        <v>OfL-CZ03-v03</v>
      </c>
      <c r="F844" s="1">
        <v>516.36363283333333</v>
      </c>
    </row>
    <row r="845" spans="1:6" x14ac:dyDescent="0.25">
      <c r="A845" s="1" t="s">
        <v>1406</v>
      </c>
      <c r="B845" s="1" t="str">
        <f t="shared" si="52"/>
        <v>OfL</v>
      </c>
      <c r="C845" s="1" t="str">
        <f t="shared" si="53"/>
        <v>CZ03</v>
      </c>
      <c r="D845" s="1" t="str">
        <f t="shared" si="54"/>
        <v>v07</v>
      </c>
      <c r="E845" s="1" t="str">
        <f t="shared" si="55"/>
        <v>OfL-CZ03-v07</v>
      </c>
      <c r="F845" s="1">
        <v>515.94429074999994</v>
      </c>
    </row>
    <row r="846" spans="1:6" x14ac:dyDescent="0.25">
      <c r="A846" s="1" t="s">
        <v>1407</v>
      </c>
      <c r="B846" s="1" t="str">
        <f t="shared" si="52"/>
        <v>OfL</v>
      </c>
      <c r="C846" s="1" t="str">
        <f t="shared" si="53"/>
        <v>CZ03</v>
      </c>
      <c r="D846" s="1" t="str">
        <f t="shared" si="54"/>
        <v>v11</v>
      </c>
      <c r="E846" s="1" t="str">
        <f t="shared" si="55"/>
        <v>OfL-CZ03-v11</v>
      </c>
      <c r="F846" s="1">
        <v>507.41165983333343</v>
      </c>
    </row>
    <row r="847" spans="1:6" x14ac:dyDescent="0.25">
      <c r="A847" s="1" t="s">
        <v>1408</v>
      </c>
      <c r="B847" s="1" t="str">
        <f t="shared" si="52"/>
        <v>OfL</v>
      </c>
      <c r="C847" s="1" t="str">
        <f t="shared" si="53"/>
        <v>CZ03</v>
      </c>
      <c r="D847" s="1" t="str">
        <f t="shared" si="54"/>
        <v>v15</v>
      </c>
      <c r="E847" s="1" t="str">
        <f t="shared" si="55"/>
        <v>OfL-CZ03-v15</v>
      </c>
      <c r="F847" s="1">
        <v>471.75861558333327</v>
      </c>
    </row>
    <row r="848" spans="1:6" x14ac:dyDescent="0.25">
      <c r="A848" s="1" t="s">
        <v>1409</v>
      </c>
      <c r="B848" s="1" t="str">
        <f t="shared" si="52"/>
        <v>OfL</v>
      </c>
      <c r="C848" s="1" t="str">
        <f t="shared" si="53"/>
        <v>CZ04</v>
      </c>
      <c r="D848" s="1" t="str">
        <f t="shared" si="54"/>
        <v>v03</v>
      </c>
      <c r="E848" s="1" t="str">
        <f t="shared" si="55"/>
        <v>OfL-CZ04-v03</v>
      </c>
      <c r="F848" s="1">
        <v>466.28368658333335</v>
      </c>
    </row>
    <row r="849" spans="1:6" x14ac:dyDescent="0.25">
      <c r="A849" s="1" t="s">
        <v>1410</v>
      </c>
      <c r="B849" s="1" t="str">
        <f t="shared" si="52"/>
        <v>OfL</v>
      </c>
      <c r="C849" s="1" t="str">
        <f t="shared" si="53"/>
        <v>CZ04</v>
      </c>
      <c r="D849" s="1" t="str">
        <f t="shared" si="54"/>
        <v>v07</v>
      </c>
      <c r="E849" s="1" t="str">
        <f t="shared" si="55"/>
        <v>OfL-CZ04-v07</v>
      </c>
      <c r="F849" s="1">
        <v>465.85156308333319</v>
      </c>
    </row>
    <row r="850" spans="1:6" x14ac:dyDescent="0.25">
      <c r="A850" s="1" t="s">
        <v>1411</v>
      </c>
      <c r="B850" s="1" t="str">
        <f t="shared" si="52"/>
        <v>OfL</v>
      </c>
      <c r="C850" s="1" t="str">
        <f t="shared" si="53"/>
        <v>CZ04</v>
      </c>
      <c r="D850" s="1" t="str">
        <f t="shared" si="54"/>
        <v>v11</v>
      </c>
      <c r="E850" s="1" t="str">
        <f t="shared" si="55"/>
        <v>OfL-CZ04-v11</v>
      </c>
      <c r="F850" s="1">
        <v>447.76897583333317</v>
      </c>
    </row>
    <row r="851" spans="1:6" x14ac:dyDescent="0.25">
      <c r="A851" s="1" t="s">
        <v>1412</v>
      </c>
      <c r="B851" s="1" t="str">
        <f t="shared" si="52"/>
        <v>OfL</v>
      </c>
      <c r="C851" s="1" t="str">
        <f t="shared" si="53"/>
        <v>CZ04</v>
      </c>
      <c r="D851" s="1" t="str">
        <f t="shared" si="54"/>
        <v>v15</v>
      </c>
      <c r="E851" s="1" t="str">
        <f t="shared" si="55"/>
        <v>OfL-CZ04-v15</v>
      </c>
      <c r="F851" s="1">
        <v>421.20514983333322</v>
      </c>
    </row>
    <row r="852" spans="1:6" x14ac:dyDescent="0.25">
      <c r="A852" s="1" t="s">
        <v>1413</v>
      </c>
      <c r="B852" s="1" t="str">
        <f t="shared" si="52"/>
        <v>OfL</v>
      </c>
      <c r="C852" s="1" t="str">
        <f t="shared" si="53"/>
        <v>CZ05</v>
      </c>
      <c r="D852" s="1" t="str">
        <f t="shared" si="54"/>
        <v>v03</v>
      </c>
      <c r="E852" s="1" t="str">
        <f t="shared" si="55"/>
        <v>OfL-CZ05-v03</v>
      </c>
      <c r="F852" s="1">
        <v>513.10722233333365</v>
      </c>
    </row>
    <row r="853" spans="1:6" x14ac:dyDescent="0.25">
      <c r="A853" s="1" t="s">
        <v>1414</v>
      </c>
      <c r="B853" s="1" t="str">
        <f t="shared" si="52"/>
        <v>OfL</v>
      </c>
      <c r="C853" s="1" t="str">
        <f t="shared" si="53"/>
        <v>CZ05</v>
      </c>
      <c r="D853" s="1" t="str">
        <f t="shared" si="54"/>
        <v>v07</v>
      </c>
      <c r="E853" s="1" t="str">
        <f t="shared" si="55"/>
        <v>OfL-CZ05-v07</v>
      </c>
      <c r="F853" s="1">
        <v>512.61250925000002</v>
      </c>
    </row>
    <row r="854" spans="1:6" x14ac:dyDescent="0.25">
      <c r="A854" s="1" t="s">
        <v>1415</v>
      </c>
      <c r="B854" s="1" t="str">
        <f t="shared" si="52"/>
        <v>OfL</v>
      </c>
      <c r="C854" s="1" t="str">
        <f t="shared" si="53"/>
        <v>CZ05</v>
      </c>
      <c r="D854" s="1" t="str">
        <f t="shared" si="54"/>
        <v>v11</v>
      </c>
      <c r="E854" s="1" t="str">
        <f t="shared" si="55"/>
        <v>OfL-CZ05-v11</v>
      </c>
      <c r="F854" s="1">
        <v>502.90730358333343</v>
      </c>
    </row>
    <row r="855" spans="1:6" x14ac:dyDescent="0.25">
      <c r="A855" s="1" t="s">
        <v>1416</v>
      </c>
      <c r="B855" s="1" t="str">
        <f t="shared" si="52"/>
        <v>OfL</v>
      </c>
      <c r="C855" s="1" t="str">
        <f t="shared" si="53"/>
        <v>CZ05</v>
      </c>
      <c r="D855" s="1" t="str">
        <f t="shared" si="54"/>
        <v>v15</v>
      </c>
      <c r="E855" s="1" t="str">
        <f t="shared" si="55"/>
        <v>OfL-CZ05-v15</v>
      </c>
      <c r="F855" s="1">
        <v>467.18728441666661</v>
      </c>
    </row>
    <row r="856" spans="1:6" x14ac:dyDescent="0.25">
      <c r="A856" s="1" t="s">
        <v>1417</v>
      </c>
      <c r="B856" s="1" t="str">
        <f t="shared" si="52"/>
        <v>OfL</v>
      </c>
      <c r="C856" s="1" t="str">
        <f t="shared" si="53"/>
        <v>CZ06</v>
      </c>
      <c r="D856" s="1" t="str">
        <f t="shared" si="54"/>
        <v>v03</v>
      </c>
      <c r="E856" s="1" t="str">
        <f t="shared" si="55"/>
        <v>OfL-CZ06-v03</v>
      </c>
      <c r="F856" s="1">
        <v>549.28116883333337</v>
      </c>
    </row>
    <row r="857" spans="1:6" x14ac:dyDescent="0.25">
      <c r="A857" s="1" t="s">
        <v>1418</v>
      </c>
      <c r="B857" s="1" t="str">
        <f t="shared" si="52"/>
        <v>OfL</v>
      </c>
      <c r="C857" s="1" t="str">
        <f t="shared" si="53"/>
        <v>CZ06</v>
      </c>
      <c r="D857" s="1" t="str">
        <f t="shared" si="54"/>
        <v>v07</v>
      </c>
      <c r="E857" s="1" t="str">
        <f t="shared" si="55"/>
        <v>OfL-CZ06-v07</v>
      </c>
      <c r="F857" s="1">
        <v>549.28116883333337</v>
      </c>
    </row>
    <row r="858" spans="1:6" x14ac:dyDescent="0.25">
      <c r="A858" s="1" t="s">
        <v>1419</v>
      </c>
      <c r="B858" s="1" t="str">
        <f t="shared" si="52"/>
        <v>OfL</v>
      </c>
      <c r="C858" s="1" t="str">
        <f t="shared" si="53"/>
        <v>CZ06</v>
      </c>
      <c r="D858" s="1" t="str">
        <f t="shared" si="54"/>
        <v>v11</v>
      </c>
      <c r="E858" s="1" t="str">
        <f t="shared" si="55"/>
        <v>OfL-CZ06-v11</v>
      </c>
      <c r="F858" s="1">
        <v>540.60060908333332</v>
      </c>
    </row>
    <row r="859" spans="1:6" x14ac:dyDescent="0.25">
      <c r="A859" s="1" t="s">
        <v>1420</v>
      </c>
      <c r="B859" s="1" t="str">
        <f t="shared" si="52"/>
        <v>OfL</v>
      </c>
      <c r="C859" s="1" t="str">
        <f t="shared" si="53"/>
        <v>CZ06</v>
      </c>
      <c r="D859" s="1" t="str">
        <f t="shared" si="54"/>
        <v>v15</v>
      </c>
      <c r="E859" s="1" t="str">
        <f t="shared" si="55"/>
        <v>OfL-CZ06-v15</v>
      </c>
      <c r="F859" s="1">
        <v>508.25542225000004</v>
      </c>
    </row>
    <row r="860" spans="1:6" x14ac:dyDescent="0.25">
      <c r="A860" s="1" t="s">
        <v>1421</v>
      </c>
      <c r="B860" s="1" t="str">
        <f t="shared" si="52"/>
        <v>OfL</v>
      </c>
      <c r="C860" s="1" t="str">
        <f t="shared" si="53"/>
        <v>CZ07</v>
      </c>
      <c r="D860" s="1" t="str">
        <f t="shared" si="54"/>
        <v>v03</v>
      </c>
      <c r="E860" s="1" t="str">
        <f t="shared" si="55"/>
        <v>OfL-CZ07-v03</v>
      </c>
      <c r="F860" s="1">
        <v>537.59831566666674</v>
      </c>
    </row>
    <row r="861" spans="1:6" x14ac:dyDescent="0.25">
      <c r="A861" s="1" t="s">
        <v>1422</v>
      </c>
      <c r="B861" s="1" t="str">
        <f t="shared" si="52"/>
        <v>OfL</v>
      </c>
      <c r="C861" s="1" t="str">
        <f t="shared" si="53"/>
        <v>CZ07</v>
      </c>
      <c r="D861" s="1" t="str">
        <f t="shared" si="54"/>
        <v>v07</v>
      </c>
      <c r="E861" s="1" t="str">
        <f t="shared" si="55"/>
        <v>OfL-CZ07-v07</v>
      </c>
      <c r="F861" s="1">
        <v>537.59831566666674</v>
      </c>
    </row>
    <row r="862" spans="1:6" x14ac:dyDescent="0.25">
      <c r="A862" s="1" t="s">
        <v>1423</v>
      </c>
      <c r="B862" s="1" t="str">
        <f t="shared" si="52"/>
        <v>OfL</v>
      </c>
      <c r="C862" s="1" t="str">
        <f t="shared" si="53"/>
        <v>CZ07</v>
      </c>
      <c r="D862" s="1" t="str">
        <f t="shared" si="54"/>
        <v>v11</v>
      </c>
      <c r="E862" s="1" t="str">
        <f t="shared" si="55"/>
        <v>OfL-CZ07-v11</v>
      </c>
      <c r="F862" s="1">
        <v>529.12751650000007</v>
      </c>
    </row>
    <row r="863" spans="1:6" x14ac:dyDescent="0.25">
      <c r="A863" s="1" t="s">
        <v>1424</v>
      </c>
      <c r="B863" s="1" t="str">
        <f t="shared" si="52"/>
        <v>OfL</v>
      </c>
      <c r="C863" s="1" t="str">
        <f t="shared" si="53"/>
        <v>CZ07</v>
      </c>
      <c r="D863" s="1" t="str">
        <f t="shared" si="54"/>
        <v>v15</v>
      </c>
      <c r="E863" s="1" t="str">
        <f t="shared" si="55"/>
        <v>OfL-CZ07-v15</v>
      </c>
      <c r="F863" s="1">
        <v>496.41064841666667</v>
      </c>
    </row>
    <row r="864" spans="1:6" x14ac:dyDescent="0.25">
      <c r="A864" s="1" t="s">
        <v>1425</v>
      </c>
      <c r="B864" s="1" t="str">
        <f t="shared" si="52"/>
        <v>OfL</v>
      </c>
      <c r="C864" s="1" t="str">
        <f t="shared" si="53"/>
        <v>CZ08</v>
      </c>
      <c r="D864" s="1" t="str">
        <f t="shared" si="54"/>
        <v>v03</v>
      </c>
      <c r="E864" s="1" t="str">
        <f t="shared" si="55"/>
        <v>OfL-CZ08-v03</v>
      </c>
      <c r="F864" s="1">
        <v>489.33041941666676</v>
      </c>
    </row>
    <row r="865" spans="1:6" x14ac:dyDescent="0.25">
      <c r="A865" s="1" t="s">
        <v>1426</v>
      </c>
      <c r="B865" s="1" t="str">
        <f t="shared" si="52"/>
        <v>OfL</v>
      </c>
      <c r="C865" s="1" t="str">
        <f t="shared" si="53"/>
        <v>CZ08</v>
      </c>
      <c r="D865" s="1" t="str">
        <f t="shared" si="54"/>
        <v>v07</v>
      </c>
      <c r="E865" s="1" t="str">
        <f t="shared" si="55"/>
        <v>OfL-CZ08-v07</v>
      </c>
      <c r="F865" s="1">
        <v>489.33041941666676</v>
      </c>
    </row>
    <row r="866" spans="1:6" x14ac:dyDescent="0.25">
      <c r="A866" s="1" t="s">
        <v>1427</v>
      </c>
      <c r="B866" s="1" t="str">
        <f t="shared" si="52"/>
        <v>OfL</v>
      </c>
      <c r="C866" s="1" t="str">
        <f t="shared" si="53"/>
        <v>CZ08</v>
      </c>
      <c r="D866" s="1" t="str">
        <f t="shared" si="54"/>
        <v>v11</v>
      </c>
      <c r="E866" s="1" t="str">
        <f t="shared" si="55"/>
        <v>OfL-CZ08-v11</v>
      </c>
      <c r="F866" s="1">
        <v>471.16098833333331</v>
      </c>
    </row>
    <row r="867" spans="1:6" x14ac:dyDescent="0.25">
      <c r="A867" s="1" t="s">
        <v>1428</v>
      </c>
      <c r="B867" s="1" t="str">
        <f t="shared" si="52"/>
        <v>OfL</v>
      </c>
      <c r="C867" s="1" t="str">
        <f t="shared" si="53"/>
        <v>CZ08</v>
      </c>
      <c r="D867" s="1" t="str">
        <f t="shared" si="54"/>
        <v>v15</v>
      </c>
      <c r="E867" s="1" t="str">
        <f t="shared" si="55"/>
        <v>OfL-CZ08-v15</v>
      </c>
      <c r="F867" s="1">
        <v>443.8775091666667</v>
      </c>
    </row>
    <row r="868" spans="1:6" x14ac:dyDescent="0.25">
      <c r="A868" s="1" t="s">
        <v>1429</v>
      </c>
      <c r="B868" s="1" t="str">
        <f t="shared" si="52"/>
        <v>OfL</v>
      </c>
      <c r="C868" s="1" t="str">
        <f t="shared" si="53"/>
        <v>CZ09</v>
      </c>
      <c r="D868" s="1" t="str">
        <f t="shared" si="54"/>
        <v>v03</v>
      </c>
      <c r="E868" s="1" t="str">
        <f t="shared" si="55"/>
        <v>OfL-CZ09-v03</v>
      </c>
      <c r="F868" s="1">
        <v>572.73329275000015</v>
      </c>
    </row>
    <row r="869" spans="1:6" x14ac:dyDescent="0.25">
      <c r="A869" s="1" t="s">
        <v>1430</v>
      </c>
      <c r="B869" s="1" t="str">
        <f t="shared" si="52"/>
        <v>OfL</v>
      </c>
      <c r="C869" s="1" t="str">
        <f t="shared" si="53"/>
        <v>CZ09</v>
      </c>
      <c r="D869" s="1" t="str">
        <f t="shared" si="54"/>
        <v>v07</v>
      </c>
      <c r="E869" s="1" t="str">
        <f t="shared" si="55"/>
        <v>OfL-CZ09-v07</v>
      </c>
      <c r="F869" s="1">
        <v>572.73329275000015</v>
      </c>
    </row>
    <row r="870" spans="1:6" x14ac:dyDescent="0.25">
      <c r="A870" s="1" t="s">
        <v>1431</v>
      </c>
      <c r="B870" s="1" t="str">
        <f t="shared" si="52"/>
        <v>OfL</v>
      </c>
      <c r="C870" s="1" t="str">
        <f t="shared" si="53"/>
        <v>CZ09</v>
      </c>
      <c r="D870" s="1" t="str">
        <f t="shared" si="54"/>
        <v>v11</v>
      </c>
      <c r="E870" s="1" t="str">
        <f t="shared" si="55"/>
        <v>OfL-CZ09-v11</v>
      </c>
      <c r="F870" s="1">
        <v>547.51913483333328</v>
      </c>
    </row>
    <row r="871" spans="1:6" x14ac:dyDescent="0.25">
      <c r="A871" s="1" t="s">
        <v>1432</v>
      </c>
      <c r="B871" s="1" t="str">
        <f t="shared" si="52"/>
        <v>OfL</v>
      </c>
      <c r="C871" s="1" t="str">
        <f t="shared" si="53"/>
        <v>CZ09</v>
      </c>
      <c r="D871" s="1" t="str">
        <f t="shared" si="54"/>
        <v>v15</v>
      </c>
      <c r="E871" s="1" t="str">
        <f t="shared" si="55"/>
        <v>OfL-CZ09-v15</v>
      </c>
      <c r="F871" s="1">
        <v>520.73147133333339</v>
      </c>
    </row>
    <row r="872" spans="1:6" x14ac:dyDescent="0.25">
      <c r="A872" s="1" t="s">
        <v>1433</v>
      </c>
      <c r="B872" s="1" t="str">
        <f t="shared" si="52"/>
        <v>OfL</v>
      </c>
      <c r="C872" s="1" t="str">
        <f t="shared" si="53"/>
        <v>CZ10</v>
      </c>
      <c r="D872" s="1" t="str">
        <f t="shared" si="54"/>
        <v>v03</v>
      </c>
      <c r="E872" s="1" t="str">
        <f t="shared" si="55"/>
        <v>OfL-CZ10-v03</v>
      </c>
      <c r="F872" s="1">
        <v>509.83390066666652</v>
      </c>
    </row>
    <row r="873" spans="1:6" x14ac:dyDescent="0.25">
      <c r="A873" s="1" t="s">
        <v>1434</v>
      </c>
      <c r="B873" s="1" t="str">
        <f t="shared" si="52"/>
        <v>OfL</v>
      </c>
      <c r="C873" s="1" t="str">
        <f t="shared" si="53"/>
        <v>CZ10</v>
      </c>
      <c r="D873" s="1" t="str">
        <f t="shared" si="54"/>
        <v>v07</v>
      </c>
      <c r="E873" s="1" t="str">
        <f t="shared" si="55"/>
        <v>OfL-CZ10-v07</v>
      </c>
      <c r="F873" s="1">
        <v>509.39162174999979</v>
      </c>
    </row>
    <row r="874" spans="1:6" x14ac:dyDescent="0.25">
      <c r="A874" s="1" t="s">
        <v>1435</v>
      </c>
      <c r="B874" s="1" t="str">
        <f t="shared" si="52"/>
        <v>OfL</v>
      </c>
      <c r="C874" s="1" t="str">
        <f t="shared" si="53"/>
        <v>CZ10</v>
      </c>
      <c r="D874" s="1" t="str">
        <f t="shared" si="54"/>
        <v>v11</v>
      </c>
      <c r="E874" s="1" t="str">
        <f t="shared" si="55"/>
        <v>OfL-CZ10-v11</v>
      </c>
      <c r="F874" s="1">
        <v>487.95570124999983</v>
      </c>
    </row>
    <row r="875" spans="1:6" x14ac:dyDescent="0.25">
      <c r="A875" s="1" t="s">
        <v>1436</v>
      </c>
      <c r="B875" s="1" t="str">
        <f t="shared" si="52"/>
        <v>OfL</v>
      </c>
      <c r="C875" s="1" t="str">
        <f t="shared" si="53"/>
        <v>CZ10</v>
      </c>
      <c r="D875" s="1" t="str">
        <f t="shared" si="54"/>
        <v>v15</v>
      </c>
      <c r="E875" s="1" t="str">
        <f t="shared" si="55"/>
        <v>OfL-CZ10-v15</v>
      </c>
      <c r="F875" s="1">
        <v>489.16794091666668</v>
      </c>
    </row>
    <row r="876" spans="1:6" x14ac:dyDescent="0.25">
      <c r="A876" s="1" t="s">
        <v>1437</v>
      </c>
      <c r="B876" s="1" t="str">
        <f t="shared" si="52"/>
        <v>OfL</v>
      </c>
      <c r="C876" s="1" t="str">
        <f t="shared" si="53"/>
        <v>CZ11</v>
      </c>
      <c r="D876" s="1" t="str">
        <f t="shared" si="54"/>
        <v>v03</v>
      </c>
      <c r="E876" s="1" t="str">
        <f t="shared" si="55"/>
        <v>OfL-CZ11-v03</v>
      </c>
      <c r="F876" s="1">
        <v>547.32891716666666</v>
      </c>
    </row>
    <row r="877" spans="1:6" x14ac:dyDescent="0.25">
      <c r="A877" s="1" t="s">
        <v>1438</v>
      </c>
      <c r="B877" s="1" t="str">
        <f t="shared" si="52"/>
        <v>OfL</v>
      </c>
      <c r="C877" s="1" t="str">
        <f t="shared" si="53"/>
        <v>CZ11</v>
      </c>
      <c r="D877" s="1" t="str">
        <f t="shared" si="54"/>
        <v>v07</v>
      </c>
      <c r="E877" s="1" t="str">
        <f t="shared" si="55"/>
        <v>OfL-CZ11-v07</v>
      </c>
      <c r="F877" s="1">
        <v>546.82195433333334</v>
      </c>
    </row>
    <row r="878" spans="1:6" x14ac:dyDescent="0.25">
      <c r="A878" s="1" t="s">
        <v>1439</v>
      </c>
      <c r="B878" s="1" t="str">
        <f t="shared" si="52"/>
        <v>OfL</v>
      </c>
      <c r="C878" s="1" t="str">
        <f t="shared" si="53"/>
        <v>CZ11</v>
      </c>
      <c r="D878" s="1" t="str">
        <f t="shared" si="54"/>
        <v>v11</v>
      </c>
      <c r="E878" s="1" t="str">
        <f t="shared" si="55"/>
        <v>OfL-CZ11-v11</v>
      </c>
      <c r="F878" s="1">
        <v>521.72807124999986</v>
      </c>
    </row>
    <row r="879" spans="1:6" x14ac:dyDescent="0.25">
      <c r="A879" s="1" t="s">
        <v>1440</v>
      </c>
      <c r="B879" s="1" t="str">
        <f t="shared" si="52"/>
        <v>OfL</v>
      </c>
      <c r="C879" s="1" t="str">
        <f t="shared" si="53"/>
        <v>CZ11</v>
      </c>
      <c r="D879" s="1" t="str">
        <f t="shared" si="54"/>
        <v>v15</v>
      </c>
      <c r="E879" s="1" t="str">
        <f t="shared" si="55"/>
        <v>OfL-CZ11-v15</v>
      </c>
      <c r="F879" s="1">
        <v>525.44790083333351</v>
      </c>
    </row>
    <row r="880" spans="1:6" x14ac:dyDescent="0.25">
      <c r="A880" s="1" t="s">
        <v>1441</v>
      </c>
      <c r="B880" s="1" t="str">
        <f t="shared" si="52"/>
        <v>OfL</v>
      </c>
      <c r="C880" s="1" t="str">
        <f t="shared" si="53"/>
        <v>CZ12</v>
      </c>
      <c r="D880" s="1" t="str">
        <f t="shared" si="54"/>
        <v>v03</v>
      </c>
      <c r="E880" s="1" t="str">
        <f t="shared" si="55"/>
        <v>OfL-CZ12-v03</v>
      </c>
      <c r="F880" s="1">
        <v>507.49919033333316</v>
      </c>
    </row>
    <row r="881" spans="1:6" x14ac:dyDescent="0.25">
      <c r="A881" s="1" t="s">
        <v>1442</v>
      </c>
      <c r="B881" s="1" t="str">
        <f t="shared" si="52"/>
        <v>OfL</v>
      </c>
      <c r="C881" s="1" t="str">
        <f t="shared" si="53"/>
        <v>CZ12</v>
      </c>
      <c r="D881" s="1" t="str">
        <f t="shared" si="54"/>
        <v>v07</v>
      </c>
      <c r="E881" s="1" t="str">
        <f t="shared" si="55"/>
        <v>OfL-CZ12-v07</v>
      </c>
      <c r="F881" s="1">
        <v>507.07220891666674</v>
      </c>
    </row>
    <row r="882" spans="1:6" x14ac:dyDescent="0.25">
      <c r="A882" s="1" t="s">
        <v>1443</v>
      </c>
      <c r="B882" s="1" t="str">
        <f t="shared" si="52"/>
        <v>OfL</v>
      </c>
      <c r="C882" s="1" t="str">
        <f t="shared" si="53"/>
        <v>CZ12</v>
      </c>
      <c r="D882" s="1" t="str">
        <f t="shared" si="54"/>
        <v>v11</v>
      </c>
      <c r="E882" s="1" t="str">
        <f t="shared" si="55"/>
        <v>OfL-CZ12-v11</v>
      </c>
      <c r="F882" s="1">
        <v>485.14996900000006</v>
      </c>
    </row>
    <row r="883" spans="1:6" x14ac:dyDescent="0.25">
      <c r="A883" s="1" t="s">
        <v>1444</v>
      </c>
      <c r="B883" s="1" t="str">
        <f t="shared" si="52"/>
        <v>OfL</v>
      </c>
      <c r="C883" s="1" t="str">
        <f t="shared" si="53"/>
        <v>CZ12</v>
      </c>
      <c r="D883" s="1" t="str">
        <f t="shared" si="54"/>
        <v>v15</v>
      </c>
      <c r="E883" s="1" t="str">
        <f t="shared" si="55"/>
        <v>OfL-CZ12-v15</v>
      </c>
      <c r="F883" s="1">
        <v>486.48410783333316</v>
      </c>
    </row>
    <row r="884" spans="1:6" x14ac:dyDescent="0.25">
      <c r="A884" s="1" t="s">
        <v>1445</v>
      </c>
      <c r="B884" s="1" t="str">
        <f t="shared" si="52"/>
        <v>OfL</v>
      </c>
      <c r="C884" s="1" t="str">
        <f t="shared" si="53"/>
        <v>CZ13</v>
      </c>
      <c r="D884" s="1" t="str">
        <f t="shared" si="54"/>
        <v>v03</v>
      </c>
      <c r="E884" s="1" t="str">
        <f t="shared" si="55"/>
        <v>OfL-CZ13-v03</v>
      </c>
      <c r="F884" s="1">
        <v>553.4060170833335</v>
      </c>
    </row>
    <row r="885" spans="1:6" x14ac:dyDescent="0.25">
      <c r="A885" s="1" t="s">
        <v>1446</v>
      </c>
      <c r="B885" s="1" t="str">
        <f t="shared" si="52"/>
        <v>OfL</v>
      </c>
      <c r="C885" s="1" t="str">
        <f t="shared" si="53"/>
        <v>CZ13</v>
      </c>
      <c r="D885" s="1" t="str">
        <f t="shared" si="54"/>
        <v>v07</v>
      </c>
      <c r="E885" s="1" t="str">
        <f t="shared" si="55"/>
        <v>OfL-CZ13-v07</v>
      </c>
      <c r="F885" s="1">
        <v>552.85244583333315</v>
      </c>
    </row>
    <row r="886" spans="1:6" x14ac:dyDescent="0.25">
      <c r="A886" s="1" t="s">
        <v>1447</v>
      </c>
      <c r="B886" s="1" t="str">
        <f t="shared" si="52"/>
        <v>OfL</v>
      </c>
      <c r="C886" s="1" t="str">
        <f t="shared" si="53"/>
        <v>CZ13</v>
      </c>
      <c r="D886" s="1" t="str">
        <f t="shared" si="54"/>
        <v>v11</v>
      </c>
      <c r="E886" s="1" t="str">
        <f t="shared" si="55"/>
        <v>OfL-CZ13-v11</v>
      </c>
      <c r="F886" s="1">
        <v>528.1478271666665</v>
      </c>
    </row>
    <row r="887" spans="1:6" x14ac:dyDescent="0.25">
      <c r="A887" s="1" t="s">
        <v>1448</v>
      </c>
      <c r="B887" s="1" t="str">
        <f t="shared" si="52"/>
        <v>OfL</v>
      </c>
      <c r="C887" s="1" t="str">
        <f t="shared" si="53"/>
        <v>CZ13</v>
      </c>
      <c r="D887" s="1" t="str">
        <f t="shared" si="54"/>
        <v>v15</v>
      </c>
      <c r="E887" s="1" t="str">
        <f t="shared" si="55"/>
        <v>OfL-CZ13-v15</v>
      </c>
      <c r="F887" s="1">
        <v>530.4238392499999</v>
      </c>
    </row>
    <row r="888" spans="1:6" x14ac:dyDescent="0.25">
      <c r="A888" s="1" t="s">
        <v>1449</v>
      </c>
      <c r="B888" s="1" t="str">
        <f t="shared" si="52"/>
        <v>OfL</v>
      </c>
      <c r="C888" s="1" t="str">
        <f t="shared" si="53"/>
        <v>CZ14</v>
      </c>
      <c r="D888" s="1" t="str">
        <f t="shared" si="54"/>
        <v>v03</v>
      </c>
      <c r="E888" s="1" t="str">
        <f t="shared" si="55"/>
        <v>OfL-CZ14-v03</v>
      </c>
      <c r="F888" s="1">
        <v>554.41505783333332</v>
      </c>
    </row>
    <row r="889" spans="1:6" x14ac:dyDescent="0.25">
      <c r="A889" s="1" t="s">
        <v>1450</v>
      </c>
      <c r="B889" s="1" t="str">
        <f t="shared" si="52"/>
        <v>OfL</v>
      </c>
      <c r="C889" s="1" t="str">
        <f t="shared" si="53"/>
        <v>CZ14</v>
      </c>
      <c r="D889" s="1" t="str">
        <f t="shared" si="54"/>
        <v>v07</v>
      </c>
      <c r="E889" s="1" t="str">
        <f t="shared" si="55"/>
        <v>OfL-CZ14-v07</v>
      </c>
      <c r="F889" s="1">
        <v>553.42517425000028</v>
      </c>
    </row>
    <row r="890" spans="1:6" x14ac:dyDescent="0.25">
      <c r="A890" s="1" t="s">
        <v>1451</v>
      </c>
      <c r="B890" s="1" t="str">
        <f t="shared" si="52"/>
        <v>OfL</v>
      </c>
      <c r="C890" s="1" t="str">
        <f t="shared" si="53"/>
        <v>CZ14</v>
      </c>
      <c r="D890" s="1" t="str">
        <f t="shared" si="54"/>
        <v>v11</v>
      </c>
      <c r="E890" s="1" t="str">
        <f t="shared" si="55"/>
        <v>OfL-CZ14-v11</v>
      </c>
      <c r="F890" s="1">
        <v>529.33658233333313</v>
      </c>
    </row>
    <row r="891" spans="1:6" x14ac:dyDescent="0.25">
      <c r="A891" s="1" t="s">
        <v>1452</v>
      </c>
      <c r="B891" s="1" t="str">
        <f t="shared" si="52"/>
        <v>OfL</v>
      </c>
      <c r="C891" s="1" t="str">
        <f t="shared" si="53"/>
        <v>CZ14</v>
      </c>
      <c r="D891" s="1" t="str">
        <f t="shared" si="54"/>
        <v>v15</v>
      </c>
      <c r="E891" s="1" t="str">
        <f t="shared" si="55"/>
        <v>OfL-CZ14-v15</v>
      </c>
      <c r="F891" s="1">
        <v>534.40042666666659</v>
      </c>
    </row>
    <row r="892" spans="1:6" x14ac:dyDescent="0.25">
      <c r="A892" s="1" t="s">
        <v>1453</v>
      </c>
      <c r="B892" s="1" t="str">
        <f t="shared" si="52"/>
        <v>OfL</v>
      </c>
      <c r="C892" s="1" t="str">
        <f t="shared" si="53"/>
        <v>CZ15</v>
      </c>
      <c r="D892" s="1" t="str">
        <f t="shared" si="54"/>
        <v>v03</v>
      </c>
      <c r="E892" s="1" t="str">
        <f t="shared" si="55"/>
        <v>OfL-CZ15-v03</v>
      </c>
      <c r="F892" s="1">
        <v>666.41046608333318</v>
      </c>
    </row>
    <row r="893" spans="1:6" x14ac:dyDescent="0.25">
      <c r="A893" s="1" t="s">
        <v>1454</v>
      </c>
      <c r="B893" s="1" t="str">
        <f t="shared" si="52"/>
        <v>OfL</v>
      </c>
      <c r="C893" s="1" t="str">
        <f t="shared" si="53"/>
        <v>CZ15</v>
      </c>
      <c r="D893" s="1" t="str">
        <f t="shared" si="54"/>
        <v>v07</v>
      </c>
      <c r="E893" s="1" t="str">
        <f t="shared" si="55"/>
        <v>OfL-CZ15-v07</v>
      </c>
      <c r="F893" s="1">
        <v>666.38448583333343</v>
      </c>
    </row>
    <row r="894" spans="1:6" x14ac:dyDescent="0.25">
      <c r="A894" s="1" t="s">
        <v>1455</v>
      </c>
      <c r="B894" s="1" t="str">
        <f t="shared" si="52"/>
        <v>OfL</v>
      </c>
      <c r="C894" s="1" t="str">
        <f t="shared" si="53"/>
        <v>CZ15</v>
      </c>
      <c r="D894" s="1" t="str">
        <f t="shared" si="54"/>
        <v>v11</v>
      </c>
      <c r="E894" s="1" t="str">
        <f t="shared" si="55"/>
        <v>OfL-CZ15-v11</v>
      </c>
      <c r="F894" s="1">
        <v>635.1111373333332</v>
      </c>
    </row>
    <row r="895" spans="1:6" x14ac:dyDescent="0.25">
      <c r="A895" s="1" t="s">
        <v>1456</v>
      </c>
      <c r="B895" s="1" t="str">
        <f t="shared" si="52"/>
        <v>OfL</v>
      </c>
      <c r="C895" s="1" t="str">
        <f t="shared" si="53"/>
        <v>CZ15</v>
      </c>
      <c r="D895" s="1" t="str">
        <f t="shared" si="54"/>
        <v>v15</v>
      </c>
      <c r="E895" s="1" t="str">
        <f t="shared" si="55"/>
        <v>OfL-CZ15-v15</v>
      </c>
      <c r="F895" s="1">
        <v>643.77153683333336</v>
      </c>
    </row>
    <row r="896" spans="1:6" x14ac:dyDescent="0.25">
      <c r="A896" s="1" t="s">
        <v>1457</v>
      </c>
      <c r="B896" s="1" t="str">
        <f t="shared" si="52"/>
        <v>OfL</v>
      </c>
      <c r="C896" s="1" t="str">
        <f t="shared" si="53"/>
        <v>CZ16</v>
      </c>
      <c r="D896" s="1" t="str">
        <f t="shared" si="54"/>
        <v>v03</v>
      </c>
      <c r="E896" s="1" t="str">
        <f t="shared" si="55"/>
        <v>OfL-CZ16-v03</v>
      </c>
      <c r="F896" s="1">
        <v>522.10909433333359</v>
      </c>
    </row>
    <row r="897" spans="1:6" x14ac:dyDescent="0.25">
      <c r="A897" s="1" t="s">
        <v>1458</v>
      </c>
      <c r="B897" s="1" t="str">
        <f t="shared" si="52"/>
        <v>OfL</v>
      </c>
      <c r="C897" s="1" t="str">
        <f t="shared" si="53"/>
        <v>CZ16</v>
      </c>
      <c r="D897" s="1" t="str">
        <f t="shared" si="54"/>
        <v>v07</v>
      </c>
      <c r="E897" s="1" t="str">
        <f t="shared" si="55"/>
        <v>OfL-CZ16-v07</v>
      </c>
      <c r="F897" s="1">
        <v>521.67461958333342</v>
      </c>
    </row>
    <row r="898" spans="1:6" x14ac:dyDescent="0.25">
      <c r="A898" s="1" t="s">
        <v>1459</v>
      </c>
      <c r="B898" s="1" t="str">
        <f t="shared" si="52"/>
        <v>OfL</v>
      </c>
      <c r="C898" s="1" t="str">
        <f t="shared" si="53"/>
        <v>CZ16</v>
      </c>
      <c r="D898" s="1" t="str">
        <f t="shared" si="54"/>
        <v>v11</v>
      </c>
      <c r="E898" s="1" t="str">
        <f t="shared" si="55"/>
        <v>OfL-CZ16-v11</v>
      </c>
      <c r="F898" s="1">
        <v>506.85589391666667</v>
      </c>
    </row>
    <row r="899" spans="1:6" x14ac:dyDescent="0.25">
      <c r="A899" s="1" t="s">
        <v>1460</v>
      </c>
      <c r="B899" s="1" t="str">
        <f t="shared" si="52"/>
        <v>OfL</v>
      </c>
      <c r="C899" s="1" t="str">
        <f t="shared" si="53"/>
        <v>CZ16</v>
      </c>
      <c r="D899" s="1" t="str">
        <f t="shared" si="54"/>
        <v>v15</v>
      </c>
      <c r="E899" s="1" t="str">
        <f t="shared" si="55"/>
        <v>OfL-CZ16-v15</v>
      </c>
      <c r="F899" s="1">
        <v>503.21886066666673</v>
      </c>
    </row>
    <row r="900" spans="1:6" x14ac:dyDescent="0.25">
      <c r="A900" s="1" t="s">
        <v>1461</v>
      </c>
      <c r="B900" s="1" t="str">
        <f t="shared" si="52"/>
        <v>OfS</v>
      </c>
      <c r="C900" s="1" t="str">
        <f t="shared" si="53"/>
        <v>CZ01</v>
      </c>
      <c r="D900" s="1" t="str">
        <f t="shared" si="54"/>
        <v>v03</v>
      </c>
      <c r="E900" s="1" t="str">
        <f t="shared" si="55"/>
        <v>OfS-CZ01-v03</v>
      </c>
      <c r="F900" s="1">
        <v>29.161888916666662</v>
      </c>
    </row>
    <row r="901" spans="1:6" x14ac:dyDescent="0.25">
      <c r="A901" s="1" t="s">
        <v>1462</v>
      </c>
      <c r="B901" s="1" t="str">
        <f t="shared" ref="B901:B964" si="56">LEFT(A901,3)</f>
        <v>OfS</v>
      </c>
      <c r="C901" s="1" t="str">
        <f t="shared" ref="C901:C964" si="57">"CZ"&amp;MID(A901,6,2)</f>
        <v>CZ01</v>
      </c>
      <c r="D901" s="1" t="str">
        <f t="shared" ref="D901:D964" si="58">MID(A901,8,3)</f>
        <v>v07</v>
      </c>
      <c r="E901" s="1" t="str">
        <f t="shared" ref="E901:E964" si="59">CONCATENATE(B901,"-",C901,"-",D901)</f>
        <v>OfS-CZ01-v07</v>
      </c>
      <c r="F901" s="1">
        <v>29.15732641666666</v>
      </c>
    </row>
    <row r="902" spans="1:6" x14ac:dyDescent="0.25">
      <c r="A902" s="1" t="s">
        <v>1463</v>
      </c>
      <c r="B902" s="1" t="str">
        <f t="shared" si="56"/>
        <v>OfS</v>
      </c>
      <c r="C902" s="1" t="str">
        <f t="shared" si="57"/>
        <v>CZ01</v>
      </c>
      <c r="D902" s="1" t="str">
        <f t="shared" si="58"/>
        <v>v11</v>
      </c>
      <c r="E902" s="1" t="str">
        <f t="shared" si="59"/>
        <v>OfS-CZ01-v11</v>
      </c>
      <c r="F902" s="1">
        <v>29.0485325</v>
      </c>
    </row>
    <row r="903" spans="1:6" x14ac:dyDescent="0.25">
      <c r="A903" s="1" t="s">
        <v>1464</v>
      </c>
      <c r="B903" s="1" t="str">
        <f t="shared" si="56"/>
        <v>OfS</v>
      </c>
      <c r="C903" s="1" t="str">
        <f t="shared" si="57"/>
        <v>CZ01</v>
      </c>
      <c r="D903" s="1" t="str">
        <f t="shared" si="58"/>
        <v>v15</v>
      </c>
      <c r="E903" s="1" t="str">
        <f t="shared" si="59"/>
        <v>OfS-CZ01-v15</v>
      </c>
      <c r="F903" s="1">
        <v>25.622332000000004</v>
      </c>
    </row>
    <row r="904" spans="1:6" x14ac:dyDescent="0.25">
      <c r="A904" s="1" t="s">
        <v>1465</v>
      </c>
      <c r="B904" s="1" t="str">
        <f t="shared" si="56"/>
        <v>OfS</v>
      </c>
      <c r="C904" s="1" t="str">
        <f t="shared" si="57"/>
        <v>CZ02</v>
      </c>
      <c r="D904" s="1" t="str">
        <f t="shared" si="58"/>
        <v>v03</v>
      </c>
      <c r="E904" s="1" t="str">
        <f t="shared" si="59"/>
        <v>OfS-CZ02-v03</v>
      </c>
      <c r="F904" s="1">
        <v>29.530227816666674</v>
      </c>
    </row>
    <row r="905" spans="1:6" x14ac:dyDescent="0.25">
      <c r="A905" s="1" t="s">
        <v>1466</v>
      </c>
      <c r="B905" s="1" t="str">
        <f t="shared" si="56"/>
        <v>OfS</v>
      </c>
      <c r="C905" s="1" t="str">
        <f t="shared" si="57"/>
        <v>CZ02</v>
      </c>
      <c r="D905" s="1" t="str">
        <f t="shared" si="58"/>
        <v>v07</v>
      </c>
      <c r="E905" s="1" t="str">
        <f t="shared" si="59"/>
        <v>OfS-CZ02-v07</v>
      </c>
      <c r="F905" s="1">
        <v>29.460582316666663</v>
      </c>
    </row>
    <row r="906" spans="1:6" x14ac:dyDescent="0.25">
      <c r="A906" s="1" t="s">
        <v>1467</v>
      </c>
      <c r="B906" s="1" t="str">
        <f t="shared" si="56"/>
        <v>OfS</v>
      </c>
      <c r="C906" s="1" t="str">
        <f t="shared" si="57"/>
        <v>CZ02</v>
      </c>
      <c r="D906" s="1" t="str">
        <f t="shared" si="58"/>
        <v>v11</v>
      </c>
      <c r="E906" s="1" t="str">
        <f t="shared" si="59"/>
        <v>OfS-CZ02-v11</v>
      </c>
      <c r="F906" s="1">
        <v>28.952290991666658</v>
      </c>
    </row>
    <row r="907" spans="1:6" x14ac:dyDescent="0.25">
      <c r="A907" s="1" t="s">
        <v>1468</v>
      </c>
      <c r="B907" s="1" t="str">
        <f t="shared" si="56"/>
        <v>OfS</v>
      </c>
      <c r="C907" s="1" t="str">
        <f t="shared" si="57"/>
        <v>CZ02</v>
      </c>
      <c r="D907" s="1" t="str">
        <f t="shared" si="58"/>
        <v>v15</v>
      </c>
      <c r="E907" s="1" t="str">
        <f t="shared" si="59"/>
        <v>OfS-CZ02-v15</v>
      </c>
      <c r="F907" s="1">
        <v>25.792423650000003</v>
      </c>
    </row>
    <row r="908" spans="1:6" x14ac:dyDescent="0.25">
      <c r="A908" s="1" t="s">
        <v>1469</v>
      </c>
      <c r="B908" s="1" t="str">
        <f t="shared" si="56"/>
        <v>OfS</v>
      </c>
      <c r="C908" s="1" t="str">
        <f t="shared" si="57"/>
        <v>CZ03</v>
      </c>
      <c r="D908" s="1" t="str">
        <f t="shared" si="58"/>
        <v>v03</v>
      </c>
      <c r="E908" s="1" t="str">
        <f t="shared" si="59"/>
        <v>OfS-CZ03-v03</v>
      </c>
      <c r="F908" s="1">
        <v>34.047646333333333</v>
      </c>
    </row>
    <row r="909" spans="1:6" x14ac:dyDescent="0.25">
      <c r="A909" s="1" t="s">
        <v>1470</v>
      </c>
      <c r="B909" s="1" t="str">
        <f t="shared" si="56"/>
        <v>OfS</v>
      </c>
      <c r="C909" s="1" t="str">
        <f t="shared" si="57"/>
        <v>CZ03</v>
      </c>
      <c r="D909" s="1" t="str">
        <f t="shared" si="58"/>
        <v>v07</v>
      </c>
      <c r="E909" s="1" t="str">
        <f t="shared" si="59"/>
        <v>OfS-CZ03-v07</v>
      </c>
      <c r="F909" s="1">
        <v>34.04099591666666</v>
      </c>
    </row>
    <row r="910" spans="1:6" x14ac:dyDescent="0.25">
      <c r="A910" s="1" t="s">
        <v>1471</v>
      </c>
      <c r="B910" s="1" t="str">
        <f t="shared" si="56"/>
        <v>OfS</v>
      </c>
      <c r="C910" s="1" t="str">
        <f t="shared" si="57"/>
        <v>CZ03</v>
      </c>
      <c r="D910" s="1" t="str">
        <f t="shared" si="58"/>
        <v>v11</v>
      </c>
      <c r="E910" s="1" t="str">
        <f t="shared" si="59"/>
        <v>OfS-CZ03-v11</v>
      </c>
      <c r="F910" s="1">
        <v>33.926278583333342</v>
      </c>
    </row>
    <row r="911" spans="1:6" x14ac:dyDescent="0.25">
      <c r="A911" s="1" t="s">
        <v>1472</v>
      </c>
      <c r="B911" s="1" t="str">
        <f t="shared" si="56"/>
        <v>OfS</v>
      </c>
      <c r="C911" s="1" t="str">
        <f t="shared" si="57"/>
        <v>CZ03</v>
      </c>
      <c r="D911" s="1" t="str">
        <f t="shared" si="58"/>
        <v>v15</v>
      </c>
      <c r="E911" s="1" t="str">
        <f t="shared" si="59"/>
        <v>OfS-CZ03-v15</v>
      </c>
      <c r="F911" s="1">
        <v>27.516132333333324</v>
      </c>
    </row>
    <row r="912" spans="1:6" x14ac:dyDescent="0.25">
      <c r="A912" s="1" t="s">
        <v>1473</v>
      </c>
      <c r="B912" s="1" t="str">
        <f t="shared" si="56"/>
        <v>OfS</v>
      </c>
      <c r="C912" s="1" t="str">
        <f t="shared" si="57"/>
        <v>CZ04</v>
      </c>
      <c r="D912" s="1" t="str">
        <f t="shared" si="58"/>
        <v>v03</v>
      </c>
      <c r="E912" s="1" t="str">
        <f t="shared" si="59"/>
        <v>OfS-CZ04-v03</v>
      </c>
      <c r="F912" s="1">
        <v>32.343114766666666</v>
      </c>
    </row>
    <row r="913" spans="1:6" x14ac:dyDescent="0.25">
      <c r="A913" s="1" t="s">
        <v>1474</v>
      </c>
      <c r="B913" s="1" t="str">
        <f t="shared" si="56"/>
        <v>OfS</v>
      </c>
      <c r="C913" s="1" t="str">
        <f t="shared" si="57"/>
        <v>CZ04</v>
      </c>
      <c r="D913" s="1" t="str">
        <f t="shared" si="58"/>
        <v>v07</v>
      </c>
      <c r="E913" s="1" t="str">
        <f t="shared" si="59"/>
        <v>OfS-CZ04-v07</v>
      </c>
      <c r="F913" s="1">
        <v>32.275209841666673</v>
      </c>
    </row>
    <row r="914" spans="1:6" x14ac:dyDescent="0.25">
      <c r="A914" s="1" t="s">
        <v>1475</v>
      </c>
      <c r="B914" s="1" t="str">
        <f t="shared" si="56"/>
        <v>OfS</v>
      </c>
      <c r="C914" s="1" t="str">
        <f t="shared" si="57"/>
        <v>CZ04</v>
      </c>
      <c r="D914" s="1" t="str">
        <f t="shared" si="58"/>
        <v>v11</v>
      </c>
      <c r="E914" s="1" t="str">
        <f t="shared" si="59"/>
        <v>OfS-CZ04-v11</v>
      </c>
      <c r="F914" s="1">
        <v>31.594613033333342</v>
      </c>
    </row>
    <row r="915" spans="1:6" x14ac:dyDescent="0.25">
      <c r="A915" s="1" t="s">
        <v>1476</v>
      </c>
      <c r="B915" s="1" t="str">
        <f t="shared" si="56"/>
        <v>OfS</v>
      </c>
      <c r="C915" s="1" t="str">
        <f t="shared" si="57"/>
        <v>CZ04</v>
      </c>
      <c r="D915" s="1" t="str">
        <f t="shared" si="58"/>
        <v>v15</v>
      </c>
      <c r="E915" s="1" t="str">
        <f t="shared" si="59"/>
        <v>OfS-CZ04-v15</v>
      </c>
      <c r="F915" s="1">
        <v>26.158625058333335</v>
      </c>
    </row>
    <row r="916" spans="1:6" x14ac:dyDescent="0.25">
      <c r="A916" s="1" t="s">
        <v>1477</v>
      </c>
      <c r="B916" s="1" t="str">
        <f t="shared" si="56"/>
        <v>OfS</v>
      </c>
      <c r="C916" s="1" t="str">
        <f t="shared" si="57"/>
        <v>CZ05</v>
      </c>
      <c r="D916" s="1" t="str">
        <f t="shared" si="58"/>
        <v>v03</v>
      </c>
      <c r="E916" s="1" t="str">
        <f t="shared" si="59"/>
        <v>OfS-CZ05-v03</v>
      </c>
      <c r="F916" s="1">
        <v>33.635343666666671</v>
      </c>
    </row>
    <row r="917" spans="1:6" x14ac:dyDescent="0.25">
      <c r="A917" s="1" t="s">
        <v>1478</v>
      </c>
      <c r="B917" s="1" t="str">
        <f t="shared" si="56"/>
        <v>OfS</v>
      </c>
      <c r="C917" s="1" t="str">
        <f t="shared" si="57"/>
        <v>CZ05</v>
      </c>
      <c r="D917" s="1" t="str">
        <f t="shared" si="58"/>
        <v>v07</v>
      </c>
      <c r="E917" s="1" t="str">
        <f t="shared" si="59"/>
        <v>OfS-CZ05-v07</v>
      </c>
      <c r="F917" s="1">
        <v>33.62751325</v>
      </c>
    </row>
    <row r="918" spans="1:6" x14ac:dyDescent="0.25">
      <c r="A918" s="1" t="s">
        <v>1479</v>
      </c>
      <c r="B918" s="1" t="str">
        <f t="shared" si="56"/>
        <v>OfS</v>
      </c>
      <c r="C918" s="1" t="str">
        <f t="shared" si="57"/>
        <v>CZ05</v>
      </c>
      <c r="D918" s="1" t="str">
        <f t="shared" si="58"/>
        <v>v11</v>
      </c>
      <c r="E918" s="1" t="str">
        <f t="shared" si="59"/>
        <v>OfS-CZ05-v11</v>
      </c>
      <c r="F918" s="1">
        <v>33.520659333333334</v>
      </c>
    </row>
    <row r="919" spans="1:6" x14ac:dyDescent="0.25">
      <c r="A919" s="1" t="s">
        <v>1480</v>
      </c>
      <c r="B919" s="1" t="str">
        <f t="shared" si="56"/>
        <v>OfS</v>
      </c>
      <c r="C919" s="1" t="str">
        <f t="shared" si="57"/>
        <v>CZ05</v>
      </c>
      <c r="D919" s="1" t="str">
        <f t="shared" si="58"/>
        <v>v15</v>
      </c>
      <c r="E919" s="1" t="str">
        <f t="shared" si="59"/>
        <v>OfS-CZ05-v15</v>
      </c>
      <c r="F919" s="1">
        <v>27.168444499999996</v>
      </c>
    </row>
    <row r="920" spans="1:6" x14ac:dyDescent="0.25">
      <c r="A920" s="1" t="s">
        <v>1481</v>
      </c>
      <c r="B920" s="1" t="str">
        <f t="shared" si="56"/>
        <v>OfS</v>
      </c>
      <c r="C920" s="1" t="str">
        <f t="shared" si="57"/>
        <v>CZ06</v>
      </c>
      <c r="D920" s="1" t="str">
        <f t="shared" si="58"/>
        <v>v03</v>
      </c>
      <c r="E920" s="1" t="str">
        <f t="shared" si="59"/>
        <v>OfS-CZ06-v03</v>
      </c>
      <c r="F920" s="1">
        <v>36.211096749999996</v>
      </c>
    </row>
    <row r="921" spans="1:6" x14ac:dyDescent="0.25">
      <c r="A921" s="1" t="s">
        <v>1482</v>
      </c>
      <c r="B921" s="1" t="str">
        <f t="shared" si="56"/>
        <v>OfS</v>
      </c>
      <c r="C921" s="1" t="str">
        <f t="shared" si="57"/>
        <v>CZ06</v>
      </c>
      <c r="D921" s="1" t="str">
        <f t="shared" si="58"/>
        <v>v07</v>
      </c>
      <c r="E921" s="1" t="str">
        <f t="shared" si="59"/>
        <v>OfS-CZ06-v07</v>
      </c>
      <c r="F921" s="1">
        <v>36.211096749999996</v>
      </c>
    </row>
    <row r="922" spans="1:6" x14ac:dyDescent="0.25">
      <c r="A922" s="1" t="s">
        <v>1483</v>
      </c>
      <c r="B922" s="1" t="str">
        <f t="shared" si="56"/>
        <v>OfS</v>
      </c>
      <c r="C922" s="1" t="str">
        <f t="shared" si="57"/>
        <v>CZ06</v>
      </c>
      <c r="D922" s="1" t="str">
        <f t="shared" si="58"/>
        <v>v11</v>
      </c>
      <c r="E922" s="1" t="str">
        <f t="shared" si="59"/>
        <v>OfS-CZ06-v11</v>
      </c>
      <c r="F922" s="1">
        <v>36.10597691666667</v>
      </c>
    </row>
    <row r="923" spans="1:6" x14ac:dyDescent="0.25">
      <c r="A923" s="1" t="s">
        <v>1484</v>
      </c>
      <c r="B923" s="1" t="str">
        <f t="shared" si="56"/>
        <v>OfS</v>
      </c>
      <c r="C923" s="1" t="str">
        <f t="shared" si="57"/>
        <v>CZ06</v>
      </c>
      <c r="D923" s="1" t="str">
        <f t="shared" si="58"/>
        <v>v15</v>
      </c>
      <c r="E923" s="1" t="str">
        <f t="shared" si="59"/>
        <v>OfS-CZ06-v15</v>
      </c>
      <c r="F923" s="1">
        <v>29.39740333333333</v>
      </c>
    </row>
    <row r="924" spans="1:6" x14ac:dyDescent="0.25">
      <c r="A924" s="1" t="s">
        <v>1485</v>
      </c>
      <c r="B924" s="1" t="str">
        <f t="shared" si="56"/>
        <v>OfS</v>
      </c>
      <c r="C924" s="1" t="str">
        <f t="shared" si="57"/>
        <v>CZ07</v>
      </c>
      <c r="D924" s="1" t="str">
        <f t="shared" si="58"/>
        <v>v03</v>
      </c>
      <c r="E924" s="1" t="str">
        <f t="shared" si="59"/>
        <v>OfS-CZ07-v03</v>
      </c>
      <c r="F924" s="1">
        <v>35.323012666666671</v>
      </c>
    </row>
    <row r="925" spans="1:6" x14ac:dyDescent="0.25">
      <c r="A925" s="1" t="s">
        <v>1486</v>
      </c>
      <c r="B925" s="1" t="str">
        <f t="shared" si="56"/>
        <v>OfS</v>
      </c>
      <c r="C925" s="1" t="str">
        <f t="shared" si="57"/>
        <v>CZ07</v>
      </c>
      <c r="D925" s="1" t="str">
        <f t="shared" si="58"/>
        <v>v07</v>
      </c>
      <c r="E925" s="1" t="str">
        <f t="shared" si="59"/>
        <v>OfS-CZ07-v07</v>
      </c>
      <c r="F925" s="1">
        <v>35.323012666666671</v>
      </c>
    </row>
    <row r="926" spans="1:6" x14ac:dyDescent="0.25">
      <c r="A926" s="1" t="s">
        <v>1487</v>
      </c>
      <c r="B926" s="1" t="str">
        <f t="shared" si="56"/>
        <v>OfS</v>
      </c>
      <c r="C926" s="1" t="str">
        <f t="shared" si="57"/>
        <v>CZ07</v>
      </c>
      <c r="D926" s="1" t="str">
        <f t="shared" si="58"/>
        <v>v11</v>
      </c>
      <c r="E926" s="1" t="str">
        <f t="shared" si="59"/>
        <v>OfS-CZ07-v11</v>
      </c>
      <c r="F926" s="1">
        <v>35.210286249999996</v>
      </c>
    </row>
    <row r="927" spans="1:6" x14ac:dyDescent="0.25">
      <c r="A927" s="1" t="s">
        <v>1488</v>
      </c>
      <c r="B927" s="1" t="str">
        <f t="shared" si="56"/>
        <v>OfS</v>
      </c>
      <c r="C927" s="1" t="str">
        <f t="shared" si="57"/>
        <v>CZ07</v>
      </c>
      <c r="D927" s="1" t="str">
        <f t="shared" si="58"/>
        <v>v15</v>
      </c>
      <c r="E927" s="1" t="str">
        <f t="shared" si="59"/>
        <v>OfS-CZ07-v15</v>
      </c>
      <c r="F927" s="1">
        <v>28.699449833333343</v>
      </c>
    </row>
    <row r="928" spans="1:6" x14ac:dyDescent="0.25">
      <c r="A928" s="1" t="s">
        <v>1489</v>
      </c>
      <c r="B928" s="1" t="str">
        <f t="shared" si="56"/>
        <v>OfS</v>
      </c>
      <c r="C928" s="1" t="str">
        <f t="shared" si="57"/>
        <v>CZ08</v>
      </c>
      <c r="D928" s="1" t="str">
        <f t="shared" si="58"/>
        <v>v03</v>
      </c>
      <c r="E928" s="1" t="str">
        <f t="shared" si="59"/>
        <v>OfS-CZ08-v03</v>
      </c>
      <c r="F928" s="1">
        <v>33.64224591666666</v>
      </c>
    </row>
    <row r="929" spans="1:6" x14ac:dyDescent="0.25">
      <c r="A929" s="1" t="s">
        <v>1490</v>
      </c>
      <c r="B929" s="1" t="str">
        <f t="shared" si="56"/>
        <v>OfS</v>
      </c>
      <c r="C929" s="1" t="str">
        <f t="shared" si="57"/>
        <v>CZ08</v>
      </c>
      <c r="D929" s="1" t="str">
        <f t="shared" si="58"/>
        <v>v07</v>
      </c>
      <c r="E929" s="1" t="str">
        <f t="shared" si="59"/>
        <v>OfS-CZ08-v07</v>
      </c>
      <c r="F929" s="1">
        <v>33.64224591666666</v>
      </c>
    </row>
    <row r="930" spans="1:6" x14ac:dyDescent="0.25">
      <c r="A930" s="1" t="s">
        <v>1491</v>
      </c>
      <c r="B930" s="1" t="str">
        <f t="shared" si="56"/>
        <v>OfS</v>
      </c>
      <c r="C930" s="1" t="str">
        <f t="shared" si="57"/>
        <v>CZ08</v>
      </c>
      <c r="D930" s="1" t="str">
        <f t="shared" si="58"/>
        <v>v11</v>
      </c>
      <c r="E930" s="1" t="str">
        <f t="shared" si="59"/>
        <v>OfS-CZ08-v11</v>
      </c>
      <c r="F930" s="1">
        <v>33.493795333333331</v>
      </c>
    </row>
    <row r="931" spans="1:6" x14ac:dyDescent="0.25">
      <c r="A931" s="1" t="s">
        <v>1492</v>
      </c>
      <c r="B931" s="1" t="str">
        <f t="shared" si="56"/>
        <v>OfS</v>
      </c>
      <c r="C931" s="1" t="str">
        <f t="shared" si="57"/>
        <v>CZ08</v>
      </c>
      <c r="D931" s="1" t="str">
        <f t="shared" si="58"/>
        <v>v15</v>
      </c>
      <c r="E931" s="1" t="str">
        <f t="shared" si="59"/>
        <v>OfS-CZ08-v15</v>
      </c>
      <c r="F931" s="1">
        <v>28.082126333333324</v>
      </c>
    </row>
    <row r="932" spans="1:6" x14ac:dyDescent="0.25">
      <c r="A932" s="1" t="s">
        <v>1493</v>
      </c>
      <c r="B932" s="1" t="str">
        <f t="shared" si="56"/>
        <v>OfS</v>
      </c>
      <c r="C932" s="1" t="str">
        <f t="shared" si="57"/>
        <v>CZ09</v>
      </c>
      <c r="D932" s="1" t="str">
        <f t="shared" si="58"/>
        <v>v03</v>
      </c>
      <c r="E932" s="1" t="str">
        <f t="shared" si="59"/>
        <v>OfS-CZ09-v03</v>
      </c>
      <c r="F932" s="1">
        <v>39.855483666666665</v>
      </c>
    </row>
    <row r="933" spans="1:6" x14ac:dyDescent="0.25">
      <c r="A933" s="1" t="s">
        <v>1494</v>
      </c>
      <c r="B933" s="1" t="str">
        <f t="shared" si="56"/>
        <v>OfS</v>
      </c>
      <c r="C933" s="1" t="str">
        <f t="shared" si="57"/>
        <v>CZ09</v>
      </c>
      <c r="D933" s="1" t="str">
        <f t="shared" si="58"/>
        <v>v07</v>
      </c>
      <c r="E933" s="1" t="str">
        <f t="shared" si="59"/>
        <v>OfS-CZ09-v07</v>
      </c>
      <c r="F933" s="1">
        <v>39.855483666666665</v>
      </c>
    </row>
    <row r="934" spans="1:6" x14ac:dyDescent="0.25">
      <c r="A934" s="1" t="s">
        <v>1495</v>
      </c>
      <c r="B934" s="1" t="str">
        <f t="shared" si="56"/>
        <v>OfS</v>
      </c>
      <c r="C934" s="1" t="str">
        <f t="shared" si="57"/>
        <v>CZ09</v>
      </c>
      <c r="D934" s="1" t="str">
        <f t="shared" si="58"/>
        <v>v11</v>
      </c>
      <c r="E934" s="1" t="str">
        <f t="shared" si="59"/>
        <v>OfS-CZ09-v11</v>
      </c>
      <c r="F934" s="1">
        <v>38.713139500000011</v>
      </c>
    </row>
    <row r="935" spans="1:6" x14ac:dyDescent="0.25">
      <c r="A935" s="1" t="s">
        <v>1496</v>
      </c>
      <c r="B935" s="1" t="str">
        <f t="shared" si="56"/>
        <v>OfS</v>
      </c>
      <c r="C935" s="1" t="str">
        <f t="shared" si="57"/>
        <v>CZ09</v>
      </c>
      <c r="D935" s="1" t="str">
        <f t="shared" si="58"/>
        <v>v15</v>
      </c>
      <c r="E935" s="1" t="str">
        <f t="shared" si="59"/>
        <v>OfS-CZ09-v15</v>
      </c>
      <c r="F935" s="1">
        <v>32.926748750000002</v>
      </c>
    </row>
    <row r="936" spans="1:6" x14ac:dyDescent="0.25">
      <c r="A936" s="1" t="s">
        <v>1497</v>
      </c>
      <c r="B936" s="1" t="str">
        <f t="shared" si="56"/>
        <v>OfS</v>
      </c>
      <c r="C936" s="1" t="str">
        <f t="shared" si="57"/>
        <v>CZ10</v>
      </c>
      <c r="D936" s="1" t="str">
        <f t="shared" si="58"/>
        <v>v03</v>
      </c>
      <c r="E936" s="1" t="str">
        <f t="shared" si="59"/>
        <v>OfS-CZ10-v03</v>
      </c>
      <c r="F936" s="1">
        <v>34.920666000000004</v>
      </c>
    </row>
    <row r="937" spans="1:6" x14ac:dyDescent="0.25">
      <c r="A937" s="1" t="s">
        <v>1498</v>
      </c>
      <c r="B937" s="1" t="str">
        <f t="shared" si="56"/>
        <v>OfS</v>
      </c>
      <c r="C937" s="1" t="str">
        <f t="shared" si="57"/>
        <v>CZ10</v>
      </c>
      <c r="D937" s="1" t="str">
        <f t="shared" si="58"/>
        <v>v07</v>
      </c>
      <c r="E937" s="1" t="str">
        <f t="shared" si="59"/>
        <v>OfS-CZ10-v07</v>
      </c>
      <c r="F937" s="1">
        <v>34.836463499999994</v>
      </c>
    </row>
    <row r="938" spans="1:6" x14ac:dyDescent="0.25">
      <c r="A938" s="1" t="s">
        <v>1499</v>
      </c>
      <c r="B938" s="1" t="str">
        <f t="shared" si="56"/>
        <v>OfS</v>
      </c>
      <c r="C938" s="1" t="str">
        <f t="shared" si="57"/>
        <v>CZ10</v>
      </c>
      <c r="D938" s="1" t="str">
        <f t="shared" si="58"/>
        <v>v11</v>
      </c>
      <c r="E938" s="1" t="str">
        <f t="shared" si="59"/>
        <v>OfS-CZ10-v11</v>
      </c>
      <c r="F938" s="1">
        <v>34.175369083333337</v>
      </c>
    </row>
    <row r="939" spans="1:6" x14ac:dyDescent="0.25">
      <c r="A939" s="1" t="s">
        <v>1500</v>
      </c>
      <c r="B939" s="1" t="str">
        <f t="shared" si="56"/>
        <v>OfS</v>
      </c>
      <c r="C939" s="1" t="str">
        <f t="shared" si="57"/>
        <v>CZ10</v>
      </c>
      <c r="D939" s="1" t="str">
        <f t="shared" si="58"/>
        <v>v15</v>
      </c>
      <c r="E939" s="1" t="str">
        <f t="shared" si="59"/>
        <v>OfS-CZ10-v15</v>
      </c>
      <c r="F939" s="1">
        <v>31.040085500000007</v>
      </c>
    </row>
    <row r="940" spans="1:6" x14ac:dyDescent="0.25">
      <c r="A940" s="1" t="s">
        <v>1501</v>
      </c>
      <c r="B940" s="1" t="str">
        <f t="shared" si="56"/>
        <v>OfS</v>
      </c>
      <c r="C940" s="1" t="str">
        <f t="shared" si="57"/>
        <v>CZ11</v>
      </c>
      <c r="D940" s="1" t="str">
        <f t="shared" si="58"/>
        <v>v03</v>
      </c>
      <c r="E940" s="1" t="str">
        <f t="shared" si="59"/>
        <v>OfS-CZ11-v03</v>
      </c>
      <c r="F940" s="1">
        <v>37.685972083333347</v>
      </c>
    </row>
    <row r="941" spans="1:6" x14ac:dyDescent="0.25">
      <c r="A941" s="1" t="s">
        <v>1502</v>
      </c>
      <c r="B941" s="1" t="str">
        <f t="shared" si="56"/>
        <v>OfS</v>
      </c>
      <c r="C941" s="1" t="str">
        <f t="shared" si="57"/>
        <v>CZ11</v>
      </c>
      <c r="D941" s="1" t="str">
        <f t="shared" si="58"/>
        <v>v07</v>
      </c>
      <c r="E941" s="1" t="str">
        <f t="shared" si="59"/>
        <v>OfS-CZ11-v07</v>
      </c>
      <c r="F941" s="1">
        <v>37.584211333333322</v>
      </c>
    </row>
    <row r="942" spans="1:6" x14ac:dyDescent="0.25">
      <c r="A942" s="1" t="s">
        <v>1503</v>
      </c>
      <c r="B942" s="1" t="str">
        <f t="shared" si="56"/>
        <v>OfS</v>
      </c>
      <c r="C942" s="1" t="str">
        <f t="shared" si="57"/>
        <v>CZ11</v>
      </c>
      <c r="D942" s="1" t="str">
        <f t="shared" si="58"/>
        <v>v11</v>
      </c>
      <c r="E942" s="1" t="str">
        <f t="shared" si="59"/>
        <v>OfS-CZ11-v11</v>
      </c>
      <c r="F942" s="1">
        <v>36.828813666666662</v>
      </c>
    </row>
    <row r="943" spans="1:6" x14ac:dyDescent="0.25">
      <c r="A943" s="1" t="s">
        <v>1504</v>
      </c>
      <c r="B943" s="1" t="str">
        <f t="shared" si="56"/>
        <v>OfS</v>
      </c>
      <c r="C943" s="1" t="str">
        <f t="shared" si="57"/>
        <v>CZ11</v>
      </c>
      <c r="D943" s="1" t="str">
        <f t="shared" si="58"/>
        <v>v15</v>
      </c>
      <c r="E943" s="1" t="str">
        <f t="shared" si="59"/>
        <v>OfS-CZ11-v15</v>
      </c>
      <c r="F943" s="1">
        <v>33.636293083333335</v>
      </c>
    </row>
    <row r="944" spans="1:6" x14ac:dyDescent="0.25">
      <c r="A944" s="1" t="s">
        <v>1505</v>
      </c>
      <c r="B944" s="1" t="str">
        <f t="shared" si="56"/>
        <v>OfS</v>
      </c>
      <c r="C944" s="1" t="str">
        <f t="shared" si="57"/>
        <v>CZ12</v>
      </c>
      <c r="D944" s="1" t="str">
        <f t="shared" si="58"/>
        <v>v03</v>
      </c>
      <c r="E944" s="1" t="str">
        <f t="shared" si="59"/>
        <v>OfS-CZ12-v03</v>
      </c>
      <c r="F944" s="1">
        <v>34.71923266666667</v>
      </c>
    </row>
    <row r="945" spans="1:6" x14ac:dyDescent="0.25">
      <c r="A945" s="1" t="s">
        <v>1506</v>
      </c>
      <c r="B945" s="1" t="str">
        <f t="shared" si="56"/>
        <v>OfS</v>
      </c>
      <c r="C945" s="1" t="str">
        <f t="shared" si="57"/>
        <v>CZ12</v>
      </c>
      <c r="D945" s="1" t="str">
        <f t="shared" si="58"/>
        <v>v07</v>
      </c>
      <c r="E945" s="1" t="str">
        <f t="shared" si="59"/>
        <v>OfS-CZ12-v07</v>
      </c>
      <c r="F945" s="1">
        <v>34.630618416666671</v>
      </c>
    </row>
    <row r="946" spans="1:6" x14ac:dyDescent="0.25">
      <c r="A946" s="1" t="s">
        <v>1507</v>
      </c>
      <c r="B946" s="1" t="str">
        <f t="shared" si="56"/>
        <v>OfS</v>
      </c>
      <c r="C946" s="1" t="str">
        <f t="shared" si="57"/>
        <v>CZ12</v>
      </c>
      <c r="D946" s="1" t="str">
        <f t="shared" si="58"/>
        <v>v11</v>
      </c>
      <c r="E946" s="1" t="str">
        <f t="shared" si="59"/>
        <v>OfS-CZ12-v11</v>
      </c>
      <c r="F946" s="1">
        <v>33.954227083333329</v>
      </c>
    </row>
    <row r="947" spans="1:6" x14ac:dyDescent="0.25">
      <c r="A947" s="1" t="s">
        <v>1508</v>
      </c>
      <c r="B947" s="1" t="str">
        <f t="shared" si="56"/>
        <v>OfS</v>
      </c>
      <c r="C947" s="1" t="str">
        <f t="shared" si="57"/>
        <v>CZ12</v>
      </c>
      <c r="D947" s="1" t="str">
        <f t="shared" si="58"/>
        <v>v15</v>
      </c>
      <c r="E947" s="1" t="str">
        <f t="shared" si="59"/>
        <v>OfS-CZ12-v15</v>
      </c>
      <c r="F947" s="1">
        <v>30.768385999999989</v>
      </c>
    </row>
    <row r="948" spans="1:6" x14ac:dyDescent="0.25">
      <c r="A948" s="1" t="s">
        <v>1509</v>
      </c>
      <c r="B948" s="1" t="str">
        <f t="shared" si="56"/>
        <v>OfS</v>
      </c>
      <c r="C948" s="1" t="str">
        <f t="shared" si="57"/>
        <v>CZ13</v>
      </c>
      <c r="D948" s="1" t="str">
        <f t="shared" si="58"/>
        <v>v03</v>
      </c>
      <c r="E948" s="1" t="str">
        <f t="shared" si="59"/>
        <v>OfS-CZ13-v03</v>
      </c>
      <c r="F948" s="1">
        <v>38.178084333333331</v>
      </c>
    </row>
    <row r="949" spans="1:6" x14ac:dyDescent="0.25">
      <c r="A949" s="1" t="s">
        <v>1510</v>
      </c>
      <c r="B949" s="1" t="str">
        <f t="shared" si="56"/>
        <v>OfS</v>
      </c>
      <c r="C949" s="1" t="str">
        <f t="shared" si="57"/>
        <v>CZ13</v>
      </c>
      <c r="D949" s="1" t="str">
        <f t="shared" si="58"/>
        <v>v07</v>
      </c>
      <c r="E949" s="1" t="str">
        <f t="shared" si="59"/>
        <v>OfS-CZ13-v07</v>
      </c>
      <c r="F949" s="1">
        <v>38.07603116666666</v>
      </c>
    </row>
    <row r="950" spans="1:6" x14ac:dyDescent="0.25">
      <c r="A950" s="1" t="s">
        <v>1511</v>
      </c>
      <c r="B950" s="1" t="str">
        <f t="shared" si="56"/>
        <v>OfS</v>
      </c>
      <c r="C950" s="1" t="str">
        <f t="shared" si="57"/>
        <v>CZ13</v>
      </c>
      <c r="D950" s="1" t="str">
        <f t="shared" si="58"/>
        <v>v11</v>
      </c>
      <c r="E950" s="1" t="str">
        <f t="shared" si="59"/>
        <v>OfS-CZ13-v11</v>
      </c>
      <c r="F950" s="1">
        <v>37.325566833333333</v>
      </c>
    </row>
    <row r="951" spans="1:6" x14ac:dyDescent="0.25">
      <c r="A951" s="1" t="s">
        <v>1512</v>
      </c>
      <c r="B951" s="1" t="str">
        <f t="shared" si="56"/>
        <v>OfS</v>
      </c>
      <c r="C951" s="1" t="str">
        <f t="shared" si="57"/>
        <v>CZ13</v>
      </c>
      <c r="D951" s="1" t="str">
        <f t="shared" si="58"/>
        <v>v15</v>
      </c>
      <c r="E951" s="1" t="str">
        <f t="shared" si="59"/>
        <v>OfS-CZ13-v15</v>
      </c>
      <c r="F951" s="1">
        <v>34.055773999999992</v>
      </c>
    </row>
    <row r="952" spans="1:6" x14ac:dyDescent="0.25">
      <c r="A952" s="1" t="s">
        <v>1513</v>
      </c>
      <c r="B952" s="1" t="str">
        <f t="shared" si="56"/>
        <v>OfS</v>
      </c>
      <c r="C952" s="1" t="str">
        <f t="shared" si="57"/>
        <v>CZ14</v>
      </c>
      <c r="D952" s="1" t="str">
        <f t="shared" si="58"/>
        <v>v03</v>
      </c>
      <c r="E952" s="1" t="str">
        <f t="shared" si="59"/>
        <v>OfS-CZ14-v03</v>
      </c>
      <c r="F952" s="1">
        <v>37.932911416666663</v>
      </c>
    </row>
    <row r="953" spans="1:6" x14ac:dyDescent="0.25">
      <c r="A953" s="1" t="s">
        <v>1514</v>
      </c>
      <c r="B953" s="1" t="str">
        <f t="shared" si="56"/>
        <v>OfS</v>
      </c>
      <c r="C953" s="1" t="str">
        <f t="shared" si="57"/>
        <v>CZ14</v>
      </c>
      <c r="D953" s="1" t="str">
        <f t="shared" si="58"/>
        <v>v07</v>
      </c>
      <c r="E953" s="1" t="str">
        <f t="shared" si="59"/>
        <v>OfS-CZ14-v07</v>
      </c>
      <c r="F953" s="1">
        <v>37.829537583333348</v>
      </c>
    </row>
    <row r="954" spans="1:6" x14ac:dyDescent="0.25">
      <c r="A954" s="1" t="s">
        <v>1515</v>
      </c>
      <c r="B954" s="1" t="str">
        <f t="shared" si="56"/>
        <v>OfS</v>
      </c>
      <c r="C954" s="1" t="str">
        <f t="shared" si="57"/>
        <v>CZ14</v>
      </c>
      <c r="D954" s="1" t="str">
        <f t="shared" si="58"/>
        <v>v11</v>
      </c>
      <c r="E954" s="1" t="str">
        <f t="shared" si="59"/>
        <v>OfS-CZ14-v11</v>
      </c>
      <c r="F954" s="1">
        <v>37.104138249999991</v>
      </c>
    </row>
    <row r="955" spans="1:6" x14ac:dyDescent="0.25">
      <c r="A955" s="1" t="s">
        <v>1516</v>
      </c>
      <c r="B955" s="1" t="str">
        <f t="shared" si="56"/>
        <v>OfS</v>
      </c>
      <c r="C955" s="1" t="str">
        <f t="shared" si="57"/>
        <v>CZ14</v>
      </c>
      <c r="D955" s="1" t="str">
        <f t="shared" si="58"/>
        <v>v15</v>
      </c>
      <c r="E955" s="1" t="str">
        <f t="shared" si="59"/>
        <v>OfS-CZ14-v15</v>
      </c>
      <c r="F955" s="1">
        <v>34.159235583333327</v>
      </c>
    </row>
    <row r="956" spans="1:6" x14ac:dyDescent="0.25">
      <c r="A956" s="1" t="s">
        <v>1517</v>
      </c>
      <c r="B956" s="1" t="str">
        <f t="shared" si="56"/>
        <v>OfS</v>
      </c>
      <c r="C956" s="1" t="str">
        <f t="shared" si="57"/>
        <v>CZ15</v>
      </c>
      <c r="D956" s="1" t="str">
        <f t="shared" si="58"/>
        <v>v03</v>
      </c>
      <c r="E956" s="1" t="str">
        <f t="shared" si="59"/>
        <v>OfS-CZ15-v03</v>
      </c>
      <c r="F956" s="1">
        <v>45.869695583333346</v>
      </c>
    </row>
    <row r="957" spans="1:6" x14ac:dyDescent="0.25">
      <c r="A957" s="1" t="s">
        <v>1518</v>
      </c>
      <c r="B957" s="1" t="str">
        <f t="shared" si="56"/>
        <v>OfS</v>
      </c>
      <c r="C957" s="1" t="str">
        <f t="shared" si="57"/>
        <v>CZ15</v>
      </c>
      <c r="D957" s="1" t="str">
        <f t="shared" si="58"/>
        <v>v07</v>
      </c>
      <c r="E957" s="1" t="str">
        <f t="shared" si="59"/>
        <v>OfS-CZ15-v07</v>
      </c>
      <c r="F957" s="1">
        <v>45.743879916666657</v>
      </c>
    </row>
    <row r="958" spans="1:6" x14ac:dyDescent="0.25">
      <c r="A958" s="1" t="s">
        <v>1519</v>
      </c>
      <c r="B958" s="1" t="str">
        <f t="shared" si="56"/>
        <v>OfS</v>
      </c>
      <c r="C958" s="1" t="str">
        <f t="shared" si="57"/>
        <v>CZ15</v>
      </c>
      <c r="D958" s="1" t="str">
        <f t="shared" si="58"/>
        <v>v11</v>
      </c>
      <c r="E958" s="1" t="str">
        <f t="shared" si="59"/>
        <v>OfS-CZ15-v11</v>
      </c>
      <c r="F958" s="1">
        <v>44.140158249999992</v>
      </c>
    </row>
    <row r="959" spans="1:6" x14ac:dyDescent="0.25">
      <c r="A959" s="1" t="s">
        <v>1520</v>
      </c>
      <c r="B959" s="1" t="str">
        <f t="shared" si="56"/>
        <v>OfS</v>
      </c>
      <c r="C959" s="1" t="str">
        <f t="shared" si="57"/>
        <v>CZ15</v>
      </c>
      <c r="D959" s="1" t="str">
        <f t="shared" si="58"/>
        <v>v15</v>
      </c>
      <c r="E959" s="1" t="str">
        <f t="shared" si="59"/>
        <v>OfS-CZ15-v15</v>
      </c>
      <c r="F959" s="1">
        <v>40.867526750000003</v>
      </c>
    </row>
    <row r="960" spans="1:6" x14ac:dyDescent="0.25">
      <c r="A960" s="1" t="s">
        <v>1521</v>
      </c>
      <c r="B960" s="1" t="str">
        <f t="shared" si="56"/>
        <v>OfS</v>
      </c>
      <c r="C960" s="1" t="str">
        <f t="shared" si="57"/>
        <v>CZ16</v>
      </c>
      <c r="D960" s="1" t="str">
        <f t="shared" si="58"/>
        <v>v03</v>
      </c>
      <c r="E960" s="1" t="str">
        <f t="shared" si="59"/>
        <v>OfS-CZ16-v03</v>
      </c>
      <c r="F960" s="1">
        <v>33.218401416666659</v>
      </c>
    </row>
    <row r="961" spans="1:6" x14ac:dyDescent="0.25">
      <c r="A961" s="1" t="s">
        <v>1522</v>
      </c>
      <c r="B961" s="1" t="str">
        <f t="shared" si="56"/>
        <v>OfS</v>
      </c>
      <c r="C961" s="1" t="str">
        <f t="shared" si="57"/>
        <v>CZ16</v>
      </c>
      <c r="D961" s="1" t="str">
        <f t="shared" si="58"/>
        <v>v07</v>
      </c>
      <c r="E961" s="1" t="str">
        <f t="shared" si="59"/>
        <v>OfS-CZ16-v07</v>
      </c>
      <c r="F961" s="1">
        <v>33.210683666666675</v>
      </c>
    </row>
    <row r="962" spans="1:6" x14ac:dyDescent="0.25">
      <c r="A962" s="1" t="s">
        <v>1523</v>
      </c>
      <c r="B962" s="1" t="str">
        <f t="shared" si="56"/>
        <v>OfS</v>
      </c>
      <c r="C962" s="1" t="str">
        <f t="shared" si="57"/>
        <v>CZ16</v>
      </c>
      <c r="D962" s="1" t="str">
        <f t="shared" si="58"/>
        <v>v11</v>
      </c>
      <c r="E962" s="1" t="str">
        <f t="shared" si="59"/>
        <v>OfS-CZ16-v11</v>
      </c>
      <c r="F962" s="1">
        <v>32.795740083333342</v>
      </c>
    </row>
    <row r="963" spans="1:6" x14ac:dyDescent="0.25">
      <c r="A963" s="1" t="s">
        <v>1524</v>
      </c>
      <c r="B963" s="1" t="str">
        <f t="shared" si="56"/>
        <v>OfS</v>
      </c>
      <c r="C963" s="1" t="str">
        <f t="shared" si="57"/>
        <v>CZ16</v>
      </c>
      <c r="D963" s="1" t="str">
        <f t="shared" si="58"/>
        <v>v15</v>
      </c>
      <c r="E963" s="1" t="str">
        <f t="shared" si="59"/>
        <v>OfS-CZ16-v15</v>
      </c>
      <c r="F963" s="1">
        <v>28.99908825000001</v>
      </c>
    </row>
    <row r="964" spans="1:6" x14ac:dyDescent="0.25">
      <c r="A964" s="1" t="s">
        <v>1525</v>
      </c>
      <c r="B964" s="1" t="str">
        <f t="shared" si="56"/>
        <v>RFF</v>
      </c>
      <c r="C964" s="1" t="str">
        <f t="shared" si="57"/>
        <v>CZ01</v>
      </c>
      <c r="D964" s="1" t="str">
        <f t="shared" si="58"/>
        <v>v03</v>
      </c>
      <c r="E964" s="1" t="str">
        <f t="shared" si="59"/>
        <v>RFF-CZ01-v03</v>
      </c>
      <c r="F964" s="1">
        <v>6.5799003999999996</v>
      </c>
    </row>
    <row r="965" spans="1:6" x14ac:dyDescent="0.25">
      <c r="A965" s="1" t="s">
        <v>1526</v>
      </c>
      <c r="B965" s="1" t="str">
        <f t="shared" ref="B965:B1028" si="60">LEFT(A965,3)</f>
        <v>RFF</v>
      </c>
      <c r="C965" s="1" t="str">
        <f t="shared" ref="C965:C1028" si="61">"CZ"&amp;MID(A965,6,2)</f>
        <v>CZ01</v>
      </c>
      <c r="D965" s="1" t="str">
        <f t="shared" ref="D965:D1028" si="62">MID(A965,8,3)</f>
        <v>v07</v>
      </c>
      <c r="E965" s="1" t="str">
        <f t="shared" ref="E965:E1028" si="63">CONCATENATE(B965,"-",C965,"-",D965)</f>
        <v>RFF-CZ01-v07</v>
      </c>
      <c r="F965" s="1">
        <v>6.5136994000000001</v>
      </c>
    </row>
    <row r="966" spans="1:6" x14ac:dyDescent="0.25">
      <c r="A966" s="1" t="s">
        <v>1527</v>
      </c>
      <c r="B966" s="1" t="str">
        <f t="shared" si="60"/>
        <v>RFF</v>
      </c>
      <c r="C966" s="1" t="str">
        <f t="shared" si="61"/>
        <v>CZ01</v>
      </c>
      <c r="D966" s="1" t="str">
        <f t="shared" si="62"/>
        <v>v11</v>
      </c>
      <c r="E966" s="1" t="str">
        <f t="shared" si="63"/>
        <v>RFF-CZ01-v11</v>
      </c>
      <c r="F966" s="1">
        <v>6.4526616499999996</v>
      </c>
    </row>
    <row r="967" spans="1:6" x14ac:dyDescent="0.25">
      <c r="A967" s="1" t="s">
        <v>1528</v>
      </c>
      <c r="B967" s="1" t="str">
        <f t="shared" si="60"/>
        <v>RFF</v>
      </c>
      <c r="C967" s="1" t="str">
        <f t="shared" si="61"/>
        <v>CZ01</v>
      </c>
      <c r="D967" s="1" t="str">
        <f t="shared" si="62"/>
        <v>v15</v>
      </c>
      <c r="E967" s="1" t="str">
        <f t="shared" si="63"/>
        <v>RFF-CZ01-v15</v>
      </c>
      <c r="F967" s="1">
        <v>6.2717654833333336</v>
      </c>
    </row>
    <row r="968" spans="1:6" x14ac:dyDescent="0.25">
      <c r="A968" s="1" t="s">
        <v>1529</v>
      </c>
      <c r="B968" s="1" t="str">
        <f t="shared" si="60"/>
        <v>RFF</v>
      </c>
      <c r="C968" s="1" t="str">
        <f t="shared" si="61"/>
        <v>CZ02</v>
      </c>
      <c r="D968" s="1" t="str">
        <f t="shared" si="62"/>
        <v>v03</v>
      </c>
      <c r="E968" s="1" t="str">
        <f t="shared" si="63"/>
        <v>RFF-CZ02-v03</v>
      </c>
      <c r="F968" s="1">
        <v>6.6932551750000009</v>
      </c>
    </row>
    <row r="969" spans="1:6" x14ac:dyDescent="0.25">
      <c r="A969" s="1" t="s">
        <v>1530</v>
      </c>
      <c r="B969" s="1" t="str">
        <f t="shared" si="60"/>
        <v>RFF</v>
      </c>
      <c r="C969" s="1" t="str">
        <f t="shared" si="61"/>
        <v>CZ02</v>
      </c>
      <c r="D969" s="1" t="str">
        <f t="shared" si="62"/>
        <v>v07</v>
      </c>
      <c r="E969" s="1" t="str">
        <f t="shared" si="63"/>
        <v>RFF-CZ02-v07</v>
      </c>
      <c r="F969" s="1">
        <v>6.6083452749999996</v>
      </c>
    </row>
    <row r="970" spans="1:6" x14ac:dyDescent="0.25">
      <c r="A970" s="1" t="s">
        <v>1531</v>
      </c>
      <c r="B970" s="1" t="str">
        <f t="shared" si="60"/>
        <v>RFF</v>
      </c>
      <c r="C970" s="1" t="str">
        <f t="shared" si="61"/>
        <v>CZ02</v>
      </c>
      <c r="D970" s="1" t="str">
        <f t="shared" si="62"/>
        <v>v11</v>
      </c>
      <c r="E970" s="1" t="str">
        <f t="shared" si="63"/>
        <v>RFF-CZ02-v11</v>
      </c>
      <c r="F970" s="1">
        <v>6.5269170916666672</v>
      </c>
    </row>
    <row r="971" spans="1:6" x14ac:dyDescent="0.25">
      <c r="A971" s="1" t="s">
        <v>1532</v>
      </c>
      <c r="B971" s="1" t="str">
        <f t="shared" si="60"/>
        <v>RFF</v>
      </c>
      <c r="C971" s="1" t="str">
        <f t="shared" si="61"/>
        <v>CZ02</v>
      </c>
      <c r="D971" s="1" t="str">
        <f t="shared" si="62"/>
        <v>v15</v>
      </c>
      <c r="E971" s="1" t="str">
        <f t="shared" si="63"/>
        <v>RFF-CZ02-v15</v>
      </c>
      <c r="F971" s="1">
        <v>6.4487718749999994</v>
      </c>
    </row>
    <row r="972" spans="1:6" x14ac:dyDescent="0.25">
      <c r="A972" s="1" t="s">
        <v>1533</v>
      </c>
      <c r="B972" s="1" t="str">
        <f t="shared" si="60"/>
        <v>RFF</v>
      </c>
      <c r="C972" s="1" t="str">
        <f t="shared" si="61"/>
        <v>CZ03</v>
      </c>
      <c r="D972" s="1" t="str">
        <f t="shared" si="62"/>
        <v>v03</v>
      </c>
      <c r="E972" s="1" t="str">
        <f t="shared" si="63"/>
        <v>RFF-CZ03-v03</v>
      </c>
      <c r="F972" s="1">
        <v>7.7327256499999999</v>
      </c>
    </row>
    <row r="973" spans="1:6" x14ac:dyDescent="0.25">
      <c r="A973" s="1" t="s">
        <v>1534</v>
      </c>
      <c r="B973" s="1" t="str">
        <f t="shared" si="60"/>
        <v>RFF</v>
      </c>
      <c r="C973" s="1" t="str">
        <f t="shared" si="61"/>
        <v>CZ03</v>
      </c>
      <c r="D973" s="1" t="str">
        <f t="shared" si="62"/>
        <v>v07</v>
      </c>
      <c r="E973" s="1" t="str">
        <f t="shared" si="63"/>
        <v>RFF-CZ03-v07</v>
      </c>
      <c r="F973" s="1">
        <v>7.671540733333333</v>
      </c>
    </row>
    <row r="974" spans="1:6" x14ac:dyDescent="0.25">
      <c r="A974" s="1" t="s">
        <v>1535</v>
      </c>
      <c r="B974" s="1" t="str">
        <f t="shared" si="60"/>
        <v>RFF</v>
      </c>
      <c r="C974" s="1" t="str">
        <f t="shared" si="61"/>
        <v>CZ03</v>
      </c>
      <c r="D974" s="1" t="str">
        <f t="shared" si="62"/>
        <v>v11</v>
      </c>
      <c r="E974" s="1" t="str">
        <f t="shared" si="63"/>
        <v>RFF-CZ03-v11</v>
      </c>
      <c r="F974" s="1">
        <v>7.6215934000000001</v>
      </c>
    </row>
    <row r="975" spans="1:6" x14ac:dyDescent="0.25">
      <c r="A975" s="1" t="s">
        <v>1536</v>
      </c>
      <c r="B975" s="1" t="str">
        <f t="shared" si="60"/>
        <v>RFF</v>
      </c>
      <c r="C975" s="1" t="str">
        <f t="shared" si="61"/>
        <v>CZ03</v>
      </c>
      <c r="D975" s="1" t="str">
        <f t="shared" si="62"/>
        <v>v15</v>
      </c>
      <c r="E975" s="1" t="str">
        <f t="shared" si="63"/>
        <v>RFF-CZ03-v15</v>
      </c>
      <c r="F975" s="1">
        <v>7.1622869833333338</v>
      </c>
    </row>
    <row r="976" spans="1:6" x14ac:dyDescent="0.25">
      <c r="A976" s="1" t="s">
        <v>1537</v>
      </c>
      <c r="B976" s="1" t="str">
        <f t="shared" si="60"/>
        <v>RFF</v>
      </c>
      <c r="C976" s="1" t="str">
        <f t="shared" si="61"/>
        <v>CZ04</v>
      </c>
      <c r="D976" s="1" t="str">
        <f t="shared" si="62"/>
        <v>v03</v>
      </c>
      <c r="E976" s="1" t="str">
        <f t="shared" si="63"/>
        <v>RFF-CZ04-v03</v>
      </c>
      <c r="F976" s="1">
        <v>7.0812801999999984</v>
      </c>
    </row>
    <row r="977" spans="1:6" x14ac:dyDescent="0.25">
      <c r="A977" s="1" t="s">
        <v>1538</v>
      </c>
      <c r="B977" s="1" t="str">
        <f t="shared" si="60"/>
        <v>RFF</v>
      </c>
      <c r="C977" s="1" t="str">
        <f t="shared" si="61"/>
        <v>CZ04</v>
      </c>
      <c r="D977" s="1" t="str">
        <f t="shared" si="62"/>
        <v>v07</v>
      </c>
      <c r="E977" s="1" t="str">
        <f t="shared" si="63"/>
        <v>RFF-CZ04-v07</v>
      </c>
      <c r="F977" s="1">
        <v>7.0174786500000002</v>
      </c>
    </row>
    <row r="978" spans="1:6" x14ac:dyDescent="0.25">
      <c r="A978" s="1" t="s">
        <v>1539</v>
      </c>
      <c r="B978" s="1" t="str">
        <f t="shared" si="60"/>
        <v>RFF</v>
      </c>
      <c r="C978" s="1" t="str">
        <f t="shared" si="61"/>
        <v>CZ04</v>
      </c>
      <c r="D978" s="1" t="str">
        <f t="shared" si="62"/>
        <v>v11</v>
      </c>
      <c r="E978" s="1" t="str">
        <f t="shared" si="63"/>
        <v>RFF-CZ04-v11</v>
      </c>
      <c r="F978" s="1">
        <v>6.9508308166666657</v>
      </c>
    </row>
    <row r="979" spans="1:6" x14ac:dyDescent="0.25">
      <c r="A979" s="1" t="s">
        <v>1540</v>
      </c>
      <c r="B979" s="1" t="str">
        <f t="shared" si="60"/>
        <v>RFF</v>
      </c>
      <c r="C979" s="1" t="str">
        <f t="shared" si="61"/>
        <v>CZ04</v>
      </c>
      <c r="D979" s="1" t="str">
        <f t="shared" si="62"/>
        <v>v15</v>
      </c>
      <c r="E979" s="1" t="str">
        <f t="shared" si="63"/>
        <v>RFF-CZ04-v15</v>
      </c>
      <c r="F979" s="1">
        <v>6.6087322249999998</v>
      </c>
    </row>
    <row r="980" spans="1:6" x14ac:dyDescent="0.25">
      <c r="A980" s="1" t="s">
        <v>1541</v>
      </c>
      <c r="B980" s="1" t="str">
        <f t="shared" si="60"/>
        <v>RFF</v>
      </c>
      <c r="C980" s="1" t="str">
        <f t="shared" si="61"/>
        <v>CZ05</v>
      </c>
      <c r="D980" s="1" t="str">
        <f t="shared" si="62"/>
        <v>v03</v>
      </c>
      <c r="E980" s="1" t="str">
        <f t="shared" si="63"/>
        <v>RFF-CZ05-v03</v>
      </c>
      <c r="F980" s="1">
        <v>7.3520717333333332</v>
      </c>
    </row>
    <row r="981" spans="1:6" x14ac:dyDescent="0.25">
      <c r="A981" s="1" t="s">
        <v>1542</v>
      </c>
      <c r="B981" s="1" t="str">
        <f t="shared" si="60"/>
        <v>RFF</v>
      </c>
      <c r="C981" s="1" t="str">
        <f t="shared" si="61"/>
        <v>CZ05</v>
      </c>
      <c r="D981" s="1" t="str">
        <f t="shared" si="62"/>
        <v>v07</v>
      </c>
      <c r="E981" s="1" t="str">
        <f t="shared" si="63"/>
        <v>RFF-CZ05-v07</v>
      </c>
      <c r="F981" s="1">
        <v>7.2766675666666671</v>
      </c>
    </row>
    <row r="982" spans="1:6" x14ac:dyDescent="0.25">
      <c r="A982" s="1" t="s">
        <v>1543</v>
      </c>
      <c r="B982" s="1" t="str">
        <f t="shared" si="60"/>
        <v>RFF</v>
      </c>
      <c r="C982" s="1" t="str">
        <f t="shared" si="61"/>
        <v>CZ05</v>
      </c>
      <c r="D982" s="1" t="str">
        <f t="shared" si="62"/>
        <v>v11</v>
      </c>
      <c r="E982" s="1" t="str">
        <f t="shared" si="63"/>
        <v>RFF-CZ05-v11</v>
      </c>
      <c r="F982" s="1">
        <v>7.2766675666666671</v>
      </c>
    </row>
    <row r="983" spans="1:6" x14ac:dyDescent="0.25">
      <c r="A983" s="1" t="s">
        <v>1544</v>
      </c>
      <c r="B983" s="1" t="str">
        <f t="shared" si="60"/>
        <v>RFF</v>
      </c>
      <c r="C983" s="1" t="str">
        <f t="shared" si="61"/>
        <v>CZ05</v>
      </c>
      <c r="D983" s="1" t="str">
        <f t="shared" si="62"/>
        <v>v15</v>
      </c>
      <c r="E983" s="1" t="str">
        <f t="shared" si="63"/>
        <v>RFF-CZ05-v15</v>
      </c>
      <c r="F983" s="1">
        <v>6.8142751500000003</v>
      </c>
    </row>
    <row r="984" spans="1:6" x14ac:dyDescent="0.25">
      <c r="A984" s="1" t="s">
        <v>1545</v>
      </c>
      <c r="B984" s="1" t="str">
        <f t="shared" si="60"/>
        <v>RFF</v>
      </c>
      <c r="C984" s="1" t="str">
        <f t="shared" si="61"/>
        <v>CZ06</v>
      </c>
      <c r="D984" s="1" t="str">
        <f t="shared" si="62"/>
        <v>v03</v>
      </c>
      <c r="E984" s="1" t="str">
        <f t="shared" si="63"/>
        <v>RFF-CZ06-v03</v>
      </c>
      <c r="F984" s="1">
        <v>8.5510802333333338</v>
      </c>
    </row>
    <row r="985" spans="1:6" x14ac:dyDescent="0.25">
      <c r="A985" s="1" t="s">
        <v>1546</v>
      </c>
      <c r="B985" s="1" t="str">
        <f t="shared" si="60"/>
        <v>RFF</v>
      </c>
      <c r="C985" s="1" t="str">
        <f t="shared" si="61"/>
        <v>CZ06</v>
      </c>
      <c r="D985" s="1" t="str">
        <f t="shared" si="62"/>
        <v>v07</v>
      </c>
      <c r="E985" s="1" t="str">
        <f t="shared" si="63"/>
        <v>RFF-CZ06-v07</v>
      </c>
      <c r="F985" s="1">
        <v>8.5510802333333338</v>
      </c>
    </row>
    <row r="986" spans="1:6" x14ac:dyDescent="0.25">
      <c r="A986" s="1" t="s">
        <v>1547</v>
      </c>
      <c r="B986" s="1" t="str">
        <f t="shared" si="60"/>
        <v>RFF</v>
      </c>
      <c r="C986" s="1" t="str">
        <f t="shared" si="61"/>
        <v>CZ06</v>
      </c>
      <c r="D986" s="1" t="str">
        <f t="shared" si="62"/>
        <v>v11</v>
      </c>
      <c r="E986" s="1" t="str">
        <f t="shared" si="63"/>
        <v>RFF-CZ06-v11</v>
      </c>
      <c r="F986" s="1">
        <v>8.5510802333333338</v>
      </c>
    </row>
    <row r="987" spans="1:6" x14ac:dyDescent="0.25">
      <c r="A987" s="1" t="s">
        <v>1548</v>
      </c>
      <c r="B987" s="1" t="str">
        <f t="shared" si="60"/>
        <v>RFF</v>
      </c>
      <c r="C987" s="1" t="str">
        <f t="shared" si="61"/>
        <v>CZ06</v>
      </c>
      <c r="D987" s="1" t="str">
        <f t="shared" si="62"/>
        <v>v15</v>
      </c>
      <c r="E987" s="1" t="str">
        <f t="shared" si="63"/>
        <v>RFF-CZ06-v15</v>
      </c>
      <c r="F987" s="1">
        <v>8.1034742333333334</v>
      </c>
    </row>
    <row r="988" spans="1:6" x14ac:dyDescent="0.25">
      <c r="A988" s="1" t="s">
        <v>1549</v>
      </c>
      <c r="B988" s="1" t="str">
        <f t="shared" si="60"/>
        <v>RFF</v>
      </c>
      <c r="C988" s="1" t="str">
        <f t="shared" si="61"/>
        <v>CZ07</v>
      </c>
      <c r="D988" s="1" t="str">
        <f t="shared" si="62"/>
        <v>v03</v>
      </c>
      <c r="E988" s="1" t="str">
        <f t="shared" si="63"/>
        <v>RFF-CZ07-v03</v>
      </c>
      <c r="F988" s="1">
        <v>8.2704719000000004</v>
      </c>
    </row>
    <row r="989" spans="1:6" x14ac:dyDescent="0.25">
      <c r="A989" s="1" t="s">
        <v>1550</v>
      </c>
      <c r="B989" s="1" t="str">
        <f t="shared" si="60"/>
        <v>RFF</v>
      </c>
      <c r="C989" s="1" t="str">
        <f t="shared" si="61"/>
        <v>CZ07</v>
      </c>
      <c r="D989" s="1" t="str">
        <f t="shared" si="62"/>
        <v>v07</v>
      </c>
      <c r="E989" s="1" t="str">
        <f t="shared" si="63"/>
        <v>RFF-CZ07-v07</v>
      </c>
      <c r="F989" s="1">
        <v>8.2704719000000004</v>
      </c>
    </row>
    <row r="990" spans="1:6" x14ac:dyDescent="0.25">
      <c r="A990" s="1" t="s">
        <v>1551</v>
      </c>
      <c r="B990" s="1" t="str">
        <f t="shared" si="60"/>
        <v>RFF</v>
      </c>
      <c r="C990" s="1" t="str">
        <f t="shared" si="61"/>
        <v>CZ07</v>
      </c>
      <c r="D990" s="1" t="str">
        <f t="shared" si="62"/>
        <v>v11</v>
      </c>
      <c r="E990" s="1" t="str">
        <f t="shared" si="63"/>
        <v>RFF-CZ07-v11</v>
      </c>
      <c r="F990" s="1">
        <v>8.2110614000000002</v>
      </c>
    </row>
    <row r="991" spans="1:6" x14ac:dyDescent="0.25">
      <c r="A991" s="1" t="s">
        <v>1552</v>
      </c>
      <c r="B991" s="1" t="str">
        <f t="shared" si="60"/>
        <v>RFF</v>
      </c>
      <c r="C991" s="1" t="str">
        <f t="shared" si="61"/>
        <v>CZ07</v>
      </c>
      <c r="D991" s="1" t="str">
        <f t="shared" si="62"/>
        <v>v15</v>
      </c>
      <c r="E991" s="1" t="str">
        <f t="shared" si="63"/>
        <v>RFF-CZ07-v15</v>
      </c>
      <c r="F991" s="1">
        <v>7.7583504000000003</v>
      </c>
    </row>
    <row r="992" spans="1:6" x14ac:dyDescent="0.25">
      <c r="A992" s="1" t="s">
        <v>1553</v>
      </c>
      <c r="B992" s="1" t="str">
        <f t="shared" si="60"/>
        <v>RFF</v>
      </c>
      <c r="C992" s="1" t="str">
        <f t="shared" si="61"/>
        <v>CZ08</v>
      </c>
      <c r="D992" s="1" t="str">
        <f t="shared" si="62"/>
        <v>v03</v>
      </c>
      <c r="E992" s="1" t="str">
        <f t="shared" si="63"/>
        <v>RFF-CZ08-v03</v>
      </c>
      <c r="F992" s="1">
        <v>7.4978877499999994</v>
      </c>
    </row>
    <row r="993" spans="1:6" x14ac:dyDescent="0.25">
      <c r="A993" s="1" t="s">
        <v>1554</v>
      </c>
      <c r="B993" s="1" t="str">
        <f t="shared" si="60"/>
        <v>RFF</v>
      </c>
      <c r="C993" s="1" t="str">
        <f t="shared" si="61"/>
        <v>CZ08</v>
      </c>
      <c r="D993" s="1" t="str">
        <f t="shared" si="62"/>
        <v>v07</v>
      </c>
      <c r="E993" s="1" t="str">
        <f t="shared" si="63"/>
        <v>RFF-CZ08-v07</v>
      </c>
      <c r="F993" s="1">
        <v>7.4978877499999994</v>
      </c>
    </row>
    <row r="994" spans="1:6" x14ac:dyDescent="0.25">
      <c r="A994" s="1" t="s">
        <v>1555</v>
      </c>
      <c r="B994" s="1" t="str">
        <f t="shared" si="60"/>
        <v>RFF</v>
      </c>
      <c r="C994" s="1" t="str">
        <f t="shared" si="61"/>
        <v>CZ08</v>
      </c>
      <c r="D994" s="1" t="str">
        <f t="shared" si="62"/>
        <v>v11</v>
      </c>
      <c r="E994" s="1" t="str">
        <f t="shared" si="63"/>
        <v>RFF-CZ08-v11</v>
      </c>
      <c r="F994" s="1">
        <v>7.4251240583333322</v>
      </c>
    </row>
    <row r="995" spans="1:6" x14ac:dyDescent="0.25">
      <c r="A995" s="1" t="s">
        <v>1556</v>
      </c>
      <c r="B995" s="1" t="str">
        <f t="shared" si="60"/>
        <v>RFF</v>
      </c>
      <c r="C995" s="1" t="str">
        <f t="shared" si="61"/>
        <v>CZ08</v>
      </c>
      <c r="D995" s="1" t="str">
        <f t="shared" si="62"/>
        <v>v15</v>
      </c>
      <c r="E995" s="1" t="str">
        <f t="shared" si="63"/>
        <v>RFF-CZ08-v15</v>
      </c>
      <c r="F995" s="1">
        <v>7.1160321166666662</v>
      </c>
    </row>
    <row r="996" spans="1:6" x14ac:dyDescent="0.25">
      <c r="A996" s="1" t="s">
        <v>1557</v>
      </c>
      <c r="B996" s="1" t="str">
        <f t="shared" si="60"/>
        <v>RFF</v>
      </c>
      <c r="C996" s="1" t="str">
        <f t="shared" si="61"/>
        <v>CZ09</v>
      </c>
      <c r="D996" s="1" t="str">
        <f t="shared" si="62"/>
        <v>v03</v>
      </c>
      <c r="E996" s="1" t="str">
        <f t="shared" si="63"/>
        <v>RFF-CZ09-v03</v>
      </c>
      <c r="F996" s="1">
        <v>9.9797600083333329</v>
      </c>
    </row>
    <row r="997" spans="1:6" x14ac:dyDescent="0.25">
      <c r="A997" s="1" t="s">
        <v>1558</v>
      </c>
      <c r="B997" s="1" t="str">
        <f t="shared" si="60"/>
        <v>RFF</v>
      </c>
      <c r="C997" s="1" t="str">
        <f t="shared" si="61"/>
        <v>CZ09</v>
      </c>
      <c r="D997" s="1" t="str">
        <f t="shared" si="62"/>
        <v>v07</v>
      </c>
      <c r="E997" s="1" t="str">
        <f t="shared" si="63"/>
        <v>RFF-CZ09-v07</v>
      </c>
      <c r="F997" s="1">
        <v>9.9797600083333329</v>
      </c>
    </row>
    <row r="998" spans="1:6" x14ac:dyDescent="0.25">
      <c r="A998" s="1" t="s">
        <v>1559</v>
      </c>
      <c r="B998" s="1" t="str">
        <f t="shared" si="60"/>
        <v>RFF</v>
      </c>
      <c r="C998" s="1" t="str">
        <f t="shared" si="61"/>
        <v>CZ09</v>
      </c>
      <c r="D998" s="1" t="str">
        <f t="shared" si="62"/>
        <v>v11</v>
      </c>
      <c r="E998" s="1" t="str">
        <f t="shared" si="63"/>
        <v>RFF-CZ09-v11</v>
      </c>
      <c r="F998" s="1">
        <v>9.6412577249999991</v>
      </c>
    </row>
    <row r="999" spans="1:6" x14ac:dyDescent="0.25">
      <c r="A999" s="1" t="s">
        <v>1560</v>
      </c>
      <c r="B999" s="1" t="str">
        <f t="shared" si="60"/>
        <v>RFF</v>
      </c>
      <c r="C999" s="1" t="str">
        <f t="shared" si="61"/>
        <v>CZ09</v>
      </c>
      <c r="D999" s="1" t="str">
        <f t="shared" si="62"/>
        <v>v15</v>
      </c>
      <c r="E999" s="1" t="str">
        <f t="shared" si="63"/>
        <v>RFF-CZ09-v15</v>
      </c>
      <c r="F999" s="1">
        <v>9.304424066666666</v>
      </c>
    </row>
    <row r="1000" spans="1:6" x14ac:dyDescent="0.25">
      <c r="A1000" s="1" t="s">
        <v>1561</v>
      </c>
      <c r="B1000" s="1" t="str">
        <f t="shared" si="60"/>
        <v>RFF</v>
      </c>
      <c r="C1000" s="1" t="str">
        <f t="shared" si="61"/>
        <v>CZ10</v>
      </c>
      <c r="D1000" s="1" t="str">
        <f t="shared" si="62"/>
        <v>v03</v>
      </c>
      <c r="E1000" s="1" t="str">
        <f t="shared" si="63"/>
        <v>RFF-CZ10-v03</v>
      </c>
      <c r="F1000" s="1">
        <v>8.688255925</v>
      </c>
    </row>
    <row r="1001" spans="1:6" x14ac:dyDescent="0.25">
      <c r="A1001" s="1" t="s">
        <v>1562</v>
      </c>
      <c r="B1001" s="1" t="str">
        <f t="shared" si="60"/>
        <v>RFF</v>
      </c>
      <c r="C1001" s="1" t="str">
        <f t="shared" si="61"/>
        <v>CZ10</v>
      </c>
      <c r="D1001" s="1" t="str">
        <f t="shared" si="62"/>
        <v>v07</v>
      </c>
      <c r="E1001" s="1" t="str">
        <f t="shared" si="63"/>
        <v>RFF-CZ10-v07</v>
      </c>
      <c r="F1001" s="1">
        <v>8.6048889500000012</v>
      </c>
    </row>
    <row r="1002" spans="1:6" x14ac:dyDescent="0.25">
      <c r="A1002" s="1" t="s">
        <v>1563</v>
      </c>
      <c r="B1002" s="1" t="str">
        <f t="shared" si="60"/>
        <v>RFF</v>
      </c>
      <c r="C1002" s="1" t="str">
        <f t="shared" si="61"/>
        <v>CZ10</v>
      </c>
      <c r="D1002" s="1" t="str">
        <f t="shared" si="62"/>
        <v>v11</v>
      </c>
      <c r="E1002" s="1" t="str">
        <f t="shared" si="63"/>
        <v>RFF-CZ10-v11</v>
      </c>
      <c r="F1002" s="1">
        <v>8.5187131083333334</v>
      </c>
    </row>
    <row r="1003" spans="1:6" x14ac:dyDescent="0.25">
      <c r="A1003" s="1" t="s">
        <v>1564</v>
      </c>
      <c r="B1003" s="1" t="str">
        <f t="shared" si="60"/>
        <v>RFF</v>
      </c>
      <c r="C1003" s="1" t="str">
        <f t="shared" si="61"/>
        <v>CZ10</v>
      </c>
      <c r="D1003" s="1" t="str">
        <f t="shared" si="62"/>
        <v>v15</v>
      </c>
      <c r="E1003" s="1" t="str">
        <f t="shared" si="63"/>
        <v>RFF-CZ10-v15</v>
      </c>
      <c r="F1003" s="1">
        <v>8.5335558000000002</v>
      </c>
    </row>
    <row r="1004" spans="1:6" x14ac:dyDescent="0.25">
      <c r="A1004" s="1" t="s">
        <v>1565</v>
      </c>
      <c r="B1004" s="1" t="str">
        <f t="shared" si="60"/>
        <v>RFF</v>
      </c>
      <c r="C1004" s="1" t="str">
        <f t="shared" si="61"/>
        <v>CZ11</v>
      </c>
      <c r="D1004" s="1" t="str">
        <f t="shared" si="62"/>
        <v>v03</v>
      </c>
      <c r="E1004" s="1" t="str">
        <f t="shared" si="63"/>
        <v>RFF-CZ11-v03</v>
      </c>
      <c r="F1004" s="1">
        <v>10.051355833333334</v>
      </c>
    </row>
    <row r="1005" spans="1:6" x14ac:dyDescent="0.25">
      <c r="A1005" s="1" t="s">
        <v>1566</v>
      </c>
      <c r="B1005" s="1" t="str">
        <f t="shared" si="60"/>
        <v>RFF</v>
      </c>
      <c r="C1005" s="1" t="str">
        <f t="shared" si="61"/>
        <v>CZ11</v>
      </c>
      <c r="D1005" s="1" t="str">
        <f t="shared" si="62"/>
        <v>v07</v>
      </c>
      <c r="E1005" s="1" t="str">
        <f t="shared" si="63"/>
        <v>RFF-CZ11-v07</v>
      </c>
      <c r="F1005" s="1">
        <v>9.938230466666667</v>
      </c>
    </row>
    <row r="1006" spans="1:6" x14ac:dyDescent="0.25">
      <c r="A1006" s="1" t="s">
        <v>1567</v>
      </c>
      <c r="B1006" s="1" t="str">
        <f t="shared" si="60"/>
        <v>RFF</v>
      </c>
      <c r="C1006" s="1" t="str">
        <f t="shared" si="61"/>
        <v>CZ11</v>
      </c>
      <c r="D1006" s="1" t="str">
        <f t="shared" si="62"/>
        <v>v11</v>
      </c>
      <c r="E1006" s="1" t="str">
        <f t="shared" si="63"/>
        <v>RFF-CZ11-v11</v>
      </c>
      <c r="F1006" s="1">
        <v>9.305759733333332</v>
      </c>
    </row>
    <row r="1007" spans="1:6" x14ac:dyDescent="0.25">
      <c r="A1007" s="1" t="s">
        <v>1568</v>
      </c>
      <c r="B1007" s="1" t="str">
        <f t="shared" si="60"/>
        <v>RFF</v>
      </c>
      <c r="C1007" s="1" t="str">
        <f t="shared" si="61"/>
        <v>CZ11</v>
      </c>
      <c r="D1007" s="1" t="str">
        <f t="shared" si="62"/>
        <v>v15</v>
      </c>
      <c r="E1007" s="1" t="str">
        <f t="shared" si="63"/>
        <v>RFF-CZ11-v15</v>
      </c>
      <c r="F1007" s="1">
        <v>9.2674542416666661</v>
      </c>
    </row>
    <row r="1008" spans="1:6" x14ac:dyDescent="0.25">
      <c r="A1008" s="1" t="s">
        <v>1569</v>
      </c>
      <c r="B1008" s="1" t="str">
        <f t="shared" si="60"/>
        <v>RFF</v>
      </c>
      <c r="C1008" s="1" t="str">
        <f t="shared" si="61"/>
        <v>CZ12</v>
      </c>
      <c r="D1008" s="1" t="str">
        <f t="shared" si="62"/>
        <v>v03</v>
      </c>
      <c r="E1008" s="1" t="str">
        <f t="shared" si="63"/>
        <v>RFF-CZ12-v03</v>
      </c>
      <c r="F1008" s="1">
        <v>8.7762822666666658</v>
      </c>
    </row>
    <row r="1009" spans="1:6" x14ac:dyDescent="0.25">
      <c r="A1009" s="1" t="s">
        <v>1570</v>
      </c>
      <c r="B1009" s="1" t="str">
        <f t="shared" si="60"/>
        <v>RFF</v>
      </c>
      <c r="C1009" s="1" t="str">
        <f t="shared" si="61"/>
        <v>CZ12</v>
      </c>
      <c r="D1009" s="1" t="str">
        <f t="shared" si="62"/>
        <v>v07</v>
      </c>
      <c r="E1009" s="1" t="str">
        <f t="shared" si="63"/>
        <v>RFF-CZ12-v07</v>
      </c>
      <c r="F1009" s="1">
        <v>8.6748765500000005</v>
      </c>
    </row>
    <row r="1010" spans="1:6" x14ac:dyDescent="0.25">
      <c r="A1010" s="1" t="s">
        <v>1571</v>
      </c>
      <c r="B1010" s="1" t="str">
        <f t="shared" si="60"/>
        <v>RFF</v>
      </c>
      <c r="C1010" s="1" t="str">
        <f t="shared" si="61"/>
        <v>CZ12</v>
      </c>
      <c r="D1010" s="1" t="str">
        <f t="shared" si="62"/>
        <v>v11</v>
      </c>
      <c r="E1010" s="1" t="str">
        <f t="shared" si="63"/>
        <v>RFF-CZ12-v11</v>
      </c>
      <c r="F1010" s="1">
        <v>8.4016971833333329</v>
      </c>
    </row>
    <row r="1011" spans="1:6" x14ac:dyDescent="0.25">
      <c r="A1011" s="1" t="s">
        <v>1572</v>
      </c>
      <c r="B1011" s="1" t="str">
        <f t="shared" si="60"/>
        <v>RFF</v>
      </c>
      <c r="C1011" s="1" t="str">
        <f t="shared" si="61"/>
        <v>CZ12</v>
      </c>
      <c r="D1011" s="1" t="str">
        <f t="shared" si="62"/>
        <v>v15</v>
      </c>
      <c r="E1011" s="1" t="str">
        <f t="shared" si="63"/>
        <v>RFF-CZ12-v15</v>
      </c>
      <c r="F1011" s="1">
        <v>8.3471655583333337</v>
      </c>
    </row>
    <row r="1012" spans="1:6" x14ac:dyDescent="0.25">
      <c r="A1012" s="1" t="s">
        <v>1573</v>
      </c>
      <c r="B1012" s="1" t="str">
        <f t="shared" si="60"/>
        <v>RFF</v>
      </c>
      <c r="C1012" s="1" t="str">
        <f t="shared" si="61"/>
        <v>CZ13</v>
      </c>
      <c r="D1012" s="1" t="str">
        <f t="shared" si="62"/>
        <v>v03</v>
      </c>
      <c r="E1012" s="1" t="str">
        <f t="shared" si="63"/>
        <v>RFF-CZ13-v03</v>
      </c>
      <c r="F1012" s="1">
        <v>10.006245775</v>
      </c>
    </row>
    <row r="1013" spans="1:6" x14ac:dyDescent="0.25">
      <c r="A1013" s="1" t="s">
        <v>1574</v>
      </c>
      <c r="B1013" s="1" t="str">
        <f t="shared" si="60"/>
        <v>RFF</v>
      </c>
      <c r="C1013" s="1" t="str">
        <f t="shared" si="61"/>
        <v>CZ13</v>
      </c>
      <c r="D1013" s="1" t="str">
        <f t="shared" si="62"/>
        <v>v07</v>
      </c>
      <c r="E1013" s="1" t="str">
        <f t="shared" si="63"/>
        <v>RFF-CZ13-v07</v>
      </c>
      <c r="F1013" s="1">
        <v>9.894461849999999</v>
      </c>
    </row>
    <row r="1014" spans="1:6" x14ac:dyDescent="0.25">
      <c r="A1014" s="1" t="s">
        <v>1575</v>
      </c>
      <c r="B1014" s="1" t="str">
        <f t="shared" si="60"/>
        <v>RFF</v>
      </c>
      <c r="C1014" s="1" t="str">
        <f t="shared" si="61"/>
        <v>CZ13</v>
      </c>
      <c r="D1014" s="1" t="str">
        <f t="shared" si="62"/>
        <v>v11</v>
      </c>
      <c r="E1014" s="1" t="str">
        <f t="shared" si="63"/>
        <v>RFF-CZ13-v11</v>
      </c>
      <c r="F1014" s="1">
        <v>9.4215016249999994</v>
      </c>
    </row>
    <row r="1015" spans="1:6" x14ac:dyDescent="0.25">
      <c r="A1015" s="1" t="s">
        <v>1576</v>
      </c>
      <c r="B1015" s="1" t="str">
        <f t="shared" si="60"/>
        <v>RFF</v>
      </c>
      <c r="C1015" s="1" t="str">
        <f t="shared" si="61"/>
        <v>CZ13</v>
      </c>
      <c r="D1015" s="1" t="str">
        <f t="shared" si="62"/>
        <v>v15</v>
      </c>
      <c r="E1015" s="1" t="str">
        <f t="shared" si="63"/>
        <v>RFF-CZ13-v15</v>
      </c>
      <c r="F1015" s="1">
        <v>9.3708702833333319</v>
      </c>
    </row>
    <row r="1016" spans="1:6" x14ac:dyDescent="0.25">
      <c r="A1016" s="1" t="s">
        <v>1577</v>
      </c>
      <c r="B1016" s="1" t="str">
        <f t="shared" si="60"/>
        <v>RFF</v>
      </c>
      <c r="C1016" s="1" t="str">
        <f t="shared" si="61"/>
        <v>CZ14</v>
      </c>
      <c r="D1016" s="1" t="str">
        <f t="shared" si="62"/>
        <v>v03</v>
      </c>
      <c r="E1016" s="1" t="str">
        <f t="shared" si="63"/>
        <v>RFF-CZ14-v03</v>
      </c>
      <c r="F1016" s="1">
        <v>9.9340711749999997</v>
      </c>
    </row>
    <row r="1017" spans="1:6" x14ac:dyDescent="0.25">
      <c r="A1017" s="1" t="s">
        <v>1578</v>
      </c>
      <c r="B1017" s="1" t="str">
        <f t="shared" si="60"/>
        <v>RFF</v>
      </c>
      <c r="C1017" s="1" t="str">
        <f t="shared" si="61"/>
        <v>CZ14</v>
      </c>
      <c r="D1017" s="1" t="str">
        <f t="shared" si="62"/>
        <v>v07</v>
      </c>
      <c r="E1017" s="1" t="str">
        <f t="shared" si="63"/>
        <v>RFF-CZ14-v07</v>
      </c>
      <c r="F1017" s="1">
        <v>9.8251764999999995</v>
      </c>
    </row>
    <row r="1018" spans="1:6" x14ac:dyDescent="0.25">
      <c r="A1018" s="1" t="s">
        <v>1579</v>
      </c>
      <c r="B1018" s="1" t="str">
        <f t="shared" si="60"/>
        <v>RFF</v>
      </c>
      <c r="C1018" s="1" t="str">
        <f t="shared" si="61"/>
        <v>CZ14</v>
      </c>
      <c r="D1018" s="1" t="str">
        <f t="shared" si="62"/>
        <v>v11</v>
      </c>
      <c r="E1018" s="1" t="str">
        <f t="shared" si="63"/>
        <v>RFF-CZ14-v11</v>
      </c>
      <c r="F1018" s="1">
        <v>9.2129648166666662</v>
      </c>
    </row>
    <row r="1019" spans="1:6" x14ac:dyDescent="0.25">
      <c r="A1019" s="1" t="s">
        <v>1580</v>
      </c>
      <c r="B1019" s="1" t="str">
        <f t="shared" si="60"/>
        <v>RFF</v>
      </c>
      <c r="C1019" s="1" t="str">
        <f t="shared" si="61"/>
        <v>CZ14</v>
      </c>
      <c r="D1019" s="1" t="str">
        <f t="shared" si="62"/>
        <v>v15</v>
      </c>
      <c r="E1019" s="1" t="str">
        <f t="shared" si="63"/>
        <v>RFF-CZ14-v15</v>
      </c>
      <c r="F1019" s="1">
        <v>9.1643430083333346</v>
      </c>
    </row>
    <row r="1020" spans="1:6" x14ac:dyDescent="0.25">
      <c r="A1020" s="1" t="s">
        <v>1581</v>
      </c>
      <c r="B1020" s="1" t="str">
        <f t="shared" si="60"/>
        <v>RFF</v>
      </c>
      <c r="C1020" s="1" t="str">
        <f t="shared" si="61"/>
        <v>CZ15</v>
      </c>
      <c r="D1020" s="1" t="str">
        <f t="shared" si="62"/>
        <v>v03</v>
      </c>
      <c r="E1020" s="1" t="str">
        <f t="shared" si="63"/>
        <v>RFF-CZ15-v03</v>
      </c>
      <c r="F1020" s="1">
        <v>13.216710833333334</v>
      </c>
    </row>
    <row r="1021" spans="1:6" x14ac:dyDescent="0.25">
      <c r="A1021" s="1" t="s">
        <v>1582</v>
      </c>
      <c r="B1021" s="1" t="str">
        <f t="shared" si="60"/>
        <v>RFF</v>
      </c>
      <c r="C1021" s="1" t="str">
        <f t="shared" si="61"/>
        <v>CZ15</v>
      </c>
      <c r="D1021" s="1" t="str">
        <f t="shared" si="62"/>
        <v>v07</v>
      </c>
      <c r="E1021" s="1" t="str">
        <f t="shared" si="63"/>
        <v>RFF-CZ15-v07</v>
      </c>
      <c r="F1021" s="1">
        <v>13.094433516666667</v>
      </c>
    </row>
    <row r="1022" spans="1:6" x14ac:dyDescent="0.25">
      <c r="A1022" s="1" t="s">
        <v>1583</v>
      </c>
      <c r="B1022" s="1" t="str">
        <f t="shared" si="60"/>
        <v>RFF</v>
      </c>
      <c r="C1022" s="1" t="str">
        <f t="shared" si="61"/>
        <v>CZ15</v>
      </c>
      <c r="D1022" s="1" t="str">
        <f t="shared" si="62"/>
        <v>v11</v>
      </c>
      <c r="E1022" s="1" t="str">
        <f t="shared" si="63"/>
        <v>RFF-CZ15-v11</v>
      </c>
      <c r="F1022" s="1">
        <v>12.372735650000003</v>
      </c>
    </row>
    <row r="1023" spans="1:6" x14ac:dyDescent="0.25">
      <c r="A1023" s="1" t="s">
        <v>1584</v>
      </c>
      <c r="B1023" s="1" t="str">
        <f t="shared" si="60"/>
        <v>RFF</v>
      </c>
      <c r="C1023" s="1" t="str">
        <f t="shared" si="61"/>
        <v>CZ15</v>
      </c>
      <c r="D1023" s="1" t="str">
        <f t="shared" si="62"/>
        <v>v15</v>
      </c>
      <c r="E1023" s="1" t="str">
        <f t="shared" si="63"/>
        <v>RFF-CZ15-v15</v>
      </c>
      <c r="F1023" s="1">
        <v>12.368121566666668</v>
      </c>
    </row>
    <row r="1024" spans="1:6" x14ac:dyDescent="0.25">
      <c r="A1024" s="1" t="s">
        <v>1585</v>
      </c>
      <c r="B1024" s="1" t="str">
        <f t="shared" si="60"/>
        <v>RFF</v>
      </c>
      <c r="C1024" s="1" t="str">
        <f t="shared" si="61"/>
        <v>CZ16</v>
      </c>
      <c r="D1024" s="1" t="str">
        <f t="shared" si="62"/>
        <v>v03</v>
      </c>
      <c r="E1024" s="1" t="str">
        <f t="shared" si="63"/>
        <v>RFF-CZ16-v03</v>
      </c>
      <c r="F1024" s="1">
        <v>8.1925729833333332</v>
      </c>
    </row>
    <row r="1025" spans="1:6" x14ac:dyDescent="0.25">
      <c r="A1025" s="1" t="s">
        <v>1586</v>
      </c>
      <c r="B1025" s="1" t="str">
        <f t="shared" si="60"/>
        <v>RFF</v>
      </c>
      <c r="C1025" s="1" t="str">
        <f t="shared" si="61"/>
        <v>CZ16</v>
      </c>
      <c r="D1025" s="1" t="str">
        <f t="shared" si="62"/>
        <v>v07</v>
      </c>
      <c r="E1025" s="1" t="str">
        <f t="shared" si="63"/>
        <v>RFF-CZ16-v07</v>
      </c>
      <c r="F1025" s="1">
        <v>8.1061391500000006</v>
      </c>
    </row>
    <row r="1026" spans="1:6" x14ac:dyDescent="0.25">
      <c r="A1026" s="1" t="s">
        <v>1587</v>
      </c>
      <c r="B1026" s="1" t="str">
        <f t="shared" si="60"/>
        <v>RFF</v>
      </c>
      <c r="C1026" s="1" t="str">
        <f t="shared" si="61"/>
        <v>CZ16</v>
      </c>
      <c r="D1026" s="1" t="str">
        <f t="shared" si="62"/>
        <v>v11</v>
      </c>
      <c r="E1026" s="1" t="str">
        <f t="shared" si="63"/>
        <v>RFF-CZ16-v11</v>
      </c>
      <c r="F1026" s="1">
        <v>7.5400214000000005</v>
      </c>
    </row>
    <row r="1027" spans="1:6" x14ac:dyDescent="0.25">
      <c r="A1027" s="1" t="s">
        <v>1588</v>
      </c>
      <c r="B1027" s="1" t="str">
        <f t="shared" si="60"/>
        <v>RFF</v>
      </c>
      <c r="C1027" s="1" t="str">
        <f t="shared" si="61"/>
        <v>CZ16</v>
      </c>
      <c r="D1027" s="1" t="str">
        <f t="shared" si="62"/>
        <v>v15</v>
      </c>
      <c r="E1027" s="1" t="str">
        <f t="shared" si="63"/>
        <v>RFF-CZ16-v15</v>
      </c>
      <c r="F1027" s="1">
        <v>7.3521527333333339</v>
      </c>
    </row>
    <row r="1028" spans="1:6" x14ac:dyDescent="0.25">
      <c r="A1028" s="1" t="s">
        <v>1589</v>
      </c>
      <c r="B1028" s="1" t="str">
        <f t="shared" si="60"/>
        <v>RSD</v>
      </c>
      <c r="C1028" s="1" t="str">
        <f t="shared" si="61"/>
        <v>CZ01</v>
      </c>
      <c r="D1028" s="1" t="str">
        <f t="shared" si="62"/>
        <v>v03</v>
      </c>
      <c r="E1028" s="1" t="str">
        <f t="shared" si="63"/>
        <v>RSD-CZ01-v03</v>
      </c>
      <c r="F1028" s="1">
        <v>11.758063</v>
      </c>
    </row>
    <row r="1029" spans="1:6" x14ac:dyDescent="0.25">
      <c r="A1029" s="1" t="s">
        <v>1590</v>
      </c>
      <c r="B1029" s="1" t="str">
        <f t="shared" ref="B1029:B1092" si="64">LEFT(A1029,3)</f>
        <v>RSD</v>
      </c>
      <c r="C1029" s="1" t="str">
        <f t="shared" ref="C1029:C1092" si="65">"CZ"&amp;MID(A1029,6,2)</f>
        <v>CZ01</v>
      </c>
      <c r="D1029" s="1" t="str">
        <f t="shared" ref="D1029:D1092" si="66">MID(A1029,8,3)</f>
        <v>v07</v>
      </c>
      <c r="E1029" s="1" t="str">
        <f t="shared" ref="E1029:E1092" si="67">CONCATENATE(B1029,"-",C1029,"-",D1029)</f>
        <v>RSD-CZ01-v07</v>
      </c>
      <c r="F1029" s="1">
        <v>11.617843666666667</v>
      </c>
    </row>
    <row r="1030" spans="1:6" x14ac:dyDescent="0.25">
      <c r="A1030" s="1" t="s">
        <v>1591</v>
      </c>
      <c r="B1030" s="1" t="str">
        <f t="shared" si="64"/>
        <v>RSD</v>
      </c>
      <c r="C1030" s="1" t="str">
        <f t="shared" si="65"/>
        <v>CZ01</v>
      </c>
      <c r="D1030" s="1" t="str">
        <f t="shared" si="66"/>
        <v>v11</v>
      </c>
      <c r="E1030" s="1" t="str">
        <f t="shared" si="67"/>
        <v>RSD-CZ01-v11</v>
      </c>
      <c r="F1030" s="1">
        <v>11.617843666666667</v>
      </c>
    </row>
    <row r="1031" spans="1:6" x14ac:dyDescent="0.25">
      <c r="A1031" s="1" t="s">
        <v>1592</v>
      </c>
      <c r="B1031" s="1" t="str">
        <f t="shared" si="64"/>
        <v>RSD</v>
      </c>
      <c r="C1031" s="1" t="str">
        <f t="shared" si="65"/>
        <v>CZ01</v>
      </c>
      <c r="D1031" s="1" t="str">
        <f t="shared" si="66"/>
        <v>v15</v>
      </c>
      <c r="E1031" s="1" t="str">
        <f t="shared" si="67"/>
        <v>RSD-CZ01-v15</v>
      </c>
      <c r="F1031" s="1">
        <v>11.161402166666667</v>
      </c>
    </row>
    <row r="1032" spans="1:6" x14ac:dyDescent="0.25">
      <c r="A1032" s="1" t="s">
        <v>1593</v>
      </c>
      <c r="B1032" s="1" t="str">
        <f t="shared" si="64"/>
        <v>RSD</v>
      </c>
      <c r="C1032" s="1" t="str">
        <f t="shared" si="65"/>
        <v>CZ02</v>
      </c>
      <c r="D1032" s="1" t="str">
        <f t="shared" si="66"/>
        <v>v03</v>
      </c>
      <c r="E1032" s="1" t="str">
        <f t="shared" si="67"/>
        <v>RSD-CZ02-v03</v>
      </c>
      <c r="F1032" s="1">
        <v>12.37017275</v>
      </c>
    </row>
    <row r="1033" spans="1:6" x14ac:dyDescent="0.25">
      <c r="A1033" s="1" t="s">
        <v>1594</v>
      </c>
      <c r="B1033" s="1" t="str">
        <f t="shared" si="64"/>
        <v>RSD</v>
      </c>
      <c r="C1033" s="1" t="str">
        <f t="shared" si="65"/>
        <v>CZ02</v>
      </c>
      <c r="D1033" s="1" t="str">
        <f t="shared" si="66"/>
        <v>v07</v>
      </c>
      <c r="E1033" s="1" t="str">
        <f t="shared" si="67"/>
        <v>RSD-CZ02-v07</v>
      </c>
      <c r="F1033" s="1">
        <v>12.207965833333336</v>
      </c>
    </row>
    <row r="1034" spans="1:6" x14ac:dyDescent="0.25">
      <c r="A1034" s="1" t="s">
        <v>1595</v>
      </c>
      <c r="B1034" s="1" t="str">
        <f t="shared" si="64"/>
        <v>RSD</v>
      </c>
      <c r="C1034" s="1" t="str">
        <f t="shared" si="65"/>
        <v>CZ02</v>
      </c>
      <c r="D1034" s="1" t="str">
        <f t="shared" si="66"/>
        <v>v11</v>
      </c>
      <c r="E1034" s="1" t="str">
        <f t="shared" si="67"/>
        <v>RSD-CZ02-v11</v>
      </c>
      <c r="F1034" s="1">
        <v>11.937340833333334</v>
      </c>
    </row>
    <row r="1035" spans="1:6" x14ac:dyDescent="0.25">
      <c r="A1035" s="1" t="s">
        <v>1596</v>
      </c>
      <c r="B1035" s="1" t="str">
        <f t="shared" si="64"/>
        <v>RSD</v>
      </c>
      <c r="C1035" s="1" t="str">
        <f t="shared" si="65"/>
        <v>CZ02</v>
      </c>
      <c r="D1035" s="1" t="str">
        <f t="shared" si="66"/>
        <v>v15</v>
      </c>
      <c r="E1035" s="1" t="str">
        <f t="shared" si="67"/>
        <v>RSD-CZ02-v15</v>
      </c>
      <c r="F1035" s="1">
        <v>11.656428516666667</v>
      </c>
    </row>
    <row r="1036" spans="1:6" x14ac:dyDescent="0.25">
      <c r="A1036" s="1" t="s">
        <v>1597</v>
      </c>
      <c r="B1036" s="1" t="str">
        <f t="shared" si="64"/>
        <v>RSD</v>
      </c>
      <c r="C1036" s="1" t="str">
        <f t="shared" si="65"/>
        <v>CZ03</v>
      </c>
      <c r="D1036" s="1" t="str">
        <f t="shared" si="66"/>
        <v>v03</v>
      </c>
      <c r="E1036" s="1" t="str">
        <f t="shared" si="67"/>
        <v>RSD-CZ03-v03</v>
      </c>
      <c r="F1036" s="1">
        <v>13.468935666666667</v>
      </c>
    </row>
    <row r="1037" spans="1:6" x14ac:dyDescent="0.25">
      <c r="A1037" s="1" t="s">
        <v>1598</v>
      </c>
      <c r="B1037" s="1" t="str">
        <f t="shared" si="64"/>
        <v>RSD</v>
      </c>
      <c r="C1037" s="1" t="str">
        <f t="shared" si="65"/>
        <v>CZ03</v>
      </c>
      <c r="D1037" s="1" t="str">
        <f t="shared" si="66"/>
        <v>v07</v>
      </c>
      <c r="E1037" s="1" t="str">
        <f t="shared" si="67"/>
        <v>RSD-CZ03-v07</v>
      </c>
      <c r="F1037" s="1">
        <v>13.333132833333332</v>
      </c>
    </row>
    <row r="1038" spans="1:6" x14ac:dyDescent="0.25">
      <c r="A1038" s="1" t="s">
        <v>1599</v>
      </c>
      <c r="B1038" s="1" t="str">
        <f t="shared" si="64"/>
        <v>RSD</v>
      </c>
      <c r="C1038" s="1" t="str">
        <f t="shared" si="65"/>
        <v>CZ03</v>
      </c>
      <c r="D1038" s="1" t="str">
        <f t="shared" si="66"/>
        <v>v11</v>
      </c>
      <c r="E1038" s="1" t="str">
        <f t="shared" si="67"/>
        <v>RSD-CZ03-v11</v>
      </c>
      <c r="F1038" s="1">
        <v>13.196653333333336</v>
      </c>
    </row>
    <row r="1039" spans="1:6" x14ac:dyDescent="0.25">
      <c r="A1039" s="1" t="s">
        <v>1600</v>
      </c>
      <c r="B1039" s="1" t="str">
        <f t="shared" si="64"/>
        <v>RSD</v>
      </c>
      <c r="C1039" s="1" t="str">
        <f t="shared" si="65"/>
        <v>CZ03</v>
      </c>
      <c r="D1039" s="1" t="str">
        <f t="shared" si="66"/>
        <v>v15</v>
      </c>
      <c r="E1039" s="1" t="str">
        <f t="shared" si="67"/>
        <v>RSD-CZ03-v15</v>
      </c>
      <c r="F1039" s="1">
        <v>12.034012666666667</v>
      </c>
    </row>
    <row r="1040" spans="1:6" x14ac:dyDescent="0.25">
      <c r="A1040" s="1" t="s">
        <v>1601</v>
      </c>
      <c r="B1040" s="1" t="str">
        <f t="shared" si="64"/>
        <v>RSD</v>
      </c>
      <c r="C1040" s="1" t="str">
        <f t="shared" si="65"/>
        <v>CZ04</v>
      </c>
      <c r="D1040" s="1" t="str">
        <f t="shared" si="66"/>
        <v>v03</v>
      </c>
      <c r="E1040" s="1" t="str">
        <f t="shared" si="67"/>
        <v>RSD-CZ04-v03</v>
      </c>
      <c r="F1040" s="1">
        <v>13.007948666666667</v>
      </c>
    </row>
    <row r="1041" spans="1:6" x14ac:dyDescent="0.25">
      <c r="A1041" s="1" t="s">
        <v>1602</v>
      </c>
      <c r="B1041" s="1" t="str">
        <f t="shared" si="64"/>
        <v>RSD</v>
      </c>
      <c r="C1041" s="1" t="str">
        <f t="shared" si="65"/>
        <v>CZ04</v>
      </c>
      <c r="D1041" s="1" t="str">
        <f t="shared" si="66"/>
        <v>v07</v>
      </c>
      <c r="E1041" s="1" t="str">
        <f t="shared" si="67"/>
        <v>RSD-CZ04-v07</v>
      </c>
      <c r="F1041" s="1">
        <v>12.880731583333334</v>
      </c>
    </row>
    <row r="1042" spans="1:6" x14ac:dyDescent="0.25">
      <c r="A1042" s="1" t="s">
        <v>1603</v>
      </c>
      <c r="B1042" s="1" t="str">
        <f t="shared" si="64"/>
        <v>RSD</v>
      </c>
      <c r="C1042" s="1" t="str">
        <f t="shared" si="65"/>
        <v>CZ04</v>
      </c>
      <c r="D1042" s="1" t="str">
        <f t="shared" si="66"/>
        <v>v11</v>
      </c>
      <c r="E1042" s="1" t="str">
        <f t="shared" si="67"/>
        <v>RSD-CZ04-v11</v>
      </c>
      <c r="F1042" s="1">
        <v>12.552999000000002</v>
      </c>
    </row>
    <row r="1043" spans="1:6" x14ac:dyDescent="0.25">
      <c r="A1043" s="1" t="s">
        <v>1604</v>
      </c>
      <c r="B1043" s="1" t="str">
        <f t="shared" si="64"/>
        <v>RSD</v>
      </c>
      <c r="C1043" s="1" t="str">
        <f t="shared" si="65"/>
        <v>CZ04</v>
      </c>
      <c r="D1043" s="1" t="str">
        <f t="shared" si="66"/>
        <v>v15</v>
      </c>
      <c r="E1043" s="1" t="str">
        <f t="shared" si="67"/>
        <v>RSD-CZ04-v15</v>
      </c>
      <c r="F1043" s="1">
        <v>11.624738633333335</v>
      </c>
    </row>
    <row r="1044" spans="1:6" x14ac:dyDescent="0.25">
      <c r="A1044" s="1" t="s">
        <v>1605</v>
      </c>
      <c r="B1044" s="1" t="str">
        <f t="shared" si="64"/>
        <v>RSD</v>
      </c>
      <c r="C1044" s="1" t="str">
        <f t="shared" si="65"/>
        <v>CZ05</v>
      </c>
      <c r="D1044" s="1" t="str">
        <f t="shared" si="66"/>
        <v>v03</v>
      </c>
      <c r="E1044" s="1" t="str">
        <f t="shared" si="67"/>
        <v>RSD-CZ05-v03</v>
      </c>
      <c r="F1044" s="1">
        <v>13.264219416666666</v>
      </c>
    </row>
    <row r="1045" spans="1:6" x14ac:dyDescent="0.25">
      <c r="A1045" s="1" t="s">
        <v>1606</v>
      </c>
      <c r="B1045" s="1" t="str">
        <f t="shared" si="64"/>
        <v>RSD</v>
      </c>
      <c r="C1045" s="1" t="str">
        <f t="shared" si="65"/>
        <v>CZ05</v>
      </c>
      <c r="D1045" s="1" t="str">
        <f t="shared" si="66"/>
        <v>v07</v>
      </c>
      <c r="E1045" s="1" t="str">
        <f t="shared" si="67"/>
        <v>RSD-CZ05-v07</v>
      </c>
      <c r="F1045" s="1">
        <v>13.097008416666666</v>
      </c>
    </row>
    <row r="1046" spans="1:6" x14ac:dyDescent="0.25">
      <c r="A1046" s="1" t="s">
        <v>1607</v>
      </c>
      <c r="B1046" s="1" t="str">
        <f t="shared" si="64"/>
        <v>RSD</v>
      </c>
      <c r="C1046" s="1" t="str">
        <f t="shared" si="65"/>
        <v>CZ05</v>
      </c>
      <c r="D1046" s="1" t="str">
        <f t="shared" si="66"/>
        <v>v11</v>
      </c>
      <c r="E1046" s="1" t="str">
        <f t="shared" si="67"/>
        <v>RSD-CZ05-v11</v>
      </c>
      <c r="F1046" s="1">
        <v>13.097008416666666</v>
      </c>
    </row>
    <row r="1047" spans="1:6" x14ac:dyDescent="0.25">
      <c r="A1047" s="1" t="s">
        <v>1608</v>
      </c>
      <c r="B1047" s="1" t="str">
        <f t="shared" si="64"/>
        <v>RSD</v>
      </c>
      <c r="C1047" s="1" t="str">
        <f t="shared" si="65"/>
        <v>CZ05</v>
      </c>
      <c r="D1047" s="1" t="str">
        <f t="shared" si="66"/>
        <v>v15</v>
      </c>
      <c r="E1047" s="1" t="str">
        <f t="shared" si="67"/>
        <v>RSD-CZ05-v15</v>
      </c>
      <c r="F1047" s="1">
        <v>11.955156749999999</v>
      </c>
    </row>
    <row r="1048" spans="1:6" x14ac:dyDescent="0.25">
      <c r="A1048" s="1" t="s">
        <v>1609</v>
      </c>
      <c r="B1048" s="1" t="str">
        <f t="shared" si="64"/>
        <v>RSD</v>
      </c>
      <c r="C1048" s="1" t="str">
        <f t="shared" si="65"/>
        <v>CZ06</v>
      </c>
      <c r="D1048" s="1" t="str">
        <f t="shared" si="66"/>
        <v>v03</v>
      </c>
      <c r="E1048" s="1" t="str">
        <f t="shared" si="67"/>
        <v>RSD-CZ06-v03</v>
      </c>
      <c r="F1048" s="1">
        <v>14.825938083333334</v>
      </c>
    </row>
    <row r="1049" spans="1:6" x14ac:dyDescent="0.25">
      <c r="A1049" s="1" t="s">
        <v>1610</v>
      </c>
      <c r="B1049" s="1" t="str">
        <f t="shared" si="64"/>
        <v>RSD</v>
      </c>
      <c r="C1049" s="1" t="str">
        <f t="shared" si="65"/>
        <v>CZ06</v>
      </c>
      <c r="D1049" s="1" t="str">
        <f t="shared" si="66"/>
        <v>v07</v>
      </c>
      <c r="E1049" s="1" t="str">
        <f t="shared" si="67"/>
        <v>RSD-CZ06-v07</v>
      </c>
      <c r="F1049" s="1">
        <v>14.825938083333334</v>
      </c>
    </row>
    <row r="1050" spans="1:6" x14ac:dyDescent="0.25">
      <c r="A1050" s="1" t="s">
        <v>1611</v>
      </c>
      <c r="B1050" s="1" t="str">
        <f t="shared" si="64"/>
        <v>RSD</v>
      </c>
      <c r="C1050" s="1" t="str">
        <f t="shared" si="65"/>
        <v>CZ06</v>
      </c>
      <c r="D1050" s="1" t="str">
        <f t="shared" si="66"/>
        <v>v11</v>
      </c>
      <c r="E1050" s="1" t="str">
        <f t="shared" si="67"/>
        <v>RSD-CZ06-v11</v>
      </c>
      <c r="F1050" s="1">
        <v>14.825938083333334</v>
      </c>
    </row>
    <row r="1051" spans="1:6" x14ac:dyDescent="0.25">
      <c r="A1051" s="1" t="s">
        <v>1612</v>
      </c>
      <c r="B1051" s="1" t="str">
        <f t="shared" si="64"/>
        <v>RSD</v>
      </c>
      <c r="C1051" s="1" t="str">
        <f t="shared" si="65"/>
        <v>CZ06</v>
      </c>
      <c r="D1051" s="1" t="str">
        <f t="shared" si="66"/>
        <v>v15</v>
      </c>
      <c r="E1051" s="1" t="str">
        <f t="shared" si="67"/>
        <v>RSD-CZ06-v15</v>
      </c>
      <c r="F1051" s="1">
        <v>13.583098416666665</v>
      </c>
    </row>
    <row r="1052" spans="1:6" x14ac:dyDescent="0.25">
      <c r="A1052" s="1" t="s">
        <v>1613</v>
      </c>
      <c r="B1052" s="1" t="str">
        <f t="shared" si="64"/>
        <v>RSD</v>
      </c>
      <c r="C1052" s="1" t="str">
        <f t="shared" si="65"/>
        <v>CZ07</v>
      </c>
      <c r="D1052" s="1" t="str">
        <f t="shared" si="66"/>
        <v>v03</v>
      </c>
      <c r="E1052" s="1" t="str">
        <f t="shared" si="67"/>
        <v>RSD-CZ07-v03</v>
      </c>
      <c r="F1052" s="1">
        <v>14.374737916666668</v>
      </c>
    </row>
    <row r="1053" spans="1:6" x14ac:dyDescent="0.25">
      <c r="A1053" s="1" t="s">
        <v>1614</v>
      </c>
      <c r="B1053" s="1" t="str">
        <f t="shared" si="64"/>
        <v>RSD</v>
      </c>
      <c r="C1053" s="1" t="str">
        <f t="shared" si="65"/>
        <v>CZ07</v>
      </c>
      <c r="D1053" s="1" t="str">
        <f t="shared" si="66"/>
        <v>v07</v>
      </c>
      <c r="E1053" s="1" t="str">
        <f t="shared" si="67"/>
        <v>RSD-CZ07-v07</v>
      </c>
      <c r="F1053" s="1">
        <v>14.374737916666668</v>
      </c>
    </row>
    <row r="1054" spans="1:6" x14ac:dyDescent="0.25">
      <c r="A1054" s="1" t="s">
        <v>1615</v>
      </c>
      <c r="B1054" s="1" t="str">
        <f t="shared" si="64"/>
        <v>RSD</v>
      </c>
      <c r="C1054" s="1" t="str">
        <f t="shared" si="65"/>
        <v>CZ07</v>
      </c>
      <c r="D1054" s="1" t="str">
        <f t="shared" si="66"/>
        <v>v11</v>
      </c>
      <c r="E1054" s="1" t="str">
        <f t="shared" si="67"/>
        <v>RSD-CZ07-v11</v>
      </c>
      <c r="F1054" s="1">
        <v>14.203305583333334</v>
      </c>
    </row>
    <row r="1055" spans="1:6" x14ac:dyDescent="0.25">
      <c r="A1055" s="1" t="s">
        <v>1616</v>
      </c>
      <c r="B1055" s="1" t="str">
        <f t="shared" si="64"/>
        <v>RSD</v>
      </c>
      <c r="C1055" s="1" t="str">
        <f t="shared" si="65"/>
        <v>CZ07</v>
      </c>
      <c r="D1055" s="1" t="str">
        <f t="shared" si="66"/>
        <v>v15</v>
      </c>
      <c r="E1055" s="1" t="str">
        <f t="shared" si="67"/>
        <v>RSD-CZ07-v15</v>
      </c>
      <c r="F1055" s="1">
        <v>12.994240916666667</v>
      </c>
    </row>
    <row r="1056" spans="1:6" x14ac:dyDescent="0.25">
      <c r="A1056" s="1" t="s">
        <v>1617</v>
      </c>
      <c r="B1056" s="1" t="str">
        <f t="shared" si="64"/>
        <v>RSD</v>
      </c>
      <c r="C1056" s="1" t="str">
        <f t="shared" si="65"/>
        <v>CZ08</v>
      </c>
      <c r="D1056" s="1" t="str">
        <f t="shared" si="66"/>
        <v>v03</v>
      </c>
      <c r="E1056" s="1" t="str">
        <f t="shared" si="67"/>
        <v>RSD-CZ08-v03</v>
      </c>
      <c r="F1056" s="1">
        <v>14.08790905</v>
      </c>
    </row>
    <row r="1057" spans="1:6" x14ac:dyDescent="0.25">
      <c r="A1057" s="1" t="s">
        <v>1618</v>
      </c>
      <c r="B1057" s="1" t="str">
        <f t="shared" si="64"/>
        <v>RSD</v>
      </c>
      <c r="C1057" s="1" t="str">
        <f t="shared" si="65"/>
        <v>CZ08</v>
      </c>
      <c r="D1057" s="1" t="str">
        <f t="shared" si="66"/>
        <v>v07</v>
      </c>
      <c r="E1057" s="1" t="str">
        <f t="shared" si="67"/>
        <v>RSD-CZ08-v07</v>
      </c>
      <c r="F1057" s="1">
        <v>14.08790905</v>
      </c>
    </row>
    <row r="1058" spans="1:6" x14ac:dyDescent="0.25">
      <c r="A1058" s="1" t="s">
        <v>1619</v>
      </c>
      <c r="B1058" s="1" t="str">
        <f t="shared" si="64"/>
        <v>RSD</v>
      </c>
      <c r="C1058" s="1" t="str">
        <f t="shared" si="65"/>
        <v>CZ08</v>
      </c>
      <c r="D1058" s="1" t="str">
        <f t="shared" si="66"/>
        <v>v11</v>
      </c>
      <c r="E1058" s="1" t="str">
        <f t="shared" si="67"/>
        <v>RSD-CZ08-v11</v>
      </c>
      <c r="F1058" s="1">
        <v>13.934721866666667</v>
      </c>
    </row>
    <row r="1059" spans="1:6" x14ac:dyDescent="0.25">
      <c r="A1059" s="1" t="s">
        <v>1620</v>
      </c>
      <c r="B1059" s="1" t="str">
        <f t="shared" si="64"/>
        <v>RSD</v>
      </c>
      <c r="C1059" s="1" t="str">
        <f t="shared" si="65"/>
        <v>CZ08</v>
      </c>
      <c r="D1059" s="1" t="str">
        <f t="shared" si="66"/>
        <v>v15</v>
      </c>
      <c r="E1059" s="1" t="str">
        <f t="shared" si="67"/>
        <v>RSD-CZ08-v15</v>
      </c>
      <c r="F1059" s="1">
        <v>13.025872308333332</v>
      </c>
    </row>
    <row r="1060" spans="1:6" x14ac:dyDescent="0.25">
      <c r="A1060" s="1" t="s">
        <v>1621</v>
      </c>
      <c r="B1060" s="1" t="str">
        <f t="shared" si="64"/>
        <v>RSD</v>
      </c>
      <c r="C1060" s="1" t="str">
        <f t="shared" si="65"/>
        <v>CZ09</v>
      </c>
      <c r="D1060" s="1" t="str">
        <f t="shared" si="66"/>
        <v>v03</v>
      </c>
      <c r="E1060" s="1" t="str">
        <f t="shared" si="67"/>
        <v>RSD-CZ09-v03</v>
      </c>
      <c r="F1060" s="1">
        <v>18.456694916666667</v>
      </c>
    </row>
    <row r="1061" spans="1:6" x14ac:dyDescent="0.25">
      <c r="A1061" s="1" t="s">
        <v>1622</v>
      </c>
      <c r="B1061" s="1" t="str">
        <f t="shared" si="64"/>
        <v>RSD</v>
      </c>
      <c r="C1061" s="1" t="str">
        <f t="shared" si="65"/>
        <v>CZ09</v>
      </c>
      <c r="D1061" s="1" t="str">
        <f t="shared" si="66"/>
        <v>v07</v>
      </c>
      <c r="E1061" s="1" t="str">
        <f t="shared" si="67"/>
        <v>RSD-CZ09-v07</v>
      </c>
      <c r="F1061" s="1">
        <v>18.456694916666667</v>
      </c>
    </row>
    <row r="1062" spans="1:6" x14ac:dyDescent="0.25">
      <c r="A1062" s="1" t="s">
        <v>1623</v>
      </c>
      <c r="B1062" s="1" t="str">
        <f t="shared" si="64"/>
        <v>RSD</v>
      </c>
      <c r="C1062" s="1" t="str">
        <f t="shared" si="65"/>
        <v>CZ09</v>
      </c>
      <c r="D1062" s="1" t="str">
        <f t="shared" si="66"/>
        <v>v11</v>
      </c>
      <c r="E1062" s="1" t="str">
        <f t="shared" si="67"/>
        <v>RSD-CZ09-v11</v>
      </c>
      <c r="F1062" s="1">
        <v>17.416086249999999</v>
      </c>
    </row>
    <row r="1063" spans="1:6" x14ac:dyDescent="0.25">
      <c r="A1063" s="1" t="s">
        <v>1624</v>
      </c>
      <c r="B1063" s="1" t="str">
        <f t="shared" si="64"/>
        <v>RSD</v>
      </c>
      <c r="C1063" s="1" t="str">
        <f t="shared" si="65"/>
        <v>CZ09</v>
      </c>
      <c r="D1063" s="1" t="str">
        <f t="shared" si="66"/>
        <v>v15</v>
      </c>
      <c r="E1063" s="1" t="str">
        <f t="shared" si="67"/>
        <v>RSD-CZ09-v15</v>
      </c>
      <c r="F1063" s="1">
        <v>16.311718250000002</v>
      </c>
    </row>
    <row r="1064" spans="1:6" x14ac:dyDescent="0.25">
      <c r="A1064" s="1" t="s">
        <v>1625</v>
      </c>
      <c r="B1064" s="1" t="str">
        <f t="shared" si="64"/>
        <v>RSD</v>
      </c>
      <c r="C1064" s="1" t="str">
        <f t="shared" si="65"/>
        <v>CZ10</v>
      </c>
      <c r="D1064" s="1" t="str">
        <f t="shared" si="66"/>
        <v>v03</v>
      </c>
      <c r="E1064" s="1" t="str">
        <f t="shared" si="67"/>
        <v>RSD-CZ10-v03</v>
      </c>
      <c r="F1064" s="1">
        <v>15.744736416666667</v>
      </c>
    </row>
    <row r="1065" spans="1:6" x14ac:dyDescent="0.25">
      <c r="A1065" s="1" t="s">
        <v>1626</v>
      </c>
      <c r="B1065" s="1" t="str">
        <f t="shared" si="64"/>
        <v>RSD</v>
      </c>
      <c r="C1065" s="1" t="str">
        <f t="shared" si="65"/>
        <v>CZ10</v>
      </c>
      <c r="D1065" s="1" t="str">
        <f t="shared" si="66"/>
        <v>v07</v>
      </c>
      <c r="E1065" s="1" t="str">
        <f t="shared" si="67"/>
        <v>RSD-CZ10-v07</v>
      </c>
      <c r="F1065" s="1">
        <v>15.563255833333335</v>
      </c>
    </row>
    <row r="1066" spans="1:6" x14ac:dyDescent="0.25">
      <c r="A1066" s="1" t="s">
        <v>1627</v>
      </c>
      <c r="B1066" s="1" t="str">
        <f t="shared" si="64"/>
        <v>RSD</v>
      </c>
      <c r="C1066" s="1" t="str">
        <f t="shared" si="65"/>
        <v>CZ10</v>
      </c>
      <c r="D1066" s="1" t="str">
        <f t="shared" si="66"/>
        <v>v11</v>
      </c>
      <c r="E1066" s="1" t="str">
        <f t="shared" si="67"/>
        <v>RSD-CZ10-v11</v>
      </c>
      <c r="F1066" s="1">
        <v>15.194151250000001</v>
      </c>
    </row>
    <row r="1067" spans="1:6" x14ac:dyDescent="0.25">
      <c r="A1067" s="1" t="s">
        <v>1628</v>
      </c>
      <c r="B1067" s="1" t="str">
        <f t="shared" si="64"/>
        <v>RSD</v>
      </c>
      <c r="C1067" s="1" t="str">
        <f t="shared" si="65"/>
        <v>CZ10</v>
      </c>
      <c r="D1067" s="1" t="str">
        <f t="shared" si="66"/>
        <v>v15</v>
      </c>
      <c r="E1067" s="1" t="str">
        <f t="shared" si="67"/>
        <v>RSD-CZ10-v15</v>
      </c>
      <c r="F1067" s="1">
        <v>14.996829583333335</v>
      </c>
    </row>
    <row r="1068" spans="1:6" x14ac:dyDescent="0.25">
      <c r="A1068" s="1" t="s">
        <v>1629</v>
      </c>
      <c r="B1068" s="1" t="str">
        <f t="shared" si="64"/>
        <v>RSD</v>
      </c>
      <c r="C1068" s="1" t="str">
        <f t="shared" si="65"/>
        <v>CZ11</v>
      </c>
      <c r="D1068" s="1" t="str">
        <f t="shared" si="66"/>
        <v>v03</v>
      </c>
      <c r="E1068" s="1" t="str">
        <f t="shared" si="67"/>
        <v>RSD-CZ11-v03</v>
      </c>
      <c r="F1068" s="1">
        <v>18.100166166666668</v>
      </c>
    </row>
    <row r="1069" spans="1:6" x14ac:dyDescent="0.25">
      <c r="A1069" s="1" t="s">
        <v>1630</v>
      </c>
      <c r="B1069" s="1" t="str">
        <f t="shared" si="64"/>
        <v>RSD</v>
      </c>
      <c r="C1069" s="1" t="str">
        <f t="shared" si="65"/>
        <v>CZ11</v>
      </c>
      <c r="D1069" s="1" t="str">
        <f t="shared" si="66"/>
        <v>v07</v>
      </c>
      <c r="E1069" s="1" t="str">
        <f t="shared" si="67"/>
        <v>RSD-CZ11-v07</v>
      </c>
      <c r="F1069" s="1">
        <v>17.855827999999999</v>
      </c>
    </row>
    <row r="1070" spans="1:6" x14ac:dyDescent="0.25">
      <c r="A1070" s="1" t="s">
        <v>1631</v>
      </c>
      <c r="B1070" s="1" t="str">
        <f t="shared" si="64"/>
        <v>RSD</v>
      </c>
      <c r="C1070" s="1" t="str">
        <f t="shared" si="65"/>
        <v>CZ11</v>
      </c>
      <c r="D1070" s="1" t="str">
        <f t="shared" si="66"/>
        <v>v11</v>
      </c>
      <c r="E1070" s="1" t="str">
        <f t="shared" si="67"/>
        <v>RSD-CZ11-v11</v>
      </c>
      <c r="F1070" s="1">
        <v>17.393418333333337</v>
      </c>
    </row>
    <row r="1071" spans="1:6" x14ac:dyDescent="0.25">
      <c r="A1071" s="1" t="s">
        <v>1632</v>
      </c>
      <c r="B1071" s="1" t="str">
        <f t="shared" si="64"/>
        <v>RSD</v>
      </c>
      <c r="C1071" s="1" t="str">
        <f t="shared" si="65"/>
        <v>CZ11</v>
      </c>
      <c r="D1071" s="1" t="str">
        <f t="shared" si="66"/>
        <v>v15</v>
      </c>
      <c r="E1071" s="1" t="str">
        <f t="shared" si="67"/>
        <v>RSD-CZ11-v15</v>
      </c>
      <c r="F1071" s="1">
        <v>17.164804333333333</v>
      </c>
    </row>
    <row r="1072" spans="1:6" x14ac:dyDescent="0.25">
      <c r="A1072" s="1" t="s">
        <v>1633</v>
      </c>
      <c r="B1072" s="1" t="str">
        <f t="shared" si="64"/>
        <v>RSD</v>
      </c>
      <c r="C1072" s="1" t="str">
        <f t="shared" si="65"/>
        <v>CZ12</v>
      </c>
      <c r="D1072" s="1" t="str">
        <f t="shared" si="66"/>
        <v>v03</v>
      </c>
      <c r="E1072" s="1" t="str">
        <f t="shared" si="67"/>
        <v>RSD-CZ12-v03</v>
      </c>
      <c r="F1072" s="1">
        <v>15.825116916666666</v>
      </c>
    </row>
    <row r="1073" spans="1:6" x14ac:dyDescent="0.25">
      <c r="A1073" s="1" t="s">
        <v>1634</v>
      </c>
      <c r="B1073" s="1" t="str">
        <f t="shared" si="64"/>
        <v>RSD</v>
      </c>
      <c r="C1073" s="1" t="str">
        <f t="shared" si="65"/>
        <v>CZ12</v>
      </c>
      <c r="D1073" s="1" t="str">
        <f t="shared" si="66"/>
        <v>v07</v>
      </c>
      <c r="E1073" s="1" t="str">
        <f t="shared" si="67"/>
        <v>RSD-CZ12-v07</v>
      </c>
      <c r="F1073" s="1">
        <v>15.611739500000001</v>
      </c>
    </row>
    <row r="1074" spans="1:6" x14ac:dyDescent="0.25">
      <c r="A1074" s="1" t="s">
        <v>1635</v>
      </c>
      <c r="B1074" s="1" t="str">
        <f t="shared" si="64"/>
        <v>RSD</v>
      </c>
      <c r="C1074" s="1" t="str">
        <f t="shared" si="65"/>
        <v>CZ12</v>
      </c>
      <c r="D1074" s="1" t="str">
        <f t="shared" si="66"/>
        <v>v11</v>
      </c>
      <c r="E1074" s="1" t="str">
        <f t="shared" si="67"/>
        <v>RSD-CZ12-v11</v>
      </c>
      <c r="F1074" s="1">
        <v>15.225633749999998</v>
      </c>
    </row>
    <row r="1075" spans="1:6" x14ac:dyDescent="0.25">
      <c r="A1075" s="1" t="s">
        <v>1636</v>
      </c>
      <c r="B1075" s="1" t="str">
        <f t="shared" si="64"/>
        <v>RSD</v>
      </c>
      <c r="C1075" s="1" t="str">
        <f t="shared" si="65"/>
        <v>CZ12</v>
      </c>
      <c r="D1075" s="1" t="str">
        <f t="shared" si="66"/>
        <v>v15</v>
      </c>
      <c r="E1075" s="1" t="str">
        <f t="shared" si="67"/>
        <v>RSD-CZ12-v15</v>
      </c>
      <c r="F1075" s="1">
        <v>15.008856416666667</v>
      </c>
    </row>
    <row r="1076" spans="1:6" x14ac:dyDescent="0.25">
      <c r="A1076" s="1" t="s">
        <v>1637</v>
      </c>
      <c r="B1076" s="1" t="str">
        <f t="shared" si="64"/>
        <v>RSD</v>
      </c>
      <c r="C1076" s="1" t="str">
        <f t="shared" si="65"/>
        <v>CZ13</v>
      </c>
      <c r="D1076" s="1" t="str">
        <f t="shared" si="66"/>
        <v>v03</v>
      </c>
      <c r="E1076" s="1" t="str">
        <f t="shared" si="67"/>
        <v>RSD-CZ13-v03</v>
      </c>
      <c r="F1076" s="1">
        <v>18.123847666666666</v>
      </c>
    </row>
    <row r="1077" spans="1:6" x14ac:dyDescent="0.25">
      <c r="A1077" s="1" t="s">
        <v>1638</v>
      </c>
      <c r="B1077" s="1" t="str">
        <f t="shared" si="64"/>
        <v>RSD</v>
      </c>
      <c r="C1077" s="1" t="str">
        <f t="shared" si="65"/>
        <v>CZ13</v>
      </c>
      <c r="D1077" s="1" t="str">
        <f t="shared" si="66"/>
        <v>v07</v>
      </c>
      <c r="E1077" s="1" t="str">
        <f t="shared" si="67"/>
        <v>RSD-CZ13-v07</v>
      </c>
      <c r="F1077" s="1">
        <v>17.88023325</v>
      </c>
    </row>
    <row r="1078" spans="1:6" x14ac:dyDescent="0.25">
      <c r="A1078" s="1" t="s">
        <v>1639</v>
      </c>
      <c r="B1078" s="1" t="str">
        <f t="shared" si="64"/>
        <v>RSD</v>
      </c>
      <c r="C1078" s="1" t="str">
        <f t="shared" si="65"/>
        <v>CZ13</v>
      </c>
      <c r="D1078" s="1" t="str">
        <f t="shared" si="66"/>
        <v>v11</v>
      </c>
      <c r="E1078" s="1" t="str">
        <f t="shared" si="67"/>
        <v>RSD-CZ13-v11</v>
      </c>
      <c r="F1078" s="1">
        <v>17.421696749999999</v>
      </c>
    </row>
    <row r="1079" spans="1:6" x14ac:dyDescent="0.25">
      <c r="A1079" s="1" t="s">
        <v>1640</v>
      </c>
      <c r="B1079" s="1" t="str">
        <f t="shared" si="64"/>
        <v>RSD</v>
      </c>
      <c r="C1079" s="1" t="str">
        <f t="shared" si="65"/>
        <v>CZ13</v>
      </c>
      <c r="D1079" s="1" t="str">
        <f t="shared" si="66"/>
        <v>v15</v>
      </c>
      <c r="E1079" s="1" t="str">
        <f t="shared" si="67"/>
        <v>RSD-CZ13-v15</v>
      </c>
      <c r="F1079" s="1">
        <v>17.192695083333334</v>
      </c>
    </row>
    <row r="1080" spans="1:6" x14ac:dyDescent="0.25">
      <c r="A1080" s="1" t="s">
        <v>1641</v>
      </c>
      <c r="B1080" s="1" t="str">
        <f t="shared" si="64"/>
        <v>RSD</v>
      </c>
      <c r="C1080" s="1" t="str">
        <f t="shared" si="65"/>
        <v>CZ14</v>
      </c>
      <c r="D1080" s="1" t="str">
        <f t="shared" si="66"/>
        <v>v03</v>
      </c>
      <c r="E1080" s="1" t="str">
        <f t="shared" si="67"/>
        <v>RSD-CZ14-v03</v>
      </c>
      <c r="F1080" s="1">
        <v>18.118984749999999</v>
      </c>
    </row>
    <row r="1081" spans="1:6" x14ac:dyDescent="0.25">
      <c r="A1081" s="1" t="s">
        <v>1642</v>
      </c>
      <c r="B1081" s="1" t="str">
        <f t="shared" si="64"/>
        <v>RSD</v>
      </c>
      <c r="C1081" s="1" t="str">
        <f t="shared" si="65"/>
        <v>CZ14</v>
      </c>
      <c r="D1081" s="1" t="str">
        <f t="shared" si="66"/>
        <v>v07</v>
      </c>
      <c r="E1081" s="1" t="str">
        <f t="shared" si="67"/>
        <v>RSD-CZ14-v07</v>
      </c>
      <c r="F1081" s="1">
        <v>17.881600500000001</v>
      </c>
    </row>
    <row r="1082" spans="1:6" x14ac:dyDescent="0.25">
      <c r="A1082" s="1" t="s">
        <v>1643</v>
      </c>
      <c r="B1082" s="1" t="str">
        <f t="shared" si="64"/>
        <v>RSD</v>
      </c>
      <c r="C1082" s="1" t="str">
        <f t="shared" si="65"/>
        <v>CZ14</v>
      </c>
      <c r="D1082" s="1" t="str">
        <f t="shared" si="66"/>
        <v>v11</v>
      </c>
      <c r="E1082" s="1" t="str">
        <f t="shared" si="67"/>
        <v>RSD-CZ14-v11</v>
      </c>
      <c r="F1082" s="1">
        <v>17.443266166666668</v>
      </c>
    </row>
    <row r="1083" spans="1:6" x14ac:dyDescent="0.25">
      <c r="A1083" s="1" t="s">
        <v>1644</v>
      </c>
      <c r="B1083" s="1" t="str">
        <f t="shared" si="64"/>
        <v>RSD</v>
      </c>
      <c r="C1083" s="1" t="str">
        <f t="shared" si="65"/>
        <v>CZ14</v>
      </c>
      <c r="D1083" s="1" t="str">
        <f t="shared" si="66"/>
        <v>v15</v>
      </c>
      <c r="E1083" s="1" t="str">
        <f t="shared" si="67"/>
        <v>RSD-CZ14-v15</v>
      </c>
      <c r="F1083" s="1">
        <v>17.202886666666668</v>
      </c>
    </row>
    <row r="1084" spans="1:6" x14ac:dyDescent="0.25">
      <c r="A1084" s="1" t="s">
        <v>1645</v>
      </c>
      <c r="B1084" s="1" t="str">
        <f t="shared" si="64"/>
        <v>RSD</v>
      </c>
      <c r="C1084" s="1" t="str">
        <f t="shared" si="65"/>
        <v>CZ15</v>
      </c>
      <c r="D1084" s="1" t="str">
        <f t="shared" si="66"/>
        <v>v03</v>
      </c>
      <c r="E1084" s="1" t="str">
        <f t="shared" si="67"/>
        <v>RSD-CZ15-v03</v>
      </c>
      <c r="F1084" s="1">
        <v>24.087461833333336</v>
      </c>
    </row>
    <row r="1085" spans="1:6" x14ac:dyDescent="0.25">
      <c r="A1085" s="1" t="s">
        <v>1646</v>
      </c>
      <c r="B1085" s="1" t="str">
        <f t="shared" si="64"/>
        <v>RSD</v>
      </c>
      <c r="C1085" s="1" t="str">
        <f t="shared" si="65"/>
        <v>CZ15</v>
      </c>
      <c r="D1085" s="1" t="str">
        <f t="shared" si="66"/>
        <v>v07</v>
      </c>
      <c r="E1085" s="1" t="str">
        <f t="shared" si="67"/>
        <v>RSD-CZ15-v07</v>
      </c>
      <c r="F1085" s="1">
        <v>23.806513666666667</v>
      </c>
    </row>
    <row r="1086" spans="1:6" x14ac:dyDescent="0.25">
      <c r="A1086" s="1" t="s">
        <v>1647</v>
      </c>
      <c r="B1086" s="1" t="str">
        <f t="shared" si="64"/>
        <v>RSD</v>
      </c>
      <c r="C1086" s="1" t="str">
        <f t="shared" si="65"/>
        <v>CZ15</v>
      </c>
      <c r="D1086" s="1" t="str">
        <f t="shared" si="66"/>
        <v>v11</v>
      </c>
      <c r="E1086" s="1" t="str">
        <f t="shared" si="67"/>
        <v>RSD-CZ15-v11</v>
      </c>
      <c r="F1086" s="1">
        <v>22.953077166666663</v>
      </c>
    </row>
    <row r="1087" spans="1:6" x14ac:dyDescent="0.25">
      <c r="A1087" s="1" t="s">
        <v>1648</v>
      </c>
      <c r="B1087" s="1" t="str">
        <f t="shared" si="64"/>
        <v>RSD</v>
      </c>
      <c r="C1087" s="1" t="str">
        <f t="shared" si="65"/>
        <v>CZ15</v>
      </c>
      <c r="D1087" s="1" t="str">
        <f t="shared" si="66"/>
        <v>v15</v>
      </c>
      <c r="E1087" s="1" t="str">
        <f t="shared" si="67"/>
        <v>RSD-CZ15-v15</v>
      </c>
      <c r="F1087" s="1">
        <v>22.714185583333336</v>
      </c>
    </row>
    <row r="1088" spans="1:6" x14ac:dyDescent="0.25">
      <c r="A1088" s="1" t="s">
        <v>1649</v>
      </c>
      <c r="B1088" s="1" t="str">
        <f t="shared" si="64"/>
        <v>RSD</v>
      </c>
      <c r="C1088" s="1" t="str">
        <f t="shared" si="65"/>
        <v>CZ16</v>
      </c>
      <c r="D1088" s="1" t="str">
        <f t="shared" si="66"/>
        <v>v03</v>
      </c>
      <c r="E1088" s="1" t="str">
        <f t="shared" si="67"/>
        <v>RSD-CZ16-v03</v>
      </c>
      <c r="F1088" s="1">
        <v>13.573359750000002</v>
      </c>
    </row>
    <row r="1089" spans="1:6" x14ac:dyDescent="0.25">
      <c r="A1089" s="1" t="s">
        <v>1650</v>
      </c>
      <c r="B1089" s="1" t="str">
        <f t="shared" si="64"/>
        <v>RSD</v>
      </c>
      <c r="C1089" s="1" t="str">
        <f t="shared" si="65"/>
        <v>CZ16</v>
      </c>
      <c r="D1089" s="1" t="str">
        <f t="shared" si="66"/>
        <v>v07</v>
      </c>
      <c r="E1089" s="1" t="str">
        <f t="shared" si="67"/>
        <v>RSD-CZ16-v07</v>
      </c>
      <c r="F1089" s="1">
        <v>13.384192750000002</v>
      </c>
    </row>
    <row r="1090" spans="1:6" x14ac:dyDescent="0.25">
      <c r="A1090" s="1" t="s">
        <v>1651</v>
      </c>
      <c r="B1090" s="1" t="str">
        <f t="shared" si="64"/>
        <v>RSD</v>
      </c>
      <c r="C1090" s="1" t="str">
        <f t="shared" si="65"/>
        <v>CZ16</v>
      </c>
      <c r="D1090" s="1" t="str">
        <f t="shared" si="66"/>
        <v>v11</v>
      </c>
      <c r="E1090" s="1" t="str">
        <f t="shared" si="67"/>
        <v>RSD-CZ16-v11</v>
      </c>
      <c r="F1090" s="1">
        <v>13.05946975</v>
      </c>
    </row>
    <row r="1091" spans="1:6" x14ac:dyDescent="0.25">
      <c r="A1091" s="1" t="s">
        <v>1652</v>
      </c>
      <c r="B1091" s="1" t="str">
        <f t="shared" si="64"/>
        <v>RSD</v>
      </c>
      <c r="C1091" s="1" t="str">
        <f t="shared" si="65"/>
        <v>CZ16</v>
      </c>
      <c r="D1091" s="1" t="str">
        <f t="shared" si="66"/>
        <v>v15</v>
      </c>
      <c r="E1091" s="1" t="str">
        <f t="shared" si="67"/>
        <v>RSD-CZ16-v15</v>
      </c>
      <c r="F1091" s="1">
        <v>12.601819583333333</v>
      </c>
    </row>
    <row r="1092" spans="1:6" x14ac:dyDescent="0.25">
      <c r="A1092" s="1" t="s">
        <v>1653</v>
      </c>
      <c r="B1092" s="1" t="str">
        <f t="shared" si="64"/>
        <v>Rt3</v>
      </c>
      <c r="C1092" s="1" t="str">
        <f t="shared" si="65"/>
        <v>CZ01</v>
      </c>
      <c r="D1092" s="1" t="str">
        <f t="shared" si="66"/>
        <v>v03</v>
      </c>
      <c r="E1092" s="1" t="str">
        <f t="shared" si="67"/>
        <v>Rt3-CZ01-v03</v>
      </c>
      <c r="F1092" s="1">
        <v>204.73134524999998</v>
      </c>
    </row>
    <row r="1093" spans="1:6" x14ac:dyDescent="0.25">
      <c r="A1093" s="1" t="s">
        <v>1654</v>
      </c>
      <c r="B1093" s="1" t="str">
        <f t="shared" ref="B1093:B1156" si="68">LEFT(A1093,3)</f>
        <v>Rt3</v>
      </c>
      <c r="C1093" s="1" t="str">
        <f t="shared" ref="C1093:C1156" si="69">"CZ"&amp;MID(A1093,6,2)</f>
        <v>CZ01</v>
      </c>
      <c r="D1093" s="1" t="str">
        <f t="shared" ref="D1093:D1156" si="70">MID(A1093,8,3)</f>
        <v>v07</v>
      </c>
      <c r="E1093" s="1" t="str">
        <f t="shared" ref="E1093:E1156" si="71">CONCATENATE(B1093,"-",C1093,"-",D1093)</f>
        <v>Rt3-CZ01-v07</v>
      </c>
      <c r="F1093" s="1">
        <v>204.6909710833333</v>
      </c>
    </row>
    <row r="1094" spans="1:6" x14ac:dyDescent="0.25">
      <c r="A1094" s="1" t="s">
        <v>1655</v>
      </c>
      <c r="B1094" s="1" t="str">
        <f t="shared" si="68"/>
        <v>Rt3</v>
      </c>
      <c r="C1094" s="1" t="str">
        <f t="shared" si="69"/>
        <v>CZ01</v>
      </c>
      <c r="D1094" s="1" t="str">
        <f t="shared" si="70"/>
        <v>v11</v>
      </c>
      <c r="E1094" s="1" t="str">
        <f t="shared" si="71"/>
        <v>Rt3-CZ01-v11</v>
      </c>
      <c r="F1094" s="1">
        <v>202.13418941666666</v>
      </c>
    </row>
    <row r="1095" spans="1:6" x14ac:dyDescent="0.25">
      <c r="A1095" s="1" t="s">
        <v>1656</v>
      </c>
      <c r="B1095" s="1" t="str">
        <f t="shared" si="68"/>
        <v>Rt3</v>
      </c>
      <c r="C1095" s="1" t="str">
        <f t="shared" si="69"/>
        <v>CZ01</v>
      </c>
      <c r="D1095" s="1" t="str">
        <f t="shared" si="70"/>
        <v>v15</v>
      </c>
      <c r="E1095" s="1" t="str">
        <f t="shared" si="71"/>
        <v>Rt3-CZ01-v15</v>
      </c>
      <c r="F1095" s="1">
        <v>190.18984691666668</v>
      </c>
    </row>
    <row r="1096" spans="1:6" x14ac:dyDescent="0.25">
      <c r="A1096" s="1" t="s">
        <v>1657</v>
      </c>
      <c r="B1096" s="1" t="str">
        <f t="shared" si="68"/>
        <v>Rt3</v>
      </c>
      <c r="C1096" s="1" t="str">
        <f t="shared" si="69"/>
        <v>CZ02</v>
      </c>
      <c r="D1096" s="1" t="str">
        <f t="shared" si="70"/>
        <v>v03</v>
      </c>
      <c r="E1096" s="1" t="str">
        <f t="shared" si="71"/>
        <v>Rt3-CZ02-v03</v>
      </c>
      <c r="F1096" s="1">
        <v>245.0378835833333</v>
      </c>
    </row>
    <row r="1097" spans="1:6" x14ac:dyDescent="0.25">
      <c r="A1097" s="1" t="s">
        <v>1658</v>
      </c>
      <c r="B1097" s="1" t="str">
        <f t="shared" si="68"/>
        <v>Rt3</v>
      </c>
      <c r="C1097" s="1" t="str">
        <f t="shared" si="69"/>
        <v>CZ02</v>
      </c>
      <c r="D1097" s="1" t="str">
        <f t="shared" si="70"/>
        <v>v07</v>
      </c>
      <c r="E1097" s="1" t="str">
        <f t="shared" si="71"/>
        <v>Rt3-CZ02-v07</v>
      </c>
      <c r="F1097" s="1">
        <v>244.32218091666664</v>
      </c>
    </row>
    <row r="1098" spans="1:6" x14ac:dyDescent="0.25">
      <c r="A1098" s="1" t="s">
        <v>1659</v>
      </c>
      <c r="B1098" s="1" t="str">
        <f t="shared" si="68"/>
        <v>Rt3</v>
      </c>
      <c r="C1098" s="1" t="str">
        <f t="shared" si="69"/>
        <v>CZ02</v>
      </c>
      <c r="D1098" s="1" t="str">
        <f t="shared" si="70"/>
        <v>v11</v>
      </c>
      <c r="E1098" s="1" t="str">
        <f t="shared" si="71"/>
        <v>Rt3-CZ02-v11</v>
      </c>
      <c r="F1098" s="1">
        <v>243.65985633333329</v>
      </c>
    </row>
    <row r="1099" spans="1:6" x14ac:dyDescent="0.25">
      <c r="A1099" s="1" t="s">
        <v>1660</v>
      </c>
      <c r="B1099" s="1" t="str">
        <f t="shared" si="68"/>
        <v>Rt3</v>
      </c>
      <c r="C1099" s="1" t="str">
        <f t="shared" si="69"/>
        <v>CZ02</v>
      </c>
      <c r="D1099" s="1" t="str">
        <f t="shared" si="70"/>
        <v>v15</v>
      </c>
      <c r="E1099" s="1" t="str">
        <f t="shared" si="71"/>
        <v>Rt3-CZ02-v15</v>
      </c>
      <c r="F1099" s="1">
        <v>233.3172175</v>
      </c>
    </row>
    <row r="1100" spans="1:6" x14ac:dyDescent="0.25">
      <c r="A1100" s="1" t="s">
        <v>1661</v>
      </c>
      <c r="B1100" s="1" t="str">
        <f t="shared" si="68"/>
        <v>Rt3</v>
      </c>
      <c r="C1100" s="1" t="str">
        <f t="shared" si="69"/>
        <v>CZ03</v>
      </c>
      <c r="D1100" s="1" t="str">
        <f t="shared" si="70"/>
        <v>v03</v>
      </c>
      <c r="E1100" s="1" t="str">
        <f t="shared" si="71"/>
        <v>Rt3-CZ03-v03</v>
      </c>
      <c r="F1100" s="1">
        <v>215.92417999999998</v>
      </c>
    </row>
    <row r="1101" spans="1:6" x14ac:dyDescent="0.25">
      <c r="A1101" s="1" t="s">
        <v>1662</v>
      </c>
      <c r="B1101" s="1" t="str">
        <f t="shared" si="68"/>
        <v>Rt3</v>
      </c>
      <c r="C1101" s="1" t="str">
        <f t="shared" si="69"/>
        <v>CZ03</v>
      </c>
      <c r="D1101" s="1" t="str">
        <f t="shared" si="70"/>
        <v>v07</v>
      </c>
      <c r="E1101" s="1" t="str">
        <f t="shared" si="71"/>
        <v>Rt3-CZ03-v07</v>
      </c>
      <c r="F1101" s="1">
        <v>215.87268833333331</v>
      </c>
    </row>
    <row r="1102" spans="1:6" x14ac:dyDescent="0.25">
      <c r="A1102" s="1" t="s">
        <v>1663</v>
      </c>
      <c r="B1102" s="1" t="str">
        <f t="shared" si="68"/>
        <v>Rt3</v>
      </c>
      <c r="C1102" s="1" t="str">
        <f t="shared" si="69"/>
        <v>CZ03</v>
      </c>
      <c r="D1102" s="1" t="str">
        <f t="shared" si="70"/>
        <v>v11</v>
      </c>
      <c r="E1102" s="1" t="str">
        <f t="shared" si="71"/>
        <v>Rt3-CZ03-v11</v>
      </c>
      <c r="F1102" s="1">
        <v>215.82225833333322</v>
      </c>
    </row>
    <row r="1103" spans="1:6" x14ac:dyDescent="0.25">
      <c r="A1103" s="1" t="s">
        <v>1664</v>
      </c>
      <c r="B1103" s="1" t="str">
        <f t="shared" si="68"/>
        <v>Rt3</v>
      </c>
      <c r="C1103" s="1" t="str">
        <f t="shared" si="69"/>
        <v>CZ03</v>
      </c>
      <c r="D1103" s="1" t="str">
        <f t="shared" si="70"/>
        <v>v15</v>
      </c>
      <c r="E1103" s="1" t="str">
        <f t="shared" si="71"/>
        <v>Rt3-CZ03-v15</v>
      </c>
      <c r="F1103" s="1">
        <v>203.16822083333332</v>
      </c>
    </row>
    <row r="1104" spans="1:6" x14ac:dyDescent="0.25">
      <c r="A1104" s="1" t="s">
        <v>1665</v>
      </c>
      <c r="B1104" s="1" t="str">
        <f t="shared" si="68"/>
        <v>Rt3</v>
      </c>
      <c r="C1104" s="1" t="str">
        <f t="shared" si="69"/>
        <v>CZ04</v>
      </c>
      <c r="D1104" s="1" t="str">
        <f t="shared" si="70"/>
        <v>v03</v>
      </c>
      <c r="E1104" s="1" t="str">
        <f t="shared" si="71"/>
        <v>Rt3-CZ04-v03</v>
      </c>
      <c r="F1104" s="1">
        <v>246.05942783333339</v>
      </c>
    </row>
    <row r="1105" spans="1:6" x14ac:dyDescent="0.25">
      <c r="A1105" s="1" t="s">
        <v>1666</v>
      </c>
      <c r="B1105" s="1" t="str">
        <f t="shared" si="68"/>
        <v>Rt3</v>
      </c>
      <c r="C1105" s="1" t="str">
        <f t="shared" si="69"/>
        <v>CZ04</v>
      </c>
      <c r="D1105" s="1" t="str">
        <f t="shared" si="70"/>
        <v>v07</v>
      </c>
      <c r="E1105" s="1" t="str">
        <f t="shared" si="71"/>
        <v>Rt3-CZ04-v07</v>
      </c>
      <c r="F1105" s="1">
        <v>245.32580266666668</v>
      </c>
    </row>
    <row r="1106" spans="1:6" x14ac:dyDescent="0.25">
      <c r="A1106" s="1" t="s">
        <v>1667</v>
      </c>
      <c r="B1106" s="1" t="str">
        <f t="shared" si="68"/>
        <v>Rt3</v>
      </c>
      <c r="C1106" s="1" t="str">
        <f t="shared" si="69"/>
        <v>CZ04</v>
      </c>
      <c r="D1106" s="1" t="str">
        <f t="shared" si="70"/>
        <v>v11</v>
      </c>
      <c r="E1106" s="1" t="str">
        <f t="shared" si="71"/>
        <v>Rt3-CZ04-v11</v>
      </c>
      <c r="F1106" s="1">
        <v>244.57109591666671</v>
      </c>
    </row>
    <row r="1107" spans="1:6" x14ac:dyDescent="0.25">
      <c r="A1107" s="1" t="s">
        <v>1668</v>
      </c>
      <c r="B1107" s="1" t="str">
        <f t="shared" si="68"/>
        <v>Rt3</v>
      </c>
      <c r="C1107" s="1" t="str">
        <f t="shared" si="69"/>
        <v>CZ04</v>
      </c>
      <c r="D1107" s="1" t="str">
        <f t="shared" si="70"/>
        <v>v15</v>
      </c>
      <c r="E1107" s="1" t="str">
        <f t="shared" si="71"/>
        <v>Rt3-CZ04-v15</v>
      </c>
      <c r="F1107" s="1">
        <v>233.22935908333335</v>
      </c>
    </row>
    <row r="1108" spans="1:6" x14ac:dyDescent="0.25">
      <c r="A1108" s="1" t="s">
        <v>1669</v>
      </c>
      <c r="B1108" s="1" t="str">
        <f t="shared" si="68"/>
        <v>Rt3</v>
      </c>
      <c r="C1108" s="1" t="str">
        <f t="shared" si="69"/>
        <v>CZ05</v>
      </c>
      <c r="D1108" s="1" t="str">
        <f t="shared" si="70"/>
        <v>v03</v>
      </c>
      <c r="E1108" s="1" t="str">
        <f t="shared" si="71"/>
        <v>Rt3-CZ05-v03</v>
      </c>
      <c r="F1108" s="1">
        <v>215.55981083333333</v>
      </c>
    </row>
    <row r="1109" spans="1:6" x14ac:dyDescent="0.25">
      <c r="A1109" s="1" t="s">
        <v>1670</v>
      </c>
      <c r="B1109" s="1" t="str">
        <f t="shared" si="68"/>
        <v>Rt3</v>
      </c>
      <c r="C1109" s="1" t="str">
        <f t="shared" si="69"/>
        <v>CZ05</v>
      </c>
      <c r="D1109" s="1" t="str">
        <f t="shared" si="70"/>
        <v>v07</v>
      </c>
      <c r="E1109" s="1" t="str">
        <f t="shared" si="71"/>
        <v>Rt3-CZ05-v07</v>
      </c>
      <c r="F1109" s="1">
        <v>215.507835</v>
      </c>
    </row>
    <row r="1110" spans="1:6" x14ac:dyDescent="0.25">
      <c r="A1110" s="1" t="s">
        <v>1671</v>
      </c>
      <c r="B1110" s="1" t="str">
        <f t="shared" si="68"/>
        <v>Rt3</v>
      </c>
      <c r="C1110" s="1" t="str">
        <f t="shared" si="69"/>
        <v>CZ05</v>
      </c>
      <c r="D1110" s="1" t="str">
        <f t="shared" si="70"/>
        <v>v11</v>
      </c>
      <c r="E1110" s="1" t="str">
        <f t="shared" si="71"/>
        <v>Rt3-CZ05-v11</v>
      </c>
      <c r="F1110" s="1">
        <v>215.507835</v>
      </c>
    </row>
    <row r="1111" spans="1:6" x14ac:dyDescent="0.25">
      <c r="A1111" s="1" t="s">
        <v>1672</v>
      </c>
      <c r="B1111" s="1" t="str">
        <f t="shared" si="68"/>
        <v>Rt3</v>
      </c>
      <c r="C1111" s="1" t="str">
        <f t="shared" si="69"/>
        <v>CZ05</v>
      </c>
      <c r="D1111" s="1" t="str">
        <f t="shared" si="70"/>
        <v>v15</v>
      </c>
      <c r="E1111" s="1" t="str">
        <f t="shared" si="71"/>
        <v>Rt3-CZ05-v15</v>
      </c>
      <c r="F1111" s="1">
        <v>202.60017916666666</v>
      </c>
    </row>
    <row r="1112" spans="1:6" x14ac:dyDescent="0.25">
      <c r="A1112" s="1" t="s">
        <v>1673</v>
      </c>
      <c r="B1112" s="1" t="str">
        <f t="shared" si="68"/>
        <v>Rt3</v>
      </c>
      <c r="C1112" s="1" t="str">
        <f t="shared" si="69"/>
        <v>CZ06</v>
      </c>
      <c r="D1112" s="1" t="str">
        <f t="shared" si="70"/>
        <v>v03</v>
      </c>
      <c r="E1112" s="1" t="str">
        <f t="shared" si="71"/>
        <v>Rt3-CZ06-v03</v>
      </c>
      <c r="F1112" s="1">
        <v>232.65816574999997</v>
      </c>
    </row>
    <row r="1113" spans="1:6" x14ac:dyDescent="0.25">
      <c r="A1113" s="1" t="s">
        <v>1674</v>
      </c>
      <c r="B1113" s="1" t="str">
        <f t="shared" si="68"/>
        <v>Rt3</v>
      </c>
      <c r="C1113" s="1" t="str">
        <f t="shared" si="69"/>
        <v>CZ06</v>
      </c>
      <c r="D1113" s="1" t="str">
        <f t="shared" si="70"/>
        <v>v07</v>
      </c>
      <c r="E1113" s="1" t="str">
        <f t="shared" si="71"/>
        <v>Rt3-CZ06-v07</v>
      </c>
      <c r="F1113" s="1">
        <v>232.65816574999997</v>
      </c>
    </row>
    <row r="1114" spans="1:6" x14ac:dyDescent="0.25">
      <c r="A1114" s="1" t="s">
        <v>1675</v>
      </c>
      <c r="B1114" s="1" t="str">
        <f t="shared" si="68"/>
        <v>Rt3</v>
      </c>
      <c r="C1114" s="1" t="str">
        <f t="shared" si="69"/>
        <v>CZ06</v>
      </c>
      <c r="D1114" s="1" t="str">
        <f t="shared" si="70"/>
        <v>v11</v>
      </c>
      <c r="E1114" s="1" t="str">
        <f t="shared" si="71"/>
        <v>Rt3-CZ06-v11</v>
      </c>
      <c r="F1114" s="1">
        <v>232.65816574999997</v>
      </c>
    </row>
    <row r="1115" spans="1:6" x14ac:dyDescent="0.25">
      <c r="A1115" s="1" t="s">
        <v>1676</v>
      </c>
      <c r="B1115" s="1" t="str">
        <f t="shared" si="68"/>
        <v>Rt3</v>
      </c>
      <c r="C1115" s="1" t="str">
        <f t="shared" si="69"/>
        <v>CZ06</v>
      </c>
      <c r="D1115" s="1" t="str">
        <f t="shared" si="70"/>
        <v>v15</v>
      </c>
      <c r="E1115" s="1" t="str">
        <f t="shared" si="71"/>
        <v>Rt3-CZ06-v15</v>
      </c>
      <c r="F1115" s="1">
        <v>219.85214783333331</v>
      </c>
    </row>
    <row r="1116" spans="1:6" x14ac:dyDescent="0.25">
      <c r="A1116" s="1" t="s">
        <v>1677</v>
      </c>
      <c r="B1116" s="1" t="str">
        <f t="shared" si="68"/>
        <v>Rt3</v>
      </c>
      <c r="C1116" s="1" t="str">
        <f t="shared" si="69"/>
        <v>CZ07</v>
      </c>
      <c r="D1116" s="1" t="str">
        <f t="shared" si="70"/>
        <v>v03</v>
      </c>
      <c r="E1116" s="1" t="str">
        <f t="shared" si="71"/>
        <v>Rt3-CZ07-v03</v>
      </c>
      <c r="F1116" s="1">
        <v>226.51218949999998</v>
      </c>
    </row>
    <row r="1117" spans="1:6" x14ac:dyDescent="0.25">
      <c r="A1117" s="1" t="s">
        <v>1678</v>
      </c>
      <c r="B1117" s="1" t="str">
        <f t="shared" si="68"/>
        <v>Rt3</v>
      </c>
      <c r="C1117" s="1" t="str">
        <f t="shared" si="69"/>
        <v>CZ07</v>
      </c>
      <c r="D1117" s="1" t="str">
        <f t="shared" si="70"/>
        <v>v07</v>
      </c>
      <c r="E1117" s="1" t="str">
        <f t="shared" si="71"/>
        <v>Rt3-CZ07-v07</v>
      </c>
      <c r="F1117" s="1">
        <v>226.51218949999998</v>
      </c>
    </row>
    <row r="1118" spans="1:6" x14ac:dyDescent="0.25">
      <c r="A1118" s="1" t="s">
        <v>1679</v>
      </c>
      <c r="B1118" s="1" t="str">
        <f t="shared" si="68"/>
        <v>Rt3</v>
      </c>
      <c r="C1118" s="1" t="str">
        <f t="shared" si="69"/>
        <v>CZ07</v>
      </c>
      <c r="D1118" s="1" t="str">
        <f t="shared" si="70"/>
        <v>v11</v>
      </c>
      <c r="E1118" s="1" t="str">
        <f t="shared" si="71"/>
        <v>Rt3-CZ07-v11</v>
      </c>
      <c r="F1118" s="1">
        <v>226.45263441666665</v>
      </c>
    </row>
    <row r="1119" spans="1:6" x14ac:dyDescent="0.25">
      <c r="A1119" s="1" t="s">
        <v>1680</v>
      </c>
      <c r="B1119" s="1" t="str">
        <f t="shared" si="68"/>
        <v>Rt3</v>
      </c>
      <c r="C1119" s="1" t="str">
        <f t="shared" si="69"/>
        <v>CZ07</v>
      </c>
      <c r="D1119" s="1" t="str">
        <f t="shared" si="70"/>
        <v>v15</v>
      </c>
      <c r="E1119" s="1" t="str">
        <f t="shared" si="71"/>
        <v>Rt3-CZ07-v15</v>
      </c>
      <c r="F1119" s="1">
        <v>213.57978166666666</v>
      </c>
    </row>
    <row r="1120" spans="1:6" x14ac:dyDescent="0.25">
      <c r="A1120" s="1" t="s">
        <v>1681</v>
      </c>
      <c r="B1120" s="1" t="str">
        <f t="shared" si="68"/>
        <v>Rt3</v>
      </c>
      <c r="C1120" s="1" t="str">
        <f t="shared" si="69"/>
        <v>CZ08</v>
      </c>
      <c r="D1120" s="1" t="str">
        <f t="shared" si="70"/>
        <v>v03</v>
      </c>
      <c r="E1120" s="1" t="str">
        <f t="shared" si="71"/>
        <v>Rt3-CZ08-v03</v>
      </c>
      <c r="F1120" s="1">
        <v>256.65012783333327</v>
      </c>
    </row>
    <row r="1121" spans="1:6" x14ac:dyDescent="0.25">
      <c r="A1121" s="1" t="s">
        <v>1682</v>
      </c>
      <c r="B1121" s="1" t="str">
        <f t="shared" si="68"/>
        <v>Rt3</v>
      </c>
      <c r="C1121" s="1" t="str">
        <f t="shared" si="69"/>
        <v>CZ08</v>
      </c>
      <c r="D1121" s="1" t="str">
        <f t="shared" si="70"/>
        <v>v07</v>
      </c>
      <c r="E1121" s="1" t="str">
        <f t="shared" si="71"/>
        <v>Rt3-CZ08-v07</v>
      </c>
      <c r="F1121" s="1">
        <v>256.65012783333327</v>
      </c>
    </row>
    <row r="1122" spans="1:6" x14ac:dyDescent="0.25">
      <c r="A1122" s="1" t="s">
        <v>1683</v>
      </c>
      <c r="B1122" s="1" t="str">
        <f t="shared" si="68"/>
        <v>Rt3</v>
      </c>
      <c r="C1122" s="1" t="str">
        <f t="shared" si="69"/>
        <v>CZ08</v>
      </c>
      <c r="D1122" s="1" t="str">
        <f t="shared" si="70"/>
        <v>v11</v>
      </c>
      <c r="E1122" s="1" t="str">
        <f t="shared" si="71"/>
        <v>Rt3-CZ08-v11</v>
      </c>
      <c r="F1122" s="1">
        <v>255.8876488333334</v>
      </c>
    </row>
    <row r="1123" spans="1:6" x14ac:dyDescent="0.25">
      <c r="A1123" s="1" t="s">
        <v>1684</v>
      </c>
      <c r="B1123" s="1" t="str">
        <f t="shared" si="68"/>
        <v>Rt3</v>
      </c>
      <c r="C1123" s="1" t="str">
        <f t="shared" si="69"/>
        <v>CZ08</v>
      </c>
      <c r="D1123" s="1" t="str">
        <f t="shared" si="70"/>
        <v>v15</v>
      </c>
      <c r="E1123" s="1" t="str">
        <f t="shared" si="71"/>
        <v>Rt3-CZ08-v15</v>
      </c>
      <c r="F1123" s="1">
        <v>245.36015525000002</v>
      </c>
    </row>
    <row r="1124" spans="1:6" x14ac:dyDescent="0.25">
      <c r="A1124" s="1" t="s">
        <v>1685</v>
      </c>
      <c r="B1124" s="1" t="str">
        <f t="shared" si="68"/>
        <v>Rt3</v>
      </c>
      <c r="C1124" s="1" t="str">
        <f t="shared" si="69"/>
        <v>CZ09</v>
      </c>
      <c r="D1124" s="1" t="str">
        <f t="shared" si="70"/>
        <v>v03</v>
      </c>
      <c r="E1124" s="1" t="str">
        <f t="shared" si="71"/>
        <v>Rt3-CZ09-v03</v>
      </c>
      <c r="F1124" s="1">
        <v>327.28480883333327</v>
      </c>
    </row>
    <row r="1125" spans="1:6" x14ac:dyDescent="0.25">
      <c r="A1125" s="1" t="s">
        <v>1686</v>
      </c>
      <c r="B1125" s="1" t="str">
        <f t="shared" si="68"/>
        <v>Rt3</v>
      </c>
      <c r="C1125" s="1" t="str">
        <f t="shared" si="69"/>
        <v>CZ09</v>
      </c>
      <c r="D1125" s="1" t="str">
        <f t="shared" si="70"/>
        <v>v07</v>
      </c>
      <c r="E1125" s="1" t="str">
        <f t="shared" si="71"/>
        <v>Rt3-CZ09-v07</v>
      </c>
      <c r="F1125" s="1">
        <v>327.28480883333327</v>
      </c>
    </row>
    <row r="1126" spans="1:6" x14ac:dyDescent="0.25">
      <c r="A1126" s="1" t="s">
        <v>1687</v>
      </c>
      <c r="B1126" s="1" t="str">
        <f t="shared" si="68"/>
        <v>Rt3</v>
      </c>
      <c r="C1126" s="1" t="str">
        <f t="shared" si="69"/>
        <v>CZ09</v>
      </c>
      <c r="D1126" s="1" t="str">
        <f t="shared" si="70"/>
        <v>v11</v>
      </c>
      <c r="E1126" s="1" t="str">
        <f t="shared" si="71"/>
        <v>Rt3-CZ09-v11</v>
      </c>
      <c r="F1126" s="1">
        <v>323.7307669999999</v>
      </c>
    </row>
    <row r="1127" spans="1:6" x14ac:dyDescent="0.25">
      <c r="A1127" s="1" t="s">
        <v>1688</v>
      </c>
      <c r="B1127" s="1" t="str">
        <f t="shared" si="68"/>
        <v>Rt3</v>
      </c>
      <c r="C1127" s="1" t="str">
        <f t="shared" si="69"/>
        <v>CZ09</v>
      </c>
      <c r="D1127" s="1" t="str">
        <f t="shared" si="70"/>
        <v>v15</v>
      </c>
      <c r="E1127" s="1" t="str">
        <f t="shared" si="71"/>
        <v>Rt3-CZ09-v15</v>
      </c>
      <c r="F1127" s="1">
        <v>312.20862516666676</v>
      </c>
    </row>
    <row r="1128" spans="1:6" x14ac:dyDescent="0.25">
      <c r="A1128" s="1" t="s">
        <v>1689</v>
      </c>
      <c r="B1128" s="1" t="str">
        <f t="shared" si="68"/>
        <v>Rt3</v>
      </c>
      <c r="C1128" s="1" t="str">
        <f t="shared" si="69"/>
        <v>CZ10</v>
      </c>
      <c r="D1128" s="1" t="str">
        <f t="shared" si="70"/>
        <v>v03</v>
      </c>
      <c r="E1128" s="1" t="str">
        <f t="shared" si="71"/>
        <v>Rt3-CZ10-v03</v>
      </c>
      <c r="F1128" s="1">
        <v>301.16883033333329</v>
      </c>
    </row>
    <row r="1129" spans="1:6" x14ac:dyDescent="0.25">
      <c r="A1129" s="1" t="s">
        <v>1690</v>
      </c>
      <c r="B1129" s="1" t="str">
        <f t="shared" si="68"/>
        <v>Rt3</v>
      </c>
      <c r="C1129" s="1" t="str">
        <f t="shared" si="69"/>
        <v>CZ10</v>
      </c>
      <c r="D1129" s="1" t="str">
        <f t="shared" si="70"/>
        <v>v07</v>
      </c>
      <c r="E1129" s="1" t="str">
        <f t="shared" si="71"/>
        <v>Rt3-CZ10-v07</v>
      </c>
      <c r="F1129" s="1">
        <v>300.25273983333324</v>
      </c>
    </row>
    <row r="1130" spans="1:6" x14ac:dyDescent="0.25">
      <c r="A1130" s="1" t="s">
        <v>1691</v>
      </c>
      <c r="B1130" s="1" t="str">
        <f t="shared" si="68"/>
        <v>Rt3</v>
      </c>
      <c r="C1130" s="1" t="str">
        <f t="shared" si="69"/>
        <v>CZ10</v>
      </c>
      <c r="D1130" s="1" t="str">
        <f t="shared" si="70"/>
        <v>v11</v>
      </c>
      <c r="E1130" s="1" t="str">
        <f t="shared" si="71"/>
        <v>Rt3-CZ10-v11</v>
      </c>
      <c r="F1130" s="1">
        <v>299.3349358333333</v>
      </c>
    </row>
    <row r="1131" spans="1:6" x14ac:dyDescent="0.25">
      <c r="A1131" s="1" t="s">
        <v>1692</v>
      </c>
      <c r="B1131" s="1" t="str">
        <f t="shared" si="68"/>
        <v>Rt3</v>
      </c>
      <c r="C1131" s="1" t="str">
        <f t="shared" si="69"/>
        <v>CZ10</v>
      </c>
      <c r="D1131" s="1" t="str">
        <f t="shared" si="70"/>
        <v>v15</v>
      </c>
      <c r="E1131" s="1" t="str">
        <f t="shared" si="71"/>
        <v>Rt3-CZ10-v15</v>
      </c>
      <c r="F1131" s="1">
        <v>289.52196658333332</v>
      </c>
    </row>
    <row r="1132" spans="1:6" x14ac:dyDescent="0.25">
      <c r="A1132" s="1" t="s">
        <v>1693</v>
      </c>
      <c r="B1132" s="1" t="str">
        <f t="shared" si="68"/>
        <v>Rt3</v>
      </c>
      <c r="C1132" s="1" t="str">
        <f t="shared" si="69"/>
        <v>CZ11</v>
      </c>
      <c r="D1132" s="1" t="str">
        <f t="shared" si="70"/>
        <v>v03</v>
      </c>
      <c r="E1132" s="1" t="str">
        <f t="shared" si="71"/>
        <v>Rt3-CZ11-v03</v>
      </c>
      <c r="F1132" s="1">
        <v>340.57000908333333</v>
      </c>
    </row>
    <row r="1133" spans="1:6" x14ac:dyDescent="0.25">
      <c r="A1133" s="1" t="s">
        <v>1694</v>
      </c>
      <c r="B1133" s="1" t="str">
        <f t="shared" si="68"/>
        <v>Rt3</v>
      </c>
      <c r="C1133" s="1" t="str">
        <f t="shared" si="69"/>
        <v>CZ11</v>
      </c>
      <c r="D1133" s="1" t="str">
        <f t="shared" si="70"/>
        <v>v07</v>
      </c>
      <c r="E1133" s="1" t="str">
        <f t="shared" si="71"/>
        <v>Rt3-CZ11-v07</v>
      </c>
      <c r="F1133" s="1">
        <v>339.39105491666663</v>
      </c>
    </row>
    <row r="1134" spans="1:6" x14ac:dyDescent="0.25">
      <c r="A1134" s="1" t="s">
        <v>1695</v>
      </c>
      <c r="B1134" s="1" t="str">
        <f t="shared" si="68"/>
        <v>Rt3</v>
      </c>
      <c r="C1134" s="1" t="str">
        <f t="shared" si="69"/>
        <v>CZ11</v>
      </c>
      <c r="D1134" s="1" t="str">
        <f t="shared" si="70"/>
        <v>v11</v>
      </c>
      <c r="E1134" s="1" t="str">
        <f t="shared" si="71"/>
        <v>Rt3-CZ11-v11</v>
      </c>
      <c r="F1134" s="1">
        <v>317.20620199999996</v>
      </c>
    </row>
    <row r="1135" spans="1:6" x14ac:dyDescent="0.25">
      <c r="A1135" s="1" t="s">
        <v>1696</v>
      </c>
      <c r="B1135" s="1" t="str">
        <f t="shared" si="68"/>
        <v>Rt3</v>
      </c>
      <c r="C1135" s="1" t="str">
        <f t="shared" si="69"/>
        <v>CZ11</v>
      </c>
      <c r="D1135" s="1" t="str">
        <f t="shared" si="70"/>
        <v>v15</v>
      </c>
      <c r="E1135" s="1" t="str">
        <f t="shared" si="71"/>
        <v>Rt3-CZ11-v15</v>
      </c>
      <c r="F1135" s="1">
        <v>306.87565841666674</v>
      </c>
    </row>
    <row r="1136" spans="1:6" x14ac:dyDescent="0.25">
      <c r="A1136" s="1" t="s">
        <v>1697</v>
      </c>
      <c r="B1136" s="1" t="str">
        <f t="shared" si="68"/>
        <v>Rt3</v>
      </c>
      <c r="C1136" s="1" t="str">
        <f t="shared" si="69"/>
        <v>CZ12</v>
      </c>
      <c r="D1136" s="1" t="str">
        <f t="shared" si="70"/>
        <v>v03</v>
      </c>
      <c r="E1136" s="1" t="str">
        <f t="shared" si="71"/>
        <v>Rt3-CZ12-v03</v>
      </c>
      <c r="F1136" s="1">
        <v>303.8852910833333</v>
      </c>
    </row>
    <row r="1137" spans="1:6" x14ac:dyDescent="0.25">
      <c r="A1137" s="1" t="s">
        <v>1698</v>
      </c>
      <c r="B1137" s="1" t="str">
        <f t="shared" si="68"/>
        <v>Rt3</v>
      </c>
      <c r="C1137" s="1" t="str">
        <f t="shared" si="69"/>
        <v>CZ12</v>
      </c>
      <c r="D1137" s="1" t="str">
        <f t="shared" si="70"/>
        <v>v07</v>
      </c>
      <c r="E1137" s="1" t="str">
        <f t="shared" si="71"/>
        <v>Rt3-CZ12-v07</v>
      </c>
      <c r="F1137" s="1">
        <v>302.9547154166666</v>
      </c>
    </row>
    <row r="1138" spans="1:6" x14ac:dyDescent="0.25">
      <c r="A1138" s="1" t="s">
        <v>1699</v>
      </c>
      <c r="B1138" s="1" t="str">
        <f t="shared" si="68"/>
        <v>Rt3</v>
      </c>
      <c r="C1138" s="1" t="str">
        <f t="shared" si="69"/>
        <v>CZ12</v>
      </c>
      <c r="D1138" s="1" t="str">
        <f t="shared" si="70"/>
        <v>v11</v>
      </c>
      <c r="E1138" s="1" t="str">
        <f t="shared" si="71"/>
        <v>Rt3-CZ12-v11</v>
      </c>
      <c r="F1138" s="1">
        <v>295.32535458333331</v>
      </c>
    </row>
    <row r="1139" spans="1:6" x14ac:dyDescent="0.25">
      <c r="A1139" s="1" t="s">
        <v>1700</v>
      </c>
      <c r="B1139" s="1" t="str">
        <f t="shared" si="68"/>
        <v>Rt3</v>
      </c>
      <c r="C1139" s="1" t="str">
        <f t="shared" si="69"/>
        <v>CZ12</v>
      </c>
      <c r="D1139" s="1" t="str">
        <f t="shared" si="70"/>
        <v>v15</v>
      </c>
      <c r="E1139" s="1" t="str">
        <f t="shared" si="71"/>
        <v>Rt3-CZ12-v15</v>
      </c>
      <c r="F1139" s="1">
        <v>285.42999141666667</v>
      </c>
    </row>
    <row r="1140" spans="1:6" x14ac:dyDescent="0.25">
      <c r="A1140" s="1" t="s">
        <v>1701</v>
      </c>
      <c r="B1140" s="1" t="str">
        <f t="shared" si="68"/>
        <v>Rt3</v>
      </c>
      <c r="C1140" s="1" t="str">
        <f t="shared" si="69"/>
        <v>CZ13</v>
      </c>
      <c r="D1140" s="1" t="str">
        <f t="shared" si="70"/>
        <v>v03</v>
      </c>
      <c r="E1140" s="1" t="str">
        <f t="shared" si="71"/>
        <v>Rt3-CZ13-v03</v>
      </c>
      <c r="F1140" s="1">
        <v>339.38901433333336</v>
      </c>
    </row>
    <row r="1141" spans="1:6" x14ac:dyDescent="0.25">
      <c r="A1141" s="1" t="s">
        <v>1702</v>
      </c>
      <c r="B1141" s="1" t="str">
        <f t="shared" si="68"/>
        <v>Rt3</v>
      </c>
      <c r="C1141" s="1" t="str">
        <f t="shared" si="69"/>
        <v>CZ13</v>
      </c>
      <c r="D1141" s="1" t="str">
        <f t="shared" si="70"/>
        <v>v07</v>
      </c>
      <c r="E1141" s="1" t="str">
        <f t="shared" si="71"/>
        <v>Rt3-CZ13-v07</v>
      </c>
      <c r="F1141" s="1">
        <v>338.19478766666657</v>
      </c>
    </row>
    <row r="1142" spans="1:6" x14ac:dyDescent="0.25">
      <c r="A1142" s="1" t="s">
        <v>1703</v>
      </c>
      <c r="B1142" s="1" t="str">
        <f t="shared" si="68"/>
        <v>Rt3</v>
      </c>
      <c r="C1142" s="1" t="str">
        <f t="shared" si="69"/>
        <v>CZ13</v>
      </c>
      <c r="D1142" s="1" t="str">
        <f t="shared" si="70"/>
        <v>v11</v>
      </c>
      <c r="E1142" s="1" t="str">
        <f t="shared" si="71"/>
        <v>Rt3-CZ13-v11</v>
      </c>
      <c r="F1142" s="1">
        <v>322.24113991666667</v>
      </c>
    </row>
    <row r="1143" spans="1:6" x14ac:dyDescent="0.25">
      <c r="A1143" s="1" t="s">
        <v>1704</v>
      </c>
      <c r="B1143" s="1" t="str">
        <f t="shared" si="68"/>
        <v>Rt3</v>
      </c>
      <c r="C1143" s="1" t="str">
        <f t="shared" si="69"/>
        <v>CZ13</v>
      </c>
      <c r="D1143" s="1" t="str">
        <f t="shared" si="70"/>
        <v>v15</v>
      </c>
      <c r="E1143" s="1" t="str">
        <f t="shared" si="71"/>
        <v>Rt3-CZ13-v15</v>
      </c>
      <c r="F1143" s="1">
        <v>311.9676883333334</v>
      </c>
    </row>
    <row r="1144" spans="1:6" x14ac:dyDescent="0.25">
      <c r="A1144" s="1" t="s">
        <v>1705</v>
      </c>
      <c r="B1144" s="1" t="str">
        <f t="shared" si="68"/>
        <v>Rt3</v>
      </c>
      <c r="C1144" s="1" t="str">
        <f t="shared" si="69"/>
        <v>CZ14</v>
      </c>
      <c r="D1144" s="1" t="str">
        <f t="shared" si="70"/>
        <v>v03</v>
      </c>
      <c r="E1144" s="1" t="str">
        <f t="shared" si="71"/>
        <v>Rt3-CZ14-v03</v>
      </c>
      <c r="F1144" s="1">
        <v>340.63678075000007</v>
      </c>
    </row>
    <row r="1145" spans="1:6" x14ac:dyDescent="0.25">
      <c r="A1145" s="1" t="s">
        <v>1706</v>
      </c>
      <c r="B1145" s="1" t="str">
        <f t="shared" si="68"/>
        <v>Rt3</v>
      </c>
      <c r="C1145" s="1" t="str">
        <f t="shared" si="69"/>
        <v>CZ14</v>
      </c>
      <c r="D1145" s="1" t="str">
        <f t="shared" si="70"/>
        <v>v07</v>
      </c>
      <c r="E1145" s="1" t="str">
        <f t="shared" si="71"/>
        <v>Rt3-CZ14-v07</v>
      </c>
      <c r="F1145" s="1">
        <v>339.49728908333338</v>
      </c>
    </row>
    <row r="1146" spans="1:6" x14ac:dyDescent="0.25">
      <c r="A1146" s="1" t="s">
        <v>1707</v>
      </c>
      <c r="B1146" s="1" t="str">
        <f t="shared" si="68"/>
        <v>Rt3</v>
      </c>
      <c r="C1146" s="1" t="str">
        <f t="shared" si="69"/>
        <v>CZ14</v>
      </c>
      <c r="D1146" s="1" t="str">
        <f t="shared" si="70"/>
        <v>v11</v>
      </c>
      <c r="E1146" s="1" t="str">
        <f t="shared" si="71"/>
        <v>Rt3-CZ14-v11</v>
      </c>
      <c r="F1146" s="1">
        <v>316.98638583333326</v>
      </c>
    </row>
    <row r="1147" spans="1:6" x14ac:dyDescent="0.25">
      <c r="A1147" s="1" t="s">
        <v>1708</v>
      </c>
      <c r="B1147" s="1" t="str">
        <f t="shared" si="68"/>
        <v>Rt3</v>
      </c>
      <c r="C1147" s="1" t="str">
        <f t="shared" si="69"/>
        <v>CZ14</v>
      </c>
      <c r="D1147" s="1" t="str">
        <f t="shared" si="70"/>
        <v>v15</v>
      </c>
      <c r="E1147" s="1" t="str">
        <f t="shared" si="71"/>
        <v>Rt3-CZ14-v15</v>
      </c>
      <c r="F1147" s="1">
        <v>306.37954833333333</v>
      </c>
    </row>
    <row r="1148" spans="1:6" x14ac:dyDescent="0.25">
      <c r="A1148" s="1" t="s">
        <v>1709</v>
      </c>
      <c r="B1148" s="1" t="str">
        <f t="shared" si="68"/>
        <v>Rt3</v>
      </c>
      <c r="C1148" s="1" t="str">
        <f t="shared" si="69"/>
        <v>CZ15</v>
      </c>
      <c r="D1148" s="1" t="str">
        <f t="shared" si="70"/>
        <v>v03</v>
      </c>
      <c r="E1148" s="1" t="str">
        <f t="shared" si="71"/>
        <v>Rt3-CZ15-v03</v>
      </c>
      <c r="F1148" s="1">
        <v>431.37776833333322</v>
      </c>
    </row>
    <row r="1149" spans="1:6" x14ac:dyDescent="0.25">
      <c r="A1149" s="1" t="s">
        <v>1710</v>
      </c>
      <c r="B1149" s="1" t="str">
        <f t="shared" si="68"/>
        <v>Rt3</v>
      </c>
      <c r="C1149" s="1" t="str">
        <f t="shared" si="69"/>
        <v>CZ15</v>
      </c>
      <c r="D1149" s="1" t="str">
        <f t="shared" si="70"/>
        <v>v07</v>
      </c>
      <c r="E1149" s="1" t="str">
        <f t="shared" si="71"/>
        <v>Rt3-CZ15-v07</v>
      </c>
      <c r="F1149" s="1">
        <v>429.93768833333337</v>
      </c>
    </row>
    <row r="1150" spans="1:6" x14ac:dyDescent="0.25">
      <c r="A1150" s="1" t="s">
        <v>1711</v>
      </c>
      <c r="B1150" s="1" t="str">
        <f t="shared" si="68"/>
        <v>Rt3</v>
      </c>
      <c r="C1150" s="1" t="str">
        <f t="shared" si="69"/>
        <v>CZ15</v>
      </c>
      <c r="D1150" s="1" t="str">
        <f t="shared" si="70"/>
        <v>v11</v>
      </c>
      <c r="E1150" s="1" t="str">
        <f t="shared" si="71"/>
        <v>Rt3-CZ15-v11</v>
      </c>
      <c r="F1150" s="1">
        <v>401.77128166666665</v>
      </c>
    </row>
    <row r="1151" spans="1:6" x14ac:dyDescent="0.25">
      <c r="A1151" s="1" t="s">
        <v>1712</v>
      </c>
      <c r="B1151" s="1" t="str">
        <f t="shared" si="68"/>
        <v>Rt3</v>
      </c>
      <c r="C1151" s="1" t="str">
        <f t="shared" si="69"/>
        <v>CZ15</v>
      </c>
      <c r="D1151" s="1" t="str">
        <f t="shared" si="70"/>
        <v>v15</v>
      </c>
      <c r="E1151" s="1" t="str">
        <f t="shared" si="71"/>
        <v>Rt3-CZ15-v15</v>
      </c>
      <c r="F1151" s="1">
        <v>390.73764833333342</v>
      </c>
    </row>
    <row r="1152" spans="1:6" x14ac:dyDescent="0.25">
      <c r="A1152" s="1" t="s">
        <v>1713</v>
      </c>
      <c r="B1152" s="1" t="str">
        <f t="shared" si="68"/>
        <v>Rt3</v>
      </c>
      <c r="C1152" s="1" t="str">
        <f t="shared" si="69"/>
        <v>CZ16</v>
      </c>
      <c r="D1152" s="1" t="str">
        <f t="shared" si="70"/>
        <v>v03</v>
      </c>
      <c r="E1152" s="1" t="str">
        <f t="shared" si="71"/>
        <v>Rt3-CZ16-v03</v>
      </c>
      <c r="F1152" s="1">
        <v>236.58652924999998</v>
      </c>
    </row>
    <row r="1153" spans="1:6" x14ac:dyDescent="0.25">
      <c r="A1153" s="1" t="s">
        <v>1714</v>
      </c>
      <c r="B1153" s="1" t="str">
        <f t="shared" si="68"/>
        <v>Rt3</v>
      </c>
      <c r="C1153" s="1" t="str">
        <f t="shared" si="69"/>
        <v>CZ16</v>
      </c>
      <c r="D1153" s="1" t="str">
        <f t="shared" si="70"/>
        <v>v07</v>
      </c>
      <c r="E1153" s="1" t="str">
        <f t="shared" si="71"/>
        <v>Rt3-CZ16-v07</v>
      </c>
      <c r="F1153" s="1">
        <v>236.51384991666666</v>
      </c>
    </row>
    <row r="1154" spans="1:6" x14ac:dyDescent="0.25">
      <c r="A1154" s="1" t="s">
        <v>1715</v>
      </c>
      <c r="B1154" s="1" t="str">
        <f t="shared" si="68"/>
        <v>Rt3</v>
      </c>
      <c r="C1154" s="1" t="str">
        <f t="shared" si="69"/>
        <v>CZ16</v>
      </c>
      <c r="D1154" s="1" t="str">
        <f t="shared" si="70"/>
        <v>v11</v>
      </c>
      <c r="E1154" s="1" t="str">
        <f t="shared" si="71"/>
        <v>Rt3-CZ16-v11</v>
      </c>
      <c r="F1154" s="1">
        <v>219.80734466666664</v>
      </c>
    </row>
    <row r="1155" spans="1:6" x14ac:dyDescent="0.25">
      <c r="A1155" s="1" t="s">
        <v>1716</v>
      </c>
      <c r="B1155" s="1" t="str">
        <f t="shared" si="68"/>
        <v>Rt3</v>
      </c>
      <c r="C1155" s="1" t="str">
        <f t="shared" si="69"/>
        <v>CZ16</v>
      </c>
      <c r="D1155" s="1" t="str">
        <f t="shared" si="70"/>
        <v>v15</v>
      </c>
      <c r="E1155" s="1" t="str">
        <f t="shared" si="71"/>
        <v>Rt3-CZ16-v15</v>
      </c>
      <c r="F1155" s="1">
        <v>208.06024691666667</v>
      </c>
    </row>
    <row r="1156" spans="1:6" x14ac:dyDescent="0.25">
      <c r="A1156" s="1" t="s">
        <v>1717</v>
      </c>
      <c r="B1156" s="1" t="str">
        <f t="shared" si="68"/>
        <v>RtL</v>
      </c>
      <c r="C1156" s="1" t="str">
        <f t="shared" si="69"/>
        <v>CZ01</v>
      </c>
      <c r="D1156" s="1" t="str">
        <f t="shared" si="70"/>
        <v>v03</v>
      </c>
      <c r="E1156" s="1" t="str">
        <f t="shared" si="71"/>
        <v>RtL-CZ01-v03</v>
      </c>
      <c r="F1156" s="1">
        <v>176.72872000000001</v>
      </c>
    </row>
    <row r="1157" spans="1:6" x14ac:dyDescent="0.25">
      <c r="A1157" s="1" t="s">
        <v>1718</v>
      </c>
      <c r="B1157" s="1" t="str">
        <f t="shared" ref="B1157:B1220" si="72">LEFT(A1157,3)</f>
        <v>RtL</v>
      </c>
      <c r="C1157" s="1" t="str">
        <f t="shared" ref="C1157:C1220" si="73">"CZ"&amp;MID(A1157,6,2)</f>
        <v>CZ01</v>
      </c>
      <c r="D1157" s="1" t="str">
        <f t="shared" ref="D1157:D1220" si="74">MID(A1157,8,3)</f>
        <v>v07</v>
      </c>
      <c r="E1157" s="1" t="str">
        <f t="shared" ref="E1157:E1220" si="75">CONCATENATE(B1157,"-",C1157,"-",D1157)</f>
        <v>RtL-CZ01-v07</v>
      </c>
      <c r="F1157" s="1">
        <v>175.72358324999999</v>
      </c>
    </row>
    <row r="1158" spans="1:6" x14ac:dyDescent="0.25">
      <c r="A1158" s="1" t="s">
        <v>1719</v>
      </c>
      <c r="B1158" s="1" t="str">
        <f t="shared" si="72"/>
        <v>RtL</v>
      </c>
      <c r="C1158" s="1" t="str">
        <f t="shared" si="73"/>
        <v>CZ01</v>
      </c>
      <c r="D1158" s="1" t="str">
        <f t="shared" si="74"/>
        <v>v11</v>
      </c>
      <c r="E1158" s="1" t="str">
        <f t="shared" si="75"/>
        <v>RtL-CZ01-v11</v>
      </c>
      <c r="F1158" s="1">
        <v>174.71591733333332</v>
      </c>
    </row>
    <row r="1159" spans="1:6" x14ac:dyDescent="0.25">
      <c r="A1159" s="1" t="s">
        <v>1720</v>
      </c>
      <c r="B1159" s="1" t="str">
        <f t="shared" si="72"/>
        <v>RtL</v>
      </c>
      <c r="C1159" s="1" t="str">
        <f t="shared" si="73"/>
        <v>CZ01</v>
      </c>
      <c r="D1159" s="1" t="str">
        <f t="shared" si="74"/>
        <v>v15</v>
      </c>
      <c r="E1159" s="1" t="str">
        <f t="shared" si="75"/>
        <v>RtL-CZ01-v15</v>
      </c>
      <c r="F1159" s="1">
        <v>166.72193083333332</v>
      </c>
    </row>
    <row r="1160" spans="1:6" x14ac:dyDescent="0.25">
      <c r="A1160" s="1" t="s">
        <v>1721</v>
      </c>
      <c r="B1160" s="1" t="str">
        <f t="shared" si="72"/>
        <v>RtL</v>
      </c>
      <c r="C1160" s="1" t="str">
        <f t="shared" si="73"/>
        <v>CZ02</v>
      </c>
      <c r="D1160" s="1" t="str">
        <f t="shared" si="74"/>
        <v>v03</v>
      </c>
      <c r="E1160" s="1" t="str">
        <f t="shared" si="75"/>
        <v>RtL-CZ02-v03</v>
      </c>
      <c r="F1160" s="1">
        <v>214.43435066666669</v>
      </c>
    </row>
    <row r="1161" spans="1:6" x14ac:dyDescent="0.25">
      <c r="A1161" s="1" t="s">
        <v>1722</v>
      </c>
      <c r="B1161" s="1" t="str">
        <f t="shared" si="72"/>
        <v>RtL</v>
      </c>
      <c r="C1161" s="1" t="str">
        <f t="shared" si="73"/>
        <v>CZ02</v>
      </c>
      <c r="D1161" s="1" t="str">
        <f t="shared" si="74"/>
        <v>v07</v>
      </c>
      <c r="E1161" s="1" t="str">
        <f t="shared" si="75"/>
        <v>RtL-CZ02-v07</v>
      </c>
      <c r="F1161" s="1">
        <v>211.35831300000001</v>
      </c>
    </row>
    <row r="1162" spans="1:6" x14ac:dyDescent="0.25">
      <c r="A1162" s="1" t="s">
        <v>1723</v>
      </c>
      <c r="B1162" s="1" t="str">
        <f t="shared" si="72"/>
        <v>RtL</v>
      </c>
      <c r="C1162" s="1" t="str">
        <f t="shared" si="73"/>
        <v>CZ02</v>
      </c>
      <c r="D1162" s="1" t="str">
        <f t="shared" si="74"/>
        <v>v11</v>
      </c>
      <c r="E1162" s="1" t="str">
        <f t="shared" si="75"/>
        <v>RtL-CZ02-v11</v>
      </c>
      <c r="F1162" s="1">
        <v>208.19376116666666</v>
      </c>
    </row>
    <row r="1163" spans="1:6" x14ac:dyDescent="0.25">
      <c r="A1163" s="1" t="s">
        <v>1724</v>
      </c>
      <c r="B1163" s="1" t="str">
        <f t="shared" si="72"/>
        <v>RtL</v>
      </c>
      <c r="C1163" s="1" t="str">
        <f t="shared" si="73"/>
        <v>CZ02</v>
      </c>
      <c r="D1163" s="1" t="str">
        <f t="shared" si="74"/>
        <v>v15</v>
      </c>
      <c r="E1163" s="1" t="str">
        <f t="shared" si="75"/>
        <v>RtL-CZ02-v15</v>
      </c>
      <c r="F1163" s="1">
        <v>199.94898858333337</v>
      </c>
    </row>
    <row r="1164" spans="1:6" x14ac:dyDescent="0.25">
      <c r="A1164" s="1" t="s">
        <v>1725</v>
      </c>
      <c r="B1164" s="1" t="str">
        <f t="shared" si="72"/>
        <v>RtL</v>
      </c>
      <c r="C1164" s="1" t="str">
        <f t="shared" si="73"/>
        <v>CZ03</v>
      </c>
      <c r="D1164" s="1" t="str">
        <f t="shared" si="74"/>
        <v>v03</v>
      </c>
      <c r="E1164" s="1" t="str">
        <f t="shared" si="75"/>
        <v>RtL-CZ03-v03</v>
      </c>
      <c r="F1164" s="1">
        <v>184.01533874999998</v>
      </c>
    </row>
    <row r="1165" spans="1:6" x14ac:dyDescent="0.25">
      <c r="A1165" s="1" t="s">
        <v>1726</v>
      </c>
      <c r="B1165" s="1" t="str">
        <f t="shared" si="72"/>
        <v>RtL</v>
      </c>
      <c r="C1165" s="1" t="str">
        <f t="shared" si="73"/>
        <v>CZ03</v>
      </c>
      <c r="D1165" s="1" t="str">
        <f t="shared" si="74"/>
        <v>v07</v>
      </c>
      <c r="E1165" s="1" t="str">
        <f t="shared" si="75"/>
        <v>RtL-CZ03-v07</v>
      </c>
      <c r="F1165" s="1">
        <v>182.88457216666669</v>
      </c>
    </row>
    <row r="1166" spans="1:6" x14ac:dyDescent="0.25">
      <c r="A1166" s="1" t="s">
        <v>1727</v>
      </c>
      <c r="B1166" s="1" t="str">
        <f t="shared" si="72"/>
        <v>RtL</v>
      </c>
      <c r="C1166" s="1" t="str">
        <f t="shared" si="73"/>
        <v>CZ03</v>
      </c>
      <c r="D1166" s="1" t="str">
        <f t="shared" si="74"/>
        <v>v11</v>
      </c>
      <c r="E1166" s="1" t="str">
        <f t="shared" si="75"/>
        <v>RtL-CZ03-v11</v>
      </c>
      <c r="F1166" s="1">
        <v>181.73466516666664</v>
      </c>
    </row>
    <row r="1167" spans="1:6" x14ac:dyDescent="0.25">
      <c r="A1167" s="1" t="s">
        <v>1728</v>
      </c>
      <c r="B1167" s="1" t="str">
        <f t="shared" si="72"/>
        <v>RtL</v>
      </c>
      <c r="C1167" s="1" t="str">
        <f t="shared" si="73"/>
        <v>CZ03</v>
      </c>
      <c r="D1167" s="1" t="str">
        <f t="shared" si="74"/>
        <v>v15</v>
      </c>
      <c r="E1167" s="1" t="str">
        <f t="shared" si="75"/>
        <v>RtL-CZ03-v15</v>
      </c>
      <c r="F1167" s="1">
        <v>172.54791191666669</v>
      </c>
    </row>
    <row r="1168" spans="1:6" x14ac:dyDescent="0.25">
      <c r="A1168" s="1" t="s">
        <v>1729</v>
      </c>
      <c r="B1168" s="1" t="str">
        <f t="shared" si="72"/>
        <v>RtL</v>
      </c>
      <c r="C1168" s="1" t="str">
        <f t="shared" si="73"/>
        <v>CZ04</v>
      </c>
      <c r="D1168" s="1" t="str">
        <f t="shared" si="74"/>
        <v>v03</v>
      </c>
      <c r="E1168" s="1" t="str">
        <f t="shared" si="75"/>
        <v>RtL-CZ04-v03</v>
      </c>
      <c r="F1168" s="1">
        <v>209.74777691666668</v>
      </c>
    </row>
    <row r="1169" spans="1:6" x14ac:dyDescent="0.25">
      <c r="A1169" s="1" t="s">
        <v>1730</v>
      </c>
      <c r="B1169" s="1" t="str">
        <f t="shared" si="72"/>
        <v>RtL</v>
      </c>
      <c r="C1169" s="1" t="str">
        <f t="shared" si="73"/>
        <v>CZ04</v>
      </c>
      <c r="D1169" s="1" t="str">
        <f t="shared" si="74"/>
        <v>v07</v>
      </c>
      <c r="E1169" s="1" t="str">
        <f t="shared" si="75"/>
        <v>RtL-CZ04-v07</v>
      </c>
      <c r="F1169" s="1">
        <v>207.28408708333328</v>
      </c>
    </row>
    <row r="1170" spans="1:6" x14ac:dyDescent="0.25">
      <c r="A1170" s="1" t="s">
        <v>1731</v>
      </c>
      <c r="B1170" s="1" t="str">
        <f t="shared" si="72"/>
        <v>RtL</v>
      </c>
      <c r="C1170" s="1" t="str">
        <f t="shared" si="73"/>
        <v>CZ04</v>
      </c>
      <c r="D1170" s="1" t="str">
        <f t="shared" si="74"/>
        <v>v11</v>
      </c>
      <c r="E1170" s="1" t="str">
        <f t="shared" si="75"/>
        <v>RtL-CZ04-v11</v>
      </c>
      <c r="F1170" s="1">
        <v>204.84615916666661</v>
      </c>
    </row>
    <row r="1171" spans="1:6" x14ac:dyDescent="0.25">
      <c r="A1171" s="1" t="s">
        <v>1732</v>
      </c>
      <c r="B1171" s="1" t="str">
        <f t="shared" si="72"/>
        <v>RtL</v>
      </c>
      <c r="C1171" s="1" t="str">
        <f t="shared" si="73"/>
        <v>CZ04</v>
      </c>
      <c r="D1171" s="1" t="str">
        <f t="shared" si="74"/>
        <v>v15</v>
      </c>
      <c r="E1171" s="1" t="str">
        <f t="shared" si="75"/>
        <v>RtL-CZ04-v15</v>
      </c>
      <c r="F1171" s="1">
        <v>196.05018558333333</v>
      </c>
    </row>
    <row r="1172" spans="1:6" x14ac:dyDescent="0.25">
      <c r="A1172" s="1" t="s">
        <v>1733</v>
      </c>
      <c r="B1172" s="1" t="str">
        <f t="shared" si="72"/>
        <v>RtL</v>
      </c>
      <c r="C1172" s="1" t="str">
        <f t="shared" si="73"/>
        <v>CZ05</v>
      </c>
      <c r="D1172" s="1" t="str">
        <f t="shared" si="74"/>
        <v>v03</v>
      </c>
      <c r="E1172" s="1" t="str">
        <f t="shared" si="75"/>
        <v>RtL-CZ05-v03</v>
      </c>
      <c r="F1172" s="1">
        <v>183.48258233333331</v>
      </c>
    </row>
    <row r="1173" spans="1:6" x14ac:dyDescent="0.25">
      <c r="A1173" s="1" t="s">
        <v>1734</v>
      </c>
      <c r="B1173" s="1" t="str">
        <f t="shared" si="72"/>
        <v>RtL</v>
      </c>
      <c r="C1173" s="1" t="str">
        <f t="shared" si="73"/>
        <v>CZ05</v>
      </c>
      <c r="D1173" s="1" t="str">
        <f t="shared" si="74"/>
        <v>v07</v>
      </c>
      <c r="E1173" s="1" t="str">
        <f t="shared" si="75"/>
        <v>RtL-CZ05-v07</v>
      </c>
      <c r="F1173" s="1">
        <v>182.33470474999999</v>
      </c>
    </row>
    <row r="1174" spans="1:6" x14ac:dyDescent="0.25">
      <c r="A1174" s="1" t="s">
        <v>1735</v>
      </c>
      <c r="B1174" s="1" t="str">
        <f t="shared" si="72"/>
        <v>RtL</v>
      </c>
      <c r="C1174" s="1" t="str">
        <f t="shared" si="73"/>
        <v>CZ05</v>
      </c>
      <c r="D1174" s="1" t="str">
        <f t="shared" si="74"/>
        <v>v11</v>
      </c>
      <c r="E1174" s="1" t="str">
        <f t="shared" si="75"/>
        <v>RtL-CZ05-v11</v>
      </c>
      <c r="F1174" s="1">
        <v>182.33470474999999</v>
      </c>
    </row>
    <row r="1175" spans="1:6" x14ac:dyDescent="0.25">
      <c r="A1175" s="1" t="s">
        <v>1736</v>
      </c>
      <c r="B1175" s="1" t="str">
        <f t="shared" si="72"/>
        <v>RtL</v>
      </c>
      <c r="C1175" s="1" t="str">
        <f t="shared" si="73"/>
        <v>CZ05</v>
      </c>
      <c r="D1175" s="1" t="str">
        <f t="shared" si="74"/>
        <v>v15</v>
      </c>
      <c r="E1175" s="1" t="str">
        <f t="shared" si="75"/>
        <v>RtL-CZ05-v15</v>
      </c>
      <c r="F1175" s="1">
        <v>172.9062503333333</v>
      </c>
    </row>
    <row r="1176" spans="1:6" x14ac:dyDescent="0.25">
      <c r="A1176" s="1" t="s">
        <v>1737</v>
      </c>
      <c r="B1176" s="1" t="str">
        <f t="shared" si="72"/>
        <v>RtL</v>
      </c>
      <c r="C1176" s="1" t="str">
        <f t="shared" si="73"/>
        <v>CZ06</v>
      </c>
      <c r="D1176" s="1" t="str">
        <f t="shared" si="74"/>
        <v>v03</v>
      </c>
      <c r="E1176" s="1" t="str">
        <f t="shared" si="75"/>
        <v>RtL-CZ06-v03</v>
      </c>
      <c r="F1176" s="1">
        <v>195.05437933333332</v>
      </c>
    </row>
    <row r="1177" spans="1:6" x14ac:dyDescent="0.25">
      <c r="A1177" s="1" t="s">
        <v>1738</v>
      </c>
      <c r="B1177" s="1" t="str">
        <f t="shared" si="72"/>
        <v>RtL</v>
      </c>
      <c r="C1177" s="1" t="str">
        <f t="shared" si="73"/>
        <v>CZ06</v>
      </c>
      <c r="D1177" s="1" t="str">
        <f t="shared" si="74"/>
        <v>v07</v>
      </c>
      <c r="E1177" s="1" t="str">
        <f t="shared" si="75"/>
        <v>RtL-CZ06-v07</v>
      </c>
      <c r="F1177" s="1">
        <v>195.05437933333332</v>
      </c>
    </row>
    <row r="1178" spans="1:6" x14ac:dyDescent="0.25">
      <c r="A1178" s="1" t="s">
        <v>1739</v>
      </c>
      <c r="B1178" s="1" t="str">
        <f t="shared" si="72"/>
        <v>RtL</v>
      </c>
      <c r="C1178" s="1" t="str">
        <f t="shared" si="73"/>
        <v>CZ06</v>
      </c>
      <c r="D1178" s="1" t="str">
        <f t="shared" si="74"/>
        <v>v11</v>
      </c>
      <c r="E1178" s="1" t="str">
        <f t="shared" si="75"/>
        <v>RtL-CZ06-v11</v>
      </c>
      <c r="F1178" s="1">
        <v>195.05437933333332</v>
      </c>
    </row>
    <row r="1179" spans="1:6" x14ac:dyDescent="0.25">
      <c r="A1179" s="1" t="s">
        <v>1740</v>
      </c>
      <c r="B1179" s="1" t="str">
        <f t="shared" si="72"/>
        <v>RtL</v>
      </c>
      <c r="C1179" s="1" t="str">
        <f t="shared" si="73"/>
        <v>CZ06</v>
      </c>
      <c r="D1179" s="1" t="str">
        <f t="shared" si="74"/>
        <v>v15</v>
      </c>
      <c r="E1179" s="1" t="str">
        <f t="shared" si="75"/>
        <v>RtL-CZ06-v15</v>
      </c>
      <c r="F1179" s="1">
        <v>185.99842241666667</v>
      </c>
    </row>
    <row r="1180" spans="1:6" x14ac:dyDescent="0.25">
      <c r="A1180" s="1" t="s">
        <v>1741</v>
      </c>
      <c r="B1180" s="1" t="str">
        <f t="shared" si="72"/>
        <v>RtL</v>
      </c>
      <c r="C1180" s="1" t="str">
        <f t="shared" si="73"/>
        <v>CZ07</v>
      </c>
      <c r="D1180" s="1" t="str">
        <f t="shared" si="74"/>
        <v>v03</v>
      </c>
      <c r="E1180" s="1" t="str">
        <f t="shared" si="75"/>
        <v>RtL-CZ07-v03</v>
      </c>
      <c r="F1180" s="1">
        <v>191.20782716666668</v>
      </c>
    </row>
    <row r="1181" spans="1:6" x14ac:dyDescent="0.25">
      <c r="A1181" s="1" t="s">
        <v>1742</v>
      </c>
      <c r="B1181" s="1" t="str">
        <f t="shared" si="72"/>
        <v>RtL</v>
      </c>
      <c r="C1181" s="1" t="str">
        <f t="shared" si="73"/>
        <v>CZ07</v>
      </c>
      <c r="D1181" s="1" t="str">
        <f t="shared" si="74"/>
        <v>v07</v>
      </c>
      <c r="E1181" s="1" t="str">
        <f t="shared" si="75"/>
        <v>RtL-CZ07-v07</v>
      </c>
      <c r="F1181" s="1">
        <v>191.20782716666668</v>
      </c>
    </row>
    <row r="1182" spans="1:6" x14ac:dyDescent="0.25">
      <c r="A1182" s="1" t="s">
        <v>1743</v>
      </c>
      <c r="B1182" s="1" t="str">
        <f t="shared" si="72"/>
        <v>RtL</v>
      </c>
      <c r="C1182" s="1" t="str">
        <f t="shared" si="73"/>
        <v>CZ07</v>
      </c>
      <c r="D1182" s="1" t="str">
        <f t="shared" si="74"/>
        <v>v11</v>
      </c>
      <c r="E1182" s="1" t="str">
        <f t="shared" si="75"/>
        <v>RtL-CZ07-v11</v>
      </c>
      <c r="F1182" s="1">
        <v>189.99670683333332</v>
      </c>
    </row>
    <row r="1183" spans="1:6" x14ac:dyDescent="0.25">
      <c r="A1183" s="1" t="s">
        <v>1744</v>
      </c>
      <c r="B1183" s="1" t="str">
        <f t="shared" si="72"/>
        <v>RtL</v>
      </c>
      <c r="C1183" s="1" t="str">
        <f t="shared" si="73"/>
        <v>CZ07</v>
      </c>
      <c r="D1183" s="1" t="str">
        <f t="shared" si="74"/>
        <v>v15</v>
      </c>
      <c r="E1183" s="1" t="str">
        <f t="shared" si="75"/>
        <v>RtL-CZ07-v15</v>
      </c>
      <c r="F1183" s="1">
        <v>181.23306300000002</v>
      </c>
    </row>
    <row r="1184" spans="1:6" x14ac:dyDescent="0.25">
      <c r="A1184" s="1" t="s">
        <v>1745</v>
      </c>
      <c r="B1184" s="1" t="str">
        <f t="shared" si="72"/>
        <v>RtL</v>
      </c>
      <c r="C1184" s="1" t="str">
        <f t="shared" si="73"/>
        <v>CZ08</v>
      </c>
      <c r="D1184" s="1" t="str">
        <f t="shared" si="74"/>
        <v>v03</v>
      </c>
      <c r="E1184" s="1" t="str">
        <f t="shared" si="75"/>
        <v>RtL-CZ08-v03</v>
      </c>
      <c r="F1184" s="1">
        <v>228.54917608333332</v>
      </c>
    </row>
    <row r="1185" spans="1:6" x14ac:dyDescent="0.25">
      <c r="A1185" s="1" t="s">
        <v>1746</v>
      </c>
      <c r="B1185" s="1" t="str">
        <f t="shared" si="72"/>
        <v>RtL</v>
      </c>
      <c r="C1185" s="1" t="str">
        <f t="shared" si="73"/>
        <v>CZ08</v>
      </c>
      <c r="D1185" s="1" t="str">
        <f t="shared" si="74"/>
        <v>v07</v>
      </c>
      <c r="E1185" s="1" t="str">
        <f t="shared" si="75"/>
        <v>RtL-CZ08-v07</v>
      </c>
      <c r="F1185" s="1">
        <v>228.54917608333332</v>
      </c>
    </row>
    <row r="1186" spans="1:6" x14ac:dyDescent="0.25">
      <c r="A1186" s="1" t="s">
        <v>1747</v>
      </c>
      <c r="B1186" s="1" t="str">
        <f t="shared" si="72"/>
        <v>RtL</v>
      </c>
      <c r="C1186" s="1" t="str">
        <f t="shared" si="73"/>
        <v>CZ08</v>
      </c>
      <c r="D1186" s="1" t="str">
        <f t="shared" si="74"/>
        <v>v11</v>
      </c>
      <c r="E1186" s="1" t="str">
        <f t="shared" si="75"/>
        <v>RtL-CZ08-v11</v>
      </c>
      <c r="F1186" s="1">
        <v>225.27403916666665</v>
      </c>
    </row>
    <row r="1187" spans="1:6" x14ac:dyDescent="0.25">
      <c r="A1187" s="1" t="s">
        <v>1748</v>
      </c>
      <c r="B1187" s="1" t="str">
        <f t="shared" si="72"/>
        <v>RtL</v>
      </c>
      <c r="C1187" s="1" t="str">
        <f t="shared" si="73"/>
        <v>CZ08</v>
      </c>
      <c r="D1187" s="1" t="str">
        <f t="shared" si="74"/>
        <v>v15</v>
      </c>
      <c r="E1187" s="1" t="str">
        <f t="shared" si="75"/>
        <v>RtL-CZ08-v15</v>
      </c>
      <c r="F1187" s="1">
        <v>216.74707774999999</v>
      </c>
    </row>
    <row r="1188" spans="1:6" x14ac:dyDescent="0.25">
      <c r="A1188" s="1" t="s">
        <v>1749</v>
      </c>
      <c r="B1188" s="1" t="str">
        <f t="shared" si="72"/>
        <v>RtL</v>
      </c>
      <c r="C1188" s="1" t="str">
        <f t="shared" si="73"/>
        <v>CZ09</v>
      </c>
      <c r="D1188" s="1" t="str">
        <f t="shared" si="74"/>
        <v>v03</v>
      </c>
      <c r="E1188" s="1" t="str">
        <f t="shared" si="75"/>
        <v>RtL-CZ09-v03</v>
      </c>
      <c r="F1188" s="1">
        <v>289.26230250000003</v>
      </c>
    </row>
    <row r="1189" spans="1:6" x14ac:dyDescent="0.25">
      <c r="A1189" s="1" t="s">
        <v>1750</v>
      </c>
      <c r="B1189" s="1" t="str">
        <f t="shared" si="72"/>
        <v>RtL</v>
      </c>
      <c r="C1189" s="1" t="str">
        <f t="shared" si="73"/>
        <v>CZ09</v>
      </c>
      <c r="D1189" s="1" t="str">
        <f t="shared" si="74"/>
        <v>v07</v>
      </c>
      <c r="E1189" s="1" t="str">
        <f t="shared" si="75"/>
        <v>RtL-CZ09-v07</v>
      </c>
      <c r="F1189" s="1">
        <v>289.26230250000003</v>
      </c>
    </row>
    <row r="1190" spans="1:6" x14ac:dyDescent="0.25">
      <c r="A1190" s="1" t="s">
        <v>1751</v>
      </c>
      <c r="B1190" s="1" t="str">
        <f t="shared" si="72"/>
        <v>RtL</v>
      </c>
      <c r="C1190" s="1" t="str">
        <f t="shared" si="73"/>
        <v>CZ09</v>
      </c>
      <c r="D1190" s="1" t="str">
        <f t="shared" si="74"/>
        <v>v11</v>
      </c>
      <c r="E1190" s="1" t="str">
        <f t="shared" si="75"/>
        <v>RtL-CZ09-v11</v>
      </c>
      <c r="F1190" s="1">
        <v>274.52259416666664</v>
      </c>
    </row>
    <row r="1191" spans="1:6" x14ac:dyDescent="0.25">
      <c r="A1191" s="1" t="s">
        <v>1752</v>
      </c>
      <c r="B1191" s="1" t="str">
        <f t="shared" si="72"/>
        <v>RtL</v>
      </c>
      <c r="C1191" s="1" t="str">
        <f t="shared" si="73"/>
        <v>CZ09</v>
      </c>
      <c r="D1191" s="1" t="str">
        <f t="shared" si="74"/>
        <v>v15</v>
      </c>
      <c r="E1191" s="1" t="str">
        <f t="shared" si="75"/>
        <v>RtL-CZ09-v15</v>
      </c>
      <c r="F1191" s="1">
        <v>265.30170333333331</v>
      </c>
    </row>
    <row r="1192" spans="1:6" x14ac:dyDescent="0.25">
      <c r="A1192" s="1" t="s">
        <v>1753</v>
      </c>
      <c r="B1192" s="1" t="str">
        <f t="shared" si="72"/>
        <v>RtL</v>
      </c>
      <c r="C1192" s="1" t="str">
        <f t="shared" si="73"/>
        <v>CZ10</v>
      </c>
      <c r="D1192" s="1" t="str">
        <f t="shared" si="74"/>
        <v>v03</v>
      </c>
      <c r="E1192" s="1" t="str">
        <f t="shared" si="75"/>
        <v>RtL-CZ10-v03</v>
      </c>
      <c r="F1192" s="1">
        <v>261.82153925000006</v>
      </c>
    </row>
    <row r="1193" spans="1:6" x14ac:dyDescent="0.25">
      <c r="A1193" s="1" t="s">
        <v>1754</v>
      </c>
      <c r="B1193" s="1" t="str">
        <f t="shared" si="72"/>
        <v>RtL</v>
      </c>
      <c r="C1193" s="1" t="str">
        <f t="shared" si="73"/>
        <v>CZ10</v>
      </c>
      <c r="D1193" s="1" t="str">
        <f t="shared" si="74"/>
        <v>v07</v>
      </c>
      <c r="E1193" s="1" t="str">
        <f t="shared" si="75"/>
        <v>RtL-CZ10-v07</v>
      </c>
      <c r="F1193" s="1">
        <v>257.93130658333331</v>
      </c>
    </row>
    <row r="1194" spans="1:6" x14ac:dyDescent="0.25">
      <c r="A1194" s="1" t="s">
        <v>1755</v>
      </c>
      <c r="B1194" s="1" t="str">
        <f t="shared" si="72"/>
        <v>RtL</v>
      </c>
      <c r="C1194" s="1" t="str">
        <f t="shared" si="73"/>
        <v>CZ10</v>
      </c>
      <c r="D1194" s="1" t="str">
        <f t="shared" si="74"/>
        <v>v11</v>
      </c>
      <c r="E1194" s="1" t="str">
        <f t="shared" si="75"/>
        <v>RtL-CZ10-v11</v>
      </c>
      <c r="F1194" s="1">
        <v>253.95826174999993</v>
      </c>
    </row>
    <row r="1195" spans="1:6" x14ac:dyDescent="0.25">
      <c r="A1195" s="1" t="s">
        <v>1756</v>
      </c>
      <c r="B1195" s="1" t="str">
        <f t="shared" si="72"/>
        <v>RtL</v>
      </c>
      <c r="C1195" s="1" t="str">
        <f t="shared" si="73"/>
        <v>CZ10</v>
      </c>
      <c r="D1195" s="1" t="str">
        <f t="shared" si="74"/>
        <v>v15</v>
      </c>
      <c r="E1195" s="1" t="str">
        <f t="shared" si="75"/>
        <v>RtL-CZ10-v15</v>
      </c>
      <c r="F1195" s="1">
        <v>246.04219208333333</v>
      </c>
    </row>
    <row r="1196" spans="1:6" x14ac:dyDescent="0.25">
      <c r="A1196" s="1" t="s">
        <v>1757</v>
      </c>
      <c r="B1196" s="1" t="str">
        <f t="shared" si="72"/>
        <v>RtL</v>
      </c>
      <c r="C1196" s="1" t="str">
        <f t="shared" si="73"/>
        <v>CZ11</v>
      </c>
      <c r="D1196" s="1" t="str">
        <f t="shared" si="74"/>
        <v>v03</v>
      </c>
      <c r="E1196" s="1" t="str">
        <f t="shared" si="75"/>
        <v>RtL-CZ11-v03</v>
      </c>
      <c r="F1196" s="1">
        <v>295.33788083333332</v>
      </c>
    </row>
    <row r="1197" spans="1:6" x14ac:dyDescent="0.25">
      <c r="A1197" s="1" t="s">
        <v>1758</v>
      </c>
      <c r="B1197" s="1" t="str">
        <f t="shared" si="72"/>
        <v>RtL</v>
      </c>
      <c r="C1197" s="1" t="str">
        <f t="shared" si="73"/>
        <v>CZ11</v>
      </c>
      <c r="D1197" s="1" t="str">
        <f t="shared" si="74"/>
        <v>v07</v>
      </c>
      <c r="E1197" s="1" t="str">
        <f t="shared" si="75"/>
        <v>RtL-CZ11-v07</v>
      </c>
      <c r="F1197" s="1">
        <v>290.66104999999999</v>
      </c>
    </row>
    <row r="1198" spans="1:6" x14ac:dyDescent="0.25">
      <c r="A1198" s="1" t="s">
        <v>1759</v>
      </c>
      <c r="B1198" s="1" t="str">
        <f t="shared" si="72"/>
        <v>RtL</v>
      </c>
      <c r="C1198" s="1" t="str">
        <f t="shared" si="73"/>
        <v>CZ11</v>
      </c>
      <c r="D1198" s="1" t="str">
        <f t="shared" si="74"/>
        <v>v11</v>
      </c>
      <c r="E1198" s="1" t="str">
        <f t="shared" si="75"/>
        <v>RtL-CZ11-v11</v>
      </c>
      <c r="F1198" s="1">
        <v>276.04736474999999</v>
      </c>
    </row>
    <row r="1199" spans="1:6" x14ac:dyDescent="0.25">
      <c r="A1199" s="1" t="s">
        <v>1760</v>
      </c>
      <c r="B1199" s="1" t="str">
        <f t="shared" si="72"/>
        <v>RtL</v>
      </c>
      <c r="C1199" s="1" t="str">
        <f t="shared" si="73"/>
        <v>CZ11</v>
      </c>
      <c r="D1199" s="1" t="str">
        <f t="shared" si="74"/>
        <v>v15</v>
      </c>
      <c r="E1199" s="1" t="str">
        <f t="shared" si="75"/>
        <v>RtL-CZ11-v15</v>
      </c>
      <c r="F1199" s="1">
        <v>267.22312499999998</v>
      </c>
    </row>
    <row r="1200" spans="1:6" x14ac:dyDescent="0.25">
      <c r="A1200" s="1" t="s">
        <v>1761</v>
      </c>
      <c r="B1200" s="1" t="str">
        <f t="shared" si="72"/>
        <v>RtL</v>
      </c>
      <c r="C1200" s="1" t="str">
        <f t="shared" si="73"/>
        <v>CZ12</v>
      </c>
      <c r="D1200" s="1" t="str">
        <f t="shared" si="74"/>
        <v>v03</v>
      </c>
      <c r="E1200" s="1" t="str">
        <f t="shared" si="75"/>
        <v>RtL-CZ12-v03</v>
      </c>
      <c r="F1200" s="1">
        <v>263.27824741666672</v>
      </c>
    </row>
    <row r="1201" spans="1:6" x14ac:dyDescent="0.25">
      <c r="A1201" s="1" t="s">
        <v>1762</v>
      </c>
      <c r="B1201" s="1" t="str">
        <f t="shared" si="72"/>
        <v>RtL</v>
      </c>
      <c r="C1201" s="1" t="str">
        <f t="shared" si="73"/>
        <v>CZ12</v>
      </c>
      <c r="D1201" s="1" t="str">
        <f t="shared" si="74"/>
        <v>v07</v>
      </c>
      <c r="E1201" s="1" t="str">
        <f t="shared" si="75"/>
        <v>RtL-CZ12-v07</v>
      </c>
      <c r="F1201" s="1">
        <v>258.88891433333333</v>
      </c>
    </row>
    <row r="1202" spans="1:6" x14ac:dyDescent="0.25">
      <c r="A1202" s="1" t="s">
        <v>1763</v>
      </c>
      <c r="B1202" s="1" t="str">
        <f t="shared" si="72"/>
        <v>RtL</v>
      </c>
      <c r="C1202" s="1" t="str">
        <f t="shared" si="73"/>
        <v>CZ12</v>
      </c>
      <c r="D1202" s="1" t="str">
        <f t="shared" si="74"/>
        <v>v11</v>
      </c>
      <c r="E1202" s="1" t="str">
        <f t="shared" si="75"/>
        <v>RtL-CZ12-v11</v>
      </c>
      <c r="F1202" s="1">
        <v>251.41240116666665</v>
      </c>
    </row>
    <row r="1203" spans="1:6" x14ac:dyDescent="0.25">
      <c r="A1203" s="1" t="s">
        <v>1764</v>
      </c>
      <c r="B1203" s="1" t="str">
        <f t="shared" si="72"/>
        <v>RtL</v>
      </c>
      <c r="C1203" s="1" t="str">
        <f t="shared" si="73"/>
        <v>CZ12</v>
      </c>
      <c r="D1203" s="1" t="str">
        <f t="shared" si="74"/>
        <v>v15</v>
      </c>
      <c r="E1203" s="1" t="str">
        <f t="shared" si="75"/>
        <v>RtL-CZ12-v15</v>
      </c>
      <c r="F1203" s="1">
        <v>243.23689516666667</v>
      </c>
    </row>
    <row r="1204" spans="1:6" x14ac:dyDescent="0.25">
      <c r="A1204" s="1" t="s">
        <v>1765</v>
      </c>
      <c r="B1204" s="1" t="str">
        <f t="shared" si="72"/>
        <v>RtL</v>
      </c>
      <c r="C1204" s="1" t="str">
        <f t="shared" si="73"/>
        <v>CZ13</v>
      </c>
      <c r="D1204" s="1" t="str">
        <f t="shared" si="74"/>
        <v>v03</v>
      </c>
      <c r="E1204" s="1" t="str">
        <f t="shared" si="75"/>
        <v>RtL-CZ13-v03</v>
      </c>
      <c r="F1204" s="1">
        <v>295.08638916666666</v>
      </c>
    </row>
    <row r="1205" spans="1:6" x14ac:dyDescent="0.25">
      <c r="A1205" s="1" t="s">
        <v>1766</v>
      </c>
      <c r="B1205" s="1" t="str">
        <f t="shared" si="72"/>
        <v>RtL</v>
      </c>
      <c r="C1205" s="1" t="str">
        <f t="shared" si="73"/>
        <v>CZ13</v>
      </c>
      <c r="D1205" s="1" t="str">
        <f t="shared" si="74"/>
        <v>v07</v>
      </c>
      <c r="E1205" s="1" t="str">
        <f t="shared" si="75"/>
        <v>RtL-CZ13-v07</v>
      </c>
      <c r="F1205" s="1">
        <v>290.43365124999997</v>
      </c>
    </row>
    <row r="1206" spans="1:6" x14ac:dyDescent="0.25">
      <c r="A1206" s="1" t="s">
        <v>1767</v>
      </c>
      <c r="B1206" s="1" t="str">
        <f t="shared" si="72"/>
        <v>RtL</v>
      </c>
      <c r="C1206" s="1" t="str">
        <f t="shared" si="73"/>
        <v>CZ13</v>
      </c>
      <c r="D1206" s="1" t="str">
        <f t="shared" si="74"/>
        <v>v11</v>
      </c>
      <c r="E1206" s="1" t="str">
        <f t="shared" si="75"/>
        <v>RtL-CZ13-v11</v>
      </c>
      <c r="F1206" s="1">
        <v>278.41690075000002</v>
      </c>
    </row>
    <row r="1207" spans="1:6" x14ac:dyDescent="0.25">
      <c r="A1207" s="1" t="s">
        <v>1768</v>
      </c>
      <c r="B1207" s="1" t="str">
        <f t="shared" si="72"/>
        <v>RtL</v>
      </c>
      <c r="C1207" s="1" t="str">
        <f t="shared" si="73"/>
        <v>CZ13</v>
      </c>
      <c r="D1207" s="1" t="str">
        <f t="shared" si="74"/>
        <v>v15</v>
      </c>
      <c r="E1207" s="1" t="str">
        <f t="shared" si="75"/>
        <v>RtL-CZ13-v15</v>
      </c>
      <c r="F1207" s="1">
        <v>269.68988899999999</v>
      </c>
    </row>
    <row r="1208" spans="1:6" x14ac:dyDescent="0.25">
      <c r="A1208" s="1" t="s">
        <v>1769</v>
      </c>
      <c r="B1208" s="1" t="str">
        <f t="shared" si="72"/>
        <v>RtL</v>
      </c>
      <c r="C1208" s="1" t="str">
        <f t="shared" si="73"/>
        <v>CZ14</v>
      </c>
      <c r="D1208" s="1" t="str">
        <f t="shared" si="74"/>
        <v>v03</v>
      </c>
      <c r="E1208" s="1" t="str">
        <f t="shared" si="75"/>
        <v>RtL-CZ14-v03</v>
      </c>
      <c r="F1208" s="1">
        <v>295.77477750000003</v>
      </c>
    </row>
    <row r="1209" spans="1:6" x14ac:dyDescent="0.25">
      <c r="A1209" s="1" t="s">
        <v>1770</v>
      </c>
      <c r="B1209" s="1" t="str">
        <f t="shared" si="72"/>
        <v>RtL</v>
      </c>
      <c r="C1209" s="1" t="str">
        <f t="shared" si="73"/>
        <v>CZ14</v>
      </c>
      <c r="D1209" s="1" t="str">
        <f t="shared" si="74"/>
        <v>v07</v>
      </c>
      <c r="E1209" s="1" t="str">
        <f t="shared" si="75"/>
        <v>RtL-CZ14-v07</v>
      </c>
      <c r="F1209" s="1">
        <v>291.23386933333336</v>
      </c>
    </row>
    <row r="1210" spans="1:6" x14ac:dyDescent="0.25">
      <c r="A1210" s="1" t="s">
        <v>1771</v>
      </c>
      <c r="B1210" s="1" t="str">
        <f t="shared" si="72"/>
        <v>RtL</v>
      </c>
      <c r="C1210" s="1" t="str">
        <f t="shared" si="73"/>
        <v>CZ14</v>
      </c>
      <c r="D1210" s="1" t="str">
        <f t="shared" si="74"/>
        <v>v11</v>
      </c>
      <c r="E1210" s="1" t="str">
        <f t="shared" si="75"/>
        <v>RtL-CZ14-v11</v>
      </c>
      <c r="F1210" s="1">
        <v>276.9067101666667</v>
      </c>
    </row>
    <row r="1211" spans="1:6" x14ac:dyDescent="0.25">
      <c r="A1211" s="1" t="s">
        <v>1772</v>
      </c>
      <c r="B1211" s="1" t="str">
        <f t="shared" si="72"/>
        <v>RtL</v>
      </c>
      <c r="C1211" s="1" t="str">
        <f t="shared" si="73"/>
        <v>CZ14</v>
      </c>
      <c r="D1211" s="1" t="str">
        <f t="shared" si="74"/>
        <v>v15</v>
      </c>
      <c r="E1211" s="1" t="str">
        <f t="shared" si="75"/>
        <v>RtL-CZ14-v15</v>
      </c>
      <c r="F1211" s="1">
        <v>268.18765666666667</v>
      </c>
    </row>
    <row r="1212" spans="1:6" x14ac:dyDescent="0.25">
      <c r="A1212" s="1" t="s">
        <v>1773</v>
      </c>
      <c r="B1212" s="1" t="str">
        <f t="shared" si="72"/>
        <v>RtL</v>
      </c>
      <c r="C1212" s="1" t="str">
        <f t="shared" si="73"/>
        <v>CZ15</v>
      </c>
      <c r="D1212" s="1" t="str">
        <f t="shared" si="74"/>
        <v>v03</v>
      </c>
      <c r="E1212" s="1" t="str">
        <f t="shared" si="75"/>
        <v>RtL-CZ15-v03</v>
      </c>
      <c r="F1212" s="1">
        <v>378.70867666666669</v>
      </c>
    </row>
    <row r="1213" spans="1:6" x14ac:dyDescent="0.25">
      <c r="A1213" s="1" t="s">
        <v>1774</v>
      </c>
      <c r="B1213" s="1" t="str">
        <f t="shared" si="72"/>
        <v>RtL</v>
      </c>
      <c r="C1213" s="1" t="str">
        <f t="shared" si="73"/>
        <v>CZ15</v>
      </c>
      <c r="D1213" s="1" t="str">
        <f t="shared" si="74"/>
        <v>v07</v>
      </c>
      <c r="E1213" s="1" t="str">
        <f t="shared" si="75"/>
        <v>RtL-CZ15-v07</v>
      </c>
      <c r="F1213" s="1">
        <v>373.52761666666663</v>
      </c>
    </row>
    <row r="1214" spans="1:6" x14ac:dyDescent="0.25">
      <c r="A1214" s="1" t="s">
        <v>1775</v>
      </c>
      <c r="B1214" s="1" t="str">
        <f t="shared" si="72"/>
        <v>RtL</v>
      </c>
      <c r="C1214" s="1" t="str">
        <f t="shared" si="73"/>
        <v>CZ15</v>
      </c>
      <c r="D1214" s="1" t="str">
        <f t="shared" si="74"/>
        <v>v11</v>
      </c>
      <c r="E1214" s="1" t="str">
        <f t="shared" si="75"/>
        <v>RtL-CZ15-v11</v>
      </c>
      <c r="F1214" s="1">
        <v>356.23669083333328</v>
      </c>
    </row>
    <row r="1215" spans="1:6" x14ac:dyDescent="0.25">
      <c r="A1215" s="1" t="s">
        <v>1776</v>
      </c>
      <c r="B1215" s="1" t="str">
        <f t="shared" si="72"/>
        <v>RtL</v>
      </c>
      <c r="C1215" s="1" t="str">
        <f t="shared" si="73"/>
        <v>CZ15</v>
      </c>
      <c r="D1215" s="1" t="str">
        <f t="shared" si="74"/>
        <v>v15</v>
      </c>
      <c r="E1215" s="1" t="str">
        <f t="shared" si="75"/>
        <v>RtL-CZ15-v15</v>
      </c>
      <c r="F1215" s="1">
        <v>346.49249916666668</v>
      </c>
    </row>
    <row r="1216" spans="1:6" x14ac:dyDescent="0.25">
      <c r="A1216" s="1" t="s">
        <v>1777</v>
      </c>
      <c r="B1216" s="1" t="str">
        <f t="shared" si="72"/>
        <v>RtL</v>
      </c>
      <c r="C1216" s="1" t="str">
        <f t="shared" si="73"/>
        <v>CZ16</v>
      </c>
      <c r="D1216" s="1" t="str">
        <f t="shared" si="74"/>
        <v>v03</v>
      </c>
      <c r="E1216" s="1" t="str">
        <f t="shared" si="75"/>
        <v>RtL-CZ16-v03</v>
      </c>
      <c r="F1216" s="1">
        <v>193.35374416666667</v>
      </c>
    </row>
    <row r="1217" spans="1:6" x14ac:dyDescent="0.25">
      <c r="A1217" s="1" t="s">
        <v>1778</v>
      </c>
      <c r="B1217" s="1" t="str">
        <f t="shared" si="72"/>
        <v>RtL</v>
      </c>
      <c r="C1217" s="1" t="str">
        <f t="shared" si="73"/>
        <v>CZ16</v>
      </c>
      <c r="D1217" s="1" t="str">
        <f t="shared" si="74"/>
        <v>v07</v>
      </c>
      <c r="E1217" s="1" t="str">
        <f t="shared" si="75"/>
        <v>RtL-CZ16-v07</v>
      </c>
      <c r="F1217" s="1">
        <v>191.97376250000002</v>
      </c>
    </row>
    <row r="1218" spans="1:6" x14ac:dyDescent="0.25">
      <c r="A1218" s="1" t="s">
        <v>1779</v>
      </c>
      <c r="B1218" s="1" t="str">
        <f t="shared" si="72"/>
        <v>RtL</v>
      </c>
      <c r="C1218" s="1" t="str">
        <f t="shared" si="73"/>
        <v>CZ16</v>
      </c>
      <c r="D1218" s="1" t="str">
        <f t="shared" si="74"/>
        <v>v11</v>
      </c>
      <c r="E1218" s="1" t="str">
        <f t="shared" si="75"/>
        <v>RtL-CZ16-v11</v>
      </c>
      <c r="F1218" s="1">
        <v>184.03669666666664</v>
      </c>
    </row>
    <row r="1219" spans="1:6" x14ac:dyDescent="0.25">
      <c r="A1219" s="1" t="s">
        <v>1780</v>
      </c>
      <c r="B1219" s="1" t="str">
        <f t="shared" si="72"/>
        <v>RtL</v>
      </c>
      <c r="C1219" s="1" t="str">
        <f t="shared" si="73"/>
        <v>CZ16</v>
      </c>
      <c r="D1219" s="1" t="str">
        <f t="shared" si="74"/>
        <v>v15</v>
      </c>
      <c r="E1219" s="1" t="str">
        <f t="shared" si="75"/>
        <v>RtL-CZ16-v15</v>
      </c>
      <c r="F1219" s="1">
        <v>175.53190908333335</v>
      </c>
    </row>
    <row r="1220" spans="1:6" x14ac:dyDescent="0.25">
      <c r="A1220" s="1" t="s">
        <v>1781</v>
      </c>
      <c r="B1220" s="1" t="str">
        <f t="shared" si="72"/>
        <v>RtS</v>
      </c>
      <c r="C1220" s="1" t="str">
        <f t="shared" si="73"/>
        <v>CZ01</v>
      </c>
      <c r="D1220" s="1" t="str">
        <f t="shared" si="74"/>
        <v>v03</v>
      </c>
      <c r="E1220" s="1" t="str">
        <f t="shared" si="75"/>
        <v>RtS-CZ01-v03</v>
      </c>
      <c r="F1220" s="1">
        <v>12.63574491666667</v>
      </c>
    </row>
    <row r="1221" spans="1:6" x14ac:dyDescent="0.25">
      <c r="A1221" s="1" t="s">
        <v>1782</v>
      </c>
      <c r="B1221" s="1" t="str">
        <f t="shared" ref="B1221:B1284" si="76">LEFT(A1221,3)</f>
        <v>RtS</v>
      </c>
      <c r="C1221" s="1" t="str">
        <f t="shared" ref="C1221:C1284" si="77">"CZ"&amp;MID(A1221,6,2)</f>
        <v>CZ01</v>
      </c>
      <c r="D1221" s="1" t="str">
        <f t="shared" ref="D1221:D1284" si="78">MID(A1221,8,3)</f>
        <v>v07</v>
      </c>
      <c r="E1221" s="1" t="str">
        <f t="shared" ref="E1221:E1284" si="79">CONCATENATE(B1221,"-",C1221,"-",D1221)</f>
        <v>RtS-CZ01-v07</v>
      </c>
      <c r="F1221" s="1">
        <v>12.628301083333334</v>
      </c>
    </row>
    <row r="1222" spans="1:6" x14ac:dyDescent="0.25">
      <c r="A1222" s="1" t="s">
        <v>1783</v>
      </c>
      <c r="B1222" s="1" t="str">
        <f t="shared" si="76"/>
        <v>RtS</v>
      </c>
      <c r="C1222" s="1" t="str">
        <f t="shared" si="77"/>
        <v>CZ01</v>
      </c>
      <c r="D1222" s="1" t="str">
        <f t="shared" si="78"/>
        <v>v11</v>
      </c>
      <c r="E1222" s="1" t="str">
        <f t="shared" si="79"/>
        <v>RtS-CZ01-v11</v>
      </c>
      <c r="F1222" s="1">
        <v>12.579942500000001</v>
      </c>
    </row>
    <row r="1223" spans="1:6" x14ac:dyDescent="0.25">
      <c r="A1223" s="1" t="s">
        <v>1784</v>
      </c>
      <c r="B1223" s="1" t="str">
        <f t="shared" si="76"/>
        <v>RtS</v>
      </c>
      <c r="C1223" s="1" t="str">
        <f t="shared" si="77"/>
        <v>CZ01</v>
      </c>
      <c r="D1223" s="1" t="str">
        <f t="shared" si="78"/>
        <v>v15</v>
      </c>
      <c r="E1223" s="1" t="str">
        <f t="shared" si="79"/>
        <v>RtS-CZ01-v15</v>
      </c>
      <c r="F1223" s="1">
        <v>12.175294500000001</v>
      </c>
    </row>
    <row r="1224" spans="1:6" x14ac:dyDescent="0.25">
      <c r="A1224" s="1" t="s">
        <v>1785</v>
      </c>
      <c r="B1224" s="1" t="str">
        <f t="shared" si="76"/>
        <v>RtS</v>
      </c>
      <c r="C1224" s="1" t="str">
        <f t="shared" si="77"/>
        <v>CZ02</v>
      </c>
      <c r="D1224" s="1" t="str">
        <f t="shared" si="78"/>
        <v>v03</v>
      </c>
      <c r="E1224" s="1" t="str">
        <f t="shared" si="79"/>
        <v>RtS-CZ02-v03</v>
      </c>
      <c r="F1224" s="1">
        <v>15.702636458333338</v>
      </c>
    </row>
    <row r="1225" spans="1:6" x14ac:dyDescent="0.25">
      <c r="A1225" s="1" t="s">
        <v>1786</v>
      </c>
      <c r="B1225" s="1" t="str">
        <f t="shared" si="76"/>
        <v>RtS</v>
      </c>
      <c r="C1225" s="1" t="str">
        <f t="shared" si="77"/>
        <v>CZ02</v>
      </c>
      <c r="D1225" s="1" t="str">
        <f t="shared" si="78"/>
        <v>v07</v>
      </c>
      <c r="E1225" s="1" t="str">
        <f t="shared" si="79"/>
        <v>RtS-CZ02-v07</v>
      </c>
      <c r="F1225" s="1">
        <v>15.416795116666666</v>
      </c>
    </row>
    <row r="1226" spans="1:6" x14ac:dyDescent="0.25">
      <c r="A1226" s="1" t="s">
        <v>1787</v>
      </c>
      <c r="B1226" s="1" t="str">
        <f t="shared" si="76"/>
        <v>RtS</v>
      </c>
      <c r="C1226" s="1" t="str">
        <f t="shared" si="77"/>
        <v>CZ02</v>
      </c>
      <c r="D1226" s="1" t="str">
        <f t="shared" si="78"/>
        <v>v11</v>
      </c>
      <c r="E1226" s="1" t="str">
        <f t="shared" si="79"/>
        <v>RtS-CZ02-v11</v>
      </c>
      <c r="F1226" s="1">
        <v>15.121667958333331</v>
      </c>
    </row>
    <row r="1227" spans="1:6" x14ac:dyDescent="0.25">
      <c r="A1227" s="1" t="s">
        <v>1788</v>
      </c>
      <c r="B1227" s="1" t="str">
        <f t="shared" si="76"/>
        <v>RtS</v>
      </c>
      <c r="C1227" s="1" t="str">
        <f t="shared" si="77"/>
        <v>CZ02</v>
      </c>
      <c r="D1227" s="1" t="str">
        <f t="shared" si="78"/>
        <v>v15</v>
      </c>
      <c r="E1227" s="1" t="str">
        <f t="shared" si="79"/>
        <v>RtS-CZ02-v15</v>
      </c>
      <c r="F1227" s="1">
        <v>14.776853191666664</v>
      </c>
    </row>
    <row r="1228" spans="1:6" x14ac:dyDescent="0.25">
      <c r="A1228" s="1" t="s">
        <v>1789</v>
      </c>
      <c r="B1228" s="1" t="str">
        <f t="shared" si="76"/>
        <v>RtS</v>
      </c>
      <c r="C1228" s="1" t="str">
        <f t="shared" si="77"/>
        <v>CZ03</v>
      </c>
      <c r="D1228" s="1" t="str">
        <f t="shared" si="78"/>
        <v>v03</v>
      </c>
      <c r="E1228" s="1" t="str">
        <f t="shared" si="79"/>
        <v>RtS-CZ03-v03</v>
      </c>
      <c r="F1228" s="1">
        <v>14.175878916666665</v>
      </c>
    </row>
    <row r="1229" spans="1:6" x14ac:dyDescent="0.25">
      <c r="A1229" s="1" t="s">
        <v>1790</v>
      </c>
      <c r="B1229" s="1" t="str">
        <f t="shared" si="76"/>
        <v>RtS</v>
      </c>
      <c r="C1229" s="1" t="str">
        <f t="shared" si="77"/>
        <v>CZ03</v>
      </c>
      <c r="D1229" s="1" t="str">
        <f t="shared" si="78"/>
        <v>v07</v>
      </c>
      <c r="E1229" s="1" t="str">
        <f t="shared" si="79"/>
        <v>RtS-CZ03-v07</v>
      </c>
      <c r="F1229" s="1">
        <v>14.16766841666667</v>
      </c>
    </row>
    <row r="1230" spans="1:6" x14ac:dyDescent="0.25">
      <c r="A1230" s="1" t="s">
        <v>1791</v>
      </c>
      <c r="B1230" s="1" t="str">
        <f t="shared" si="76"/>
        <v>RtS</v>
      </c>
      <c r="C1230" s="1" t="str">
        <f t="shared" si="77"/>
        <v>CZ03</v>
      </c>
      <c r="D1230" s="1" t="str">
        <f t="shared" si="78"/>
        <v>v11</v>
      </c>
      <c r="E1230" s="1" t="str">
        <f t="shared" si="79"/>
        <v>RtS-CZ03-v11</v>
      </c>
      <c r="F1230" s="1">
        <v>14.159137333333332</v>
      </c>
    </row>
    <row r="1231" spans="1:6" x14ac:dyDescent="0.25">
      <c r="A1231" s="1" t="s">
        <v>1792</v>
      </c>
      <c r="B1231" s="1" t="str">
        <f t="shared" si="76"/>
        <v>RtS</v>
      </c>
      <c r="C1231" s="1" t="str">
        <f t="shared" si="77"/>
        <v>CZ03</v>
      </c>
      <c r="D1231" s="1" t="str">
        <f t="shared" si="78"/>
        <v>v15</v>
      </c>
      <c r="E1231" s="1" t="str">
        <f t="shared" si="79"/>
        <v>RtS-CZ03-v15</v>
      </c>
      <c r="F1231" s="1">
        <v>13.094270833333336</v>
      </c>
    </row>
    <row r="1232" spans="1:6" x14ac:dyDescent="0.25">
      <c r="A1232" s="1" t="s">
        <v>1793</v>
      </c>
      <c r="B1232" s="1" t="str">
        <f t="shared" si="76"/>
        <v>RtS</v>
      </c>
      <c r="C1232" s="1" t="str">
        <f t="shared" si="77"/>
        <v>CZ04</v>
      </c>
      <c r="D1232" s="1" t="str">
        <f t="shared" si="78"/>
        <v>v03</v>
      </c>
      <c r="E1232" s="1" t="str">
        <f t="shared" si="79"/>
        <v>RtS-CZ04-v03</v>
      </c>
      <c r="F1232" s="1">
        <v>16.400362316666666</v>
      </c>
    </row>
    <row r="1233" spans="1:6" x14ac:dyDescent="0.25">
      <c r="A1233" s="1" t="s">
        <v>1794</v>
      </c>
      <c r="B1233" s="1" t="str">
        <f t="shared" si="76"/>
        <v>RtS</v>
      </c>
      <c r="C1233" s="1" t="str">
        <f t="shared" si="77"/>
        <v>CZ04</v>
      </c>
      <c r="D1233" s="1" t="str">
        <f t="shared" si="78"/>
        <v>v07</v>
      </c>
      <c r="E1233" s="1" t="str">
        <f t="shared" si="79"/>
        <v>RtS-CZ04-v07</v>
      </c>
      <c r="F1233" s="1">
        <v>16.191946925</v>
      </c>
    </row>
    <row r="1234" spans="1:6" x14ac:dyDescent="0.25">
      <c r="A1234" s="1" t="s">
        <v>1795</v>
      </c>
      <c r="B1234" s="1" t="str">
        <f t="shared" si="76"/>
        <v>RtS</v>
      </c>
      <c r="C1234" s="1" t="str">
        <f t="shared" si="77"/>
        <v>CZ04</v>
      </c>
      <c r="D1234" s="1" t="str">
        <f t="shared" si="78"/>
        <v>v11</v>
      </c>
      <c r="E1234" s="1" t="str">
        <f t="shared" si="79"/>
        <v>RtS-CZ04-v11</v>
      </c>
      <c r="F1234" s="1">
        <v>15.946473983333334</v>
      </c>
    </row>
    <row r="1235" spans="1:6" x14ac:dyDescent="0.25">
      <c r="A1235" s="1" t="s">
        <v>1796</v>
      </c>
      <c r="B1235" s="1" t="str">
        <f t="shared" si="76"/>
        <v>RtS</v>
      </c>
      <c r="C1235" s="1" t="str">
        <f t="shared" si="77"/>
        <v>CZ04</v>
      </c>
      <c r="D1235" s="1" t="str">
        <f t="shared" si="78"/>
        <v>v15</v>
      </c>
      <c r="E1235" s="1" t="str">
        <f t="shared" si="79"/>
        <v>RtS-CZ04-v15</v>
      </c>
      <c r="F1235" s="1">
        <v>14.985303825000001</v>
      </c>
    </row>
    <row r="1236" spans="1:6" x14ac:dyDescent="0.25">
      <c r="A1236" s="1" t="s">
        <v>1797</v>
      </c>
      <c r="B1236" s="1" t="str">
        <f t="shared" si="76"/>
        <v>RtS</v>
      </c>
      <c r="C1236" s="1" t="str">
        <f t="shared" si="77"/>
        <v>CZ05</v>
      </c>
      <c r="D1236" s="1" t="str">
        <f t="shared" si="78"/>
        <v>v03</v>
      </c>
      <c r="E1236" s="1" t="str">
        <f t="shared" si="79"/>
        <v>RtS-CZ05-v03</v>
      </c>
      <c r="F1236" s="1">
        <v>13.986539583333329</v>
      </c>
    </row>
    <row r="1237" spans="1:6" x14ac:dyDescent="0.25">
      <c r="A1237" s="1" t="s">
        <v>1798</v>
      </c>
      <c r="B1237" s="1" t="str">
        <f t="shared" si="76"/>
        <v>RtS</v>
      </c>
      <c r="C1237" s="1" t="str">
        <f t="shared" si="77"/>
        <v>CZ05</v>
      </c>
      <c r="D1237" s="1" t="str">
        <f t="shared" si="78"/>
        <v>v07</v>
      </c>
      <c r="E1237" s="1" t="str">
        <f t="shared" si="79"/>
        <v>RtS-CZ05-v07</v>
      </c>
      <c r="F1237" s="1">
        <v>13.977968083333336</v>
      </c>
    </row>
    <row r="1238" spans="1:6" x14ac:dyDescent="0.25">
      <c r="A1238" s="1" t="s">
        <v>1799</v>
      </c>
      <c r="B1238" s="1" t="str">
        <f t="shared" si="76"/>
        <v>RtS</v>
      </c>
      <c r="C1238" s="1" t="str">
        <f t="shared" si="77"/>
        <v>CZ05</v>
      </c>
      <c r="D1238" s="1" t="str">
        <f t="shared" si="78"/>
        <v>v11</v>
      </c>
      <c r="E1238" s="1" t="str">
        <f t="shared" si="79"/>
        <v>RtS-CZ05-v11</v>
      </c>
      <c r="F1238" s="1">
        <v>13.977968083333336</v>
      </c>
    </row>
    <row r="1239" spans="1:6" x14ac:dyDescent="0.25">
      <c r="A1239" s="1" t="s">
        <v>1800</v>
      </c>
      <c r="B1239" s="1" t="str">
        <f t="shared" si="76"/>
        <v>RtS</v>
      </c>
      <c r="C1239" s="1" t="str">
        <f t="shared" si="77"/>
        <v>CZ05</v>
      </c>
      <c r="D1239" s="1" t="str">
        <f t="shared" si="78"/>
        <v>v15</v>
      </c>
      <c r="E1239" s="1" t="str">
        <f t="shared" si="79"/>
        <v>RtS-CZ05-v15</v>
      </c>
      <c r="F1239" s="1">
        <v>12.919188416666669</v>
      </c>
    </row>
    <row r="1240" spans="1:6" x14ac:dyDescent="0.25">
      <c r="A1240" s="1" t="s">
        <v>1801</v>
      </c>
      <c r="B1240" s="1" t="str">
        <f t="shared" si="76"/>
        <v>RtS</v>
      </c>
      <c r="C1240" s="1" t="str">
        <f t="shared" si="77"/>
        <v>CZ06</v>
      </c>
      <c r="D1240" s="1" t="str">
        <f t="shared" si="78"/>
        <v>v03</v>
      </c>
      <c r="E1240" s="1" t="str">
        <f t="shared" si="79"/>
        <v>RtS-CZ06-v03</v>
      </c>
      <c r="F1240" s="1">
        <v>15.533425166666666</v>
      </c>
    </row>
    <row r="1241" spans="1:6" x14ac:dyDescent="0.25">
      <c r="A1241" s="1" t="s">
        <v>1802</v>
      </c>
      <c r="B1241" s="1" t="str">
        <f t="shared" si="76"/>
        <v>RtS</v>
      </c>
      <c r="C1241" s="1" t="str">
        <f t="shared" si="77"/>
        <v>CZ06</v>
      </c>
      <c r="D1241" s="1" t="str">
        <f t="shared" si="78"/>
        <v>v07</v>
      </c>
      <c r="E1241" s="1" t="str">
        <f t="shared" si="79"/>
        <v>RtS-CZ06-v07</v>
      </c>
      <c r="F1241" s="1">
        <v>15.533425166666666</v>
      </c>
    </row>
    <row r="1242" spans="1:6" x14ac:dyDescent="0.25">
      <c r="A1242" s="1" t="s">
        <v>1803</v>
      </c>
      <c r="B1242" s="1" t="str">
        <f t="shared" si="76"/>
        <v>RtS</v>
      </c>
      <c r="C1242" s="1" t="str">
        <f t="shared" si="77"/>
        <v>CZ06</v>
      </c>
      <c r="D1242" s="1" t="str">
        <f t="shared" si="78"/>
        <v>v11</v>
      </c>
      <c r="E1242" s="1" t="str">
        <f t="shared" si="79"/>
        <v>RtS-CZ06-v11</v>
      </c>
      <c r="F1242" s="1">
        <v>15.533425166666666</v>
      </c>
    </row>
    <row r="1243" spans="1:6" x14ac:dyDescent="0.25">
      <c r="A1243" s="1" t="s">
        <v>1804</v>
      </c>
      <c r="B1243" s="1" t="str">
        <f t="shared" si="76"/>
        <v>RtS</v>
      </c>
      <c r="C1243" s="1" t="str">
        <f t="shared" si="77"/>
        <v>CZ06</v>
      </c>
      <c r="D1243" s="1" t="str">
        <f t="shared" si="78"/>
        <v>v15</v>
      </c>
      <c r="E1243" s="1" t="str">
        <f t="shared" si="79"/>
        <v>RtS-CZ06-v15</v>
      </c>
      <c r="F1243" s="1">
        <v>14.346491000000004</v>
      </c>
    </row>
    <row r="1244" spans="1:6" x14ac:dyDescent="0.25">
      <c r="A1244" s="1" t="s">
        <v>1805</v>
      </c>
      <c r="B1244" s="1" t="str">
        <f t="shared" si="76"/>
        <v>RtS</v>
      </c>
      <c r="C1244" s="1" t="str">
        <f t="shared" si="77"/>
        <v>CZ07</v>
      </c>
      <c r="D1244" s="1" t="str">
        <f t="shared" si="78"/>
        <v>v03</v>
      </c>
      <c r="E1244" s="1" t="str">
        <f t="shared" si="79"/>
        <v>RtS-CZ07-v03</v>
      </c>
      <c r="F1244" s="1">
        <v>15.017560750000001</v>
      </c>
    </row>
    <row r="1245" spans="1:6" x14ac:dyDescent="0.25">
      <c r="A1245" s="1" t="s">
        <v>1806</v>
      </c>
      <c r="B1245" s="1" t="str">
        <f t="shared" si="76"/>
        <v>RtS</v>
      </c>
      <c r="C1245" s="1" t="str">
        <f t="shared" si="77"/>
        <v>CZ07</v>
      </c>
      <c r="D1245" s="1" t="str">
        <f t="shared" si="78"/>
        <v>v07</v>
      </c>
      <c r="E1245" s="1" t="str">
        <f t="shared" si="79"/>
        <v>RtS-CZ07-v07</v>
      </c>
      <c r="F1245" s="1">
        <v>15.017560750000001</v>
      </c>
    </row>
    <row r="1246" spans="1:6" x14ac:dyDescent="0.25">
      <c r="A1246" s="1" t="s">
        <v>1807</v>
      </c>
      <c r="B1246" s="1" t="str">
        <f t="shared" si="76"/>
        <v>RtS</v>
      </c>
      <c r="C1246" s="1" t="str">
        <f t="shared" si="77"/>
        <v>CZ07</v>
      </c>
      <c r="D1246" s="1" t="str">
        <f t="shared" si="78"/>
        <v>v11</v>
      </c>
      <c r="E1246" s="1" t="str">
        <f t="shared" si="79"/>
        <v>RtS-CZ07-v11</v>
      </c>
      <c r="F1246" s="1">
        <v>14.860865166666668</v>
      </c>
    </row>
    <row r="1247" spans="1:6" x14ac:dyDescent="0.25">
      <c r="A1247" s="1" t="s">
        <v>1808</v>
      </c>
      <c r="B1247" s="1" t="str">
        <f t="shared" si="76"/>
        <v>RtS</v>
      </c>
      <c r="C1247" s="1" t="str">
        <f t="shared" si="77"/>
        <v>CZ07</v>
      </c>
      <c r="D1247" s="1" t="str">
        <f t="shared" si="78"/>
        <v>v15</v>
      </c>
      <c r="E1247" s="1" t="str">
        <f t="shared" si="79"/>
        <v>RtS-CZ07-v15</v>
      </c>
      <c r="F1247" s="1">
        <v>13.797844833333334</v>
      </c>
    </row>
    <row r="1248" spans="1:6" x14ac:dyDescent="0.25">
      <c r="A1248" s="1" t="s">
        <v>1809</v>
      </c>
      <c r="B1248" s="1" t="str">
        <f t="shared" si="76"/>
        <v>RtS</v>
      </c>
      <c r="C1248" s="1" t="str">
        <f t="shared" si="77"/>
        <v>CZ08</v>
      </c>
      <c r="D1248" s="1" t="str">
        <f t="shared" si="78"/>
        <v>v03</v>
      </c>
      <c r="E1248" s="1" t="str">
        <f t="shared" si="79"/>
        <v>RtS-CZ08-v03</v>
      </c>
      <c r="F1248" s="1">
        <v>17.451017200000003</v>
      </c>
    </row>
    <row r="1249" spans="1:6" x14ac:dyDescent="0.25">
      <c r="A1249" s="1" t="s">
        <v>1810</v>
      </c>
      <c r="B1249" s="1" t="str">
        <f t="shared" si="76"/>
        <v>RtS</v>
      </c>
      <c r="C1249" s="1" t="str">
        <f t="shared" si="77"/>
        <v>CZ08</v>
      </c>
      <c r="D1249" s="1" t="str">
        <f t="shared" si="78"/>
        <v>v07</v>
      </c>
      <c r="E1249" s="1" t="str">
        <f t="shared" si="79"/>
        <v>RtS-CZ08-v07</v>
      </c>
      <c r="F1249" s="1">
        <v>17.451017200000003</v>
      </c>
    </row>
    <row r="1250" spans="1:6" x14ac:dyDescent="0.25">
      <c r="A1250" s="1" t="s">
        <v>1811</v>
      </c>
      <c r="B1250" s="1" t="str">
        <f t="shared" si="76"/>
        <v>RtS</v>
      </c>
      <c r="C1250" s="1" t="str">
        <f t="shared" si="77"/>
        <v>CZ08</v>
      </c>
      <c r="D1250" s="1" t="str">
        <f t="shared" si="78"/>
        <v>v11</v>
      </c>
      <c r="E1250" s="1" t="str">
        <f t="shared" si="79"/>
        <v>RtS-CZ08-v11</v>
      </c>
      <c r="F1250" s="1">
        <v>17.231920091666666</v>
      </c>
    </row>
    <row r="1251" spans="1:6" x14ac:dyDescent="0.25">
      <c r="A1251" s="1" t="s">
        <v>1812</v>
      </c>
      <c r="B1251" s="1" t="str">
        <f t="shared" si="76"/>
        <v>RtS</v>
      </c>
      <c r="C1251" s="1" t="str">
        <f t="shared" si="77"/>
        <v>CZ08</v>
      </c>
      <c r="D1251" s="1" t="str">
        <f t="shared" si="78"/>
        <v>v15</v>
      </c>
      <c r="E1251" s="1" t="str">
        <f t="shared" si="79"/>
        <v>RtS-CZ08-v15</v>
      </c>
      <c r="F1251" s="1">
        <v>16.309009266666667</v>
      </c>
    </row>
    <row r="1252" spans="1:6" x14ac:dyDescent="0.25">
      <c r="A1252" s="1" t="s">
        <v>1813</v>
      </c>
      <c r="B1252" s="1" t="str">
        <f t="shared" si="76"/>
        <v>RtS</v>
      </c>
      <c r="C1252" s="1" t="str">
        <f t="shared" si="77"/>
        <v>CZ09</v>
      </c>
      <c r="D1252" s="1" t="str">
        <f t="shared" si="78"/>
        <v>v03</v>
      </c>
      <c r="E1252" s="1" t="str">
        <f t="shared" si="79"/>
        <v>RtS-CZ09-v03</v>
      </c>
      <c r="F1252" s="1">
        <v>22.507790549999999</v>
      </c>
    </row>
    <row r="1253" spans="1:6" x14ac:dyDescent="0.25">
      <c r="A1253" s="1" t="s">
        <v>1814</v>
      </c>
      <c r="B1253" s="1" t="str">
        <f t="shared" si="76"/>
        <v>RtS</v>
      </c>
      <c r="C1253" s="1" t="str">
        <f t="shared" si="77"/>
        <v>CZ09</v>
      </c>
      <c r="D1253" s="1" t="str">
        <f t="shared" si="78"/>
        <v>v07</v>
      </c>
      <c r="E1253" s="1" t="str">
        <f t="shared" si="79"/>
        <v>RtS-CZ09-v07</v>
      </c>
      <c r="F1253" s="1">
        <v>22.507790549999999</v>
      </c>
    </row>
    <row r="1254" spans="1:6" x14ac:dyDescent="0.25">
      <c r="A1254" s="1" t="s">
        <v>1815</v>
      </c>
      <c r="B1254" s="1" t="str">
        <f t="shared" si="76"/>
        <v>RtS</v>
      </c>
      <c r="C1254" s="1" t="str">
        <f t="shared" si="77"/>
        <v>CZ09</v>
      </c>
      <c r="D1254" s="1" t="str">
        <f t="shared" si="78"/>
        <v>v11</v>
      </c>
      <c r="E1254" s="1" t="str">
        <f t="shared" si="79"/>
        <v>RtS-CZ09-v11</v>
      </c>
      <c r="F1254" s="1">
        <v>21.453066124999996</v>
      </c>
    </row>
    <row r="1255" spans="1:6" x14ac:dyDescent="0.25">
      <c r="A1255" s="1" t="s">
        <v>1816</v>
      </c>
      <c r="B1255" s="1" t="str">
        <f t="shared" si="76"/>
        <v>RtS</v>
      </c>
      <c r="C1255" s="1" t="str">
        <f t="shared" si="77"/>
        <v>CZ09</v>
      </c>
      <c r="D1255" s="1" t="str">
        <f t="shared" si="78"/>
        <v>v15</v>
      </c>
      <c r="E1255" s="1" t="str">
        <f t="shared" si="79"/>
        <v>RtS-CZ09-v15</v>
      </c>
      <c r="F1255" s="1">
        <v>20.481264966666664</v>
      </c>
    </row>
    <row r="1256" spans="1:6" x14ac:dyDescent="0.25">
      <c r="A1256" s="1" t="s">
        <v>1817</v>
      </c>
      <c r="B1256" s="1" t="str">
        <f t="shared" si="76"/>
        <v>RtS</v>
      </c>
      <c r="C1256" s="1" t="str">
        <f t="shared" si="77"/>
        <v>CZ10</v>
      </c>
      <c r="D1256" s="1" t="str">
        <f t="shared" si="78"/>
        <v>v03</v>
      </c>
      <c r="E1256" s="1" t="str">
        <f t="shared" si="79"/>
        <v>RtS-CZ10-v03</v>
      </c>
      <c r="F1256" s="1">
        <v>19.848879175</v>
      </c>
    </row>
    <row r="1257" spans="1:6" x14ac:dyDescent="0.25">
      <c r="A1257" s="1" t="s">
        <v>1818</v>
      </c>
      <c r="B1257" s="1" t="str">
        <f t="shared" si="76"/>
        <v>RtS</v>
      </c>
      <c r="C1257" s="1" t="str">
        <f t="shared" si="77"/>
        <v>CZ10</v>
      </c>
      <c r="D1257" s="1" t="str">
        <f t="shared" si="78"/>
        <v>v07</v>
      </c>
      <c r="E1257" s="1" t="str">
        <f t="shared" si="79"/>
        <v>RtS-CZ10-v07</v>
      </c>
      <c r="F1257" s="1">
        <v>19.591953691666667</v>
      </c>
    </row>
    <row r="1258" spans="1:6" x14ac:dyDescent="0.25">
      <c r="A1258" s="1" t="s">
        <v>1819</v>
      </c>
      <c r="B1258" s="1" t="str">
        <f t="shared" si="76"/>
        <v>RtS</v>
      </c>
      <c r="C1258" s="1" t="str">
        <f t="shared" si="77"/>
        <v>CZ10</v>
      </c>
      <c r="D1258" s="1" t="str">
        <f t="shared" si="78"/>
        <v>v11</v>
      </c>
      <c r="E1258" s="1" t="str">
        <f t="shared" si="79"/>
        <v>RtS-CZ10-v11</v>
      </c>
      <c r="F1258" s="1">
        <v>19.33057578333333</v>
      </c>
    </row>
    <row r="1259" spans="1:6" x14ac:dyDescent="0.25">
      <c r="A1259" s="1" t="s">
        <v>1820</v>
      </c>
      <c r="B1259" s="1" t="str">
        <f t="shared" si="76"/>
        <v>RtS</v>
      </c>
      <c r="C1259" s="1" t="str">
        <f t="shared" si="77"/>
        <v>CZ10</v>
      </c>
      <c r="D1259" s="1" t="str">
        <f t="shared" si="78"/>
        <v>v15</v>
      </c>
      <c r="E1259" s="1" t="str">
        <f t="shared" si="79"/>
        <v>RtS-CZ10-v15</v>
      </c>
      <c r="F1259" s="1">
        <v>19.050225775000001</v>
      </c>
    </row>
    <row r="1260" spans="1:6" x14ac:dyDescent="0.25">
      <c r="A1260" s="1" t="s">
        <v>1821</v>
      </c>
      <c r="B1260" s="1" t="str">
        <f t="shared" si="76"/>
        <v>RtS</v>
      </c>
      <c r="C1260" s="1" t="str">
        <f t="shared" si="77"/>
        <v>CZ11</v>
      </c>
      <c r="D1260" s="1" t="str">
        <f t="shared" si="78"/>
        <v>v03</v>
      </c>
      <c r="E1260" s="1" t="str">
        <f t="shared" si="79"/>
        <v>RtS-CZ11-v03</v>
      </c>
      <c r="F1260" s="1">
        <v>22.489678666666663</v>
      </c>
    </row>
    <row r="1261" spans="1:6" x14ac:dyDescent="0.25">
      <c r="A1261" s="1" t="s">
        <v>1822</v>
      </c>
      <c r="B1261" s="1" t="str">
        <f t="shared" si="76"/>
        <v>RtS</v>
      </c>
      <c r="C1261" s="1" t="str">
        <f t="shared" si="77"/>
        <v>CZ11</v>
      </c>
      <c r="D1261" s="1" t="str">
        <f t="shared" si="78"/>
        <v>v07</v>
      </c>
      <c r="E1261" s="1" t="str">
        <f t="shared" si="79"/>
        <v>RtS-CZ11-v07</v>
      </c>
      <c r="F1261" s="1">
        <v>22.153855749999998</v>
      </c>
    </row>
    <row r="1262" spans="1:6" x14ac:dyDescent="0.25">
      <c r="A1262" s="1" t="s">
        <v>1823</v>
      </c>
      <c r="B1262" s="1" t="str">
        <f t="shared" si="76"/>
        <v>RtS</v>
      </c>
      <c r="C1262" s="1" t="str">
        <f t="shared" si="77"/>
        <v>CZ11</v>
      </c>
      <c r="D1262" s="1" t="str">
        <f t="shared" si="78"/>
        <v>v11</v>
      </c>
      <c r="E1262" s="1" t="str">
        <f t="shared" si="79"/>
        <v>RtS-CZ11-v11</v>
      </c>
      <c r="F1262" s="1">
        <v>20.73851105</v>
      </c>
    </row>
    <row r="1263" spans="1:6" x14ac:dyDescent="0.25">
      <c r="A1263" s="1" t="s">
        <v>1824</v>
      </c>
      <c r="B1263" s="1" t="str">
        <f t="shared" si="76"/>
        <v>RtS</v>
      </c>
      <c r="C1263" s="1" t="str">
        <f t="shared" si="77"/>
        <v>CZ11</v>
      </c>
      <c r="D1263" s="1" t="str">
        <f t="shared" si="78"/>
        <v>v15</v>
      </c>
      <c r="E1263" s="1" t="str">
        <f t="shared" si="79"/>
        <v>RtS-CZ11-v15</v>
      </c>
      <c r="F1263" s="1">
        <v>20.478470350000002</v>
      </c>
    </row>
    <row r="1264" spans="1:6" x14ac:dyDescent="0.25">
      <c r="A1264" s="1" t="s">
        <v>1825</v>
      </c>
      <c r="B1264" s="1" t="str">
        <f t="shared" si="76"/>
        <v>RtS</v>
      </c>
      <c r="C1264" s="1" t="str">
        <f t="shared" si="77"/>
        <v>CZ12</v>
      </c>
      <c r="D1264" s="1" t="str">
        <f t="shared" si="78"/>
        <v>v03</v>
      </c>
      <c r="E1264" s="1" t="str">
        <f t="shared" si="79"/>
        <v>RtS-CZ12-v03</v>
      </c>
      <c r="F1264" s="1">
        <v>19.771172133333334</v>
      </c>
    </row>
    <row r="1265" spans="1:6" x14ac:dyDescent="0.25">
      <c r="A1265" s="1" t="s">
        <v>1826</v>
      </c>
      <c r="B1265" s="1" t="str">
        <f t="shared" si="76"/>
        <v>RtS</v>
      </c>
      <c r="C1265" s="1" t="str">
        <f t="shared" si="77"/>
        <v>CZ12</v>
      </c>
      <c r="D1265" s="1" t="str">
        <f t="shared" si="78"/>
        <v>v07</v>
      </c>
      <c r="E1265" s="1" t="str">
        <f t="shared" si="79"/>
        <v>RtS-CZ12-v07</v>
      </c>
      <c r="F1265" s="1">
        <v>19.478635624999999</v>
      </c>
    </row>
    <row r="1266" spans="1:6" x14ac:dyDescent="0.25">
      <c r="A1266" s="1" t="s">
        <v>1827</v>
      </c>
      <c r="B1266" s="1" t="str">
        <f t="shared" si="76"/>
        <v>RtS</v>
      </c>
      <c r="C1266" s="1" t="str">
        <f t="shared" si="77"/>
        <v>CZ12</v>
      </c>
      <c r="D1266" s="1" t="str">
        <f t="shared" si="78"/>
        <v>v11</v>
      </c>
      <c r="E1266" s="1" t="str">
        <f t="shared" si="79"/>
        <v>RtS-CZ12-v11</v>
      </c>
      <c r="F1266" s="1">
        <v>18.831614799999997</v>
      </c>
    </row>
    <row r="1267" spans="1:6" x14ac:dyDescent="0.25">
      <c r="A1267" s="1" t="s">
        <v>1828</v>
      </c>
      <c r="B1267" s="1" t="str">
        <f t="shared" si="76"/>
        <v>RtS</v>
      </c>
      <c r="C1267" s="1" t="str">
        <f t="shared" si="77"/>
        <v>CZ12</v>
      </c>
      <c r="D1267" s="1" t="str">
        <f t="shared" si="78"/>
        <v>v15</v>
      </c>
      <c r="E1267" s="1" t="str">
        <f t="shared" si="79"/>
        <v>RtS-CZ12-v15</v>
      </c>
      <c r="F1267" s="1">
        <v>18.529465933333334</v>
      </c>
    </row>
    <row r="1268" spans="1:6" x14ac:dyDescent="0.25">
      <c r="A1268" s="1" t="s">
        <v>1829</v>
      </c>
      <c r="B1268" s="1" t="str">
        <f t="shared" si="76"/>
        <v>RtS</v>
      </c>
      <c r="C1268" s="1" t="str">
        <f t="shared" si="77"/>
        <v>CZ13</v>
      </c>
      <c r="D1268" s="1" t="str">
        <f t="shared" si="78"/>
        <v>v03</v>
      </c>
      <c r="E1268" s="1" t="str">
        <f t="shared" si="79"/>
        <v>RtS-CZ13-v03</v>
      </c>
      <c r="F1268" s="1">
        <v>22.561201000000001</v>
      </c>
    </row>
    <row r="1269" spans="1:6" x14ac:dyDescent="0.25">
      <c r="A1269" s="1" t="s">
        <v>1830</v>
      </c>
      <c r="B1269" s="1" t="str">
        <f t="shared" si="76"/>
        <v>RtS</v>
      </c>
      <c r="C1269" s="1" t="str">
        <f t="shared" si="77"/>
        <v>CZ13</v>
      </c>
      <c r="D1269" s="1" t="str">
        <f t="shared" si="78"/>
        <v>v07</v>
      </c>
      <c r="E1269" s="1" t="str">
        <f t="shared" si="79"/>
        <v>RtS-CZ13-v07</v>
      </c>
      <c r="F1269" s="1">
        <v>22.233292833333337</v>
      </c>
    </row>
    <row r="1270" spans="1:6" x14ac:dyDescent="0.25">
      <c r="A1270" s="1" t="s">
        <v>1831</v>
      </c>
      <c r="B1270" s="1" t="str">
        <f t="shared" si="76"/>
        <v>RtS</v>
      </c>
      <c r="C1270" s="1" t="str">
        <f t="shared" si="77"/>
        <v>CZ13</v>
      </c>
      <c r="D1270" s="1" t="str">
        <f t="shared" si="78"/>
        <v>v11</v>
      </c>
      <c r="E1270" s="1" t="str">
        <f t="shared" si="79"/>
        <v>RtS-CZ13-v11</v>
      </c>
      <c r="F1270" s="1">
        <v>21.153527008333334</v>
      </c>
    </row>
    <row r="1271" spans="1:6" x14ac:dyDescent="0.25">
      <c r="A1271" s="1" t="s">
        <v>1832</v>
      </c>
      <c r="B1271" s="1" t="str">
        <f t="shared" si="76"/>
        <v>RtS</v>
      </c>
      <c r="C1271" s="1" t="str">
        <f t="shared" si="77"/>
        <v>CZ13</v>
      </c>
      <c r="D1271" s="1" t="str">
        <f t="shared" si="78"/>
        <v>v15</v>
      </c>
      <c r="E1271" s="1" t="str">
        <f t="shared" si="79"/>
        <v>RtS-CZ13-v15</v>
      </c>
      <c r="F1271" s="1">
        <v>20.863384508333336</v>
      </c>
    </row>
    <row r="1272" spans="1:6" x14ac:dyDescent="0.25">
      <c r="A1272" s="1" t="s">
        <v>1833</v>
      </c>
      <c r="B1272" s="1" t="str">
        <f t="shared" si="76"/>
        <v>RtS</v>
      </c>
      <c r="C1272" s="1" t="str">
        <f t="shared" si="77"/>
        <v>CZ14</v>
      </c>
      <c r="D1272" s="1" t="str">
        <f t="shared" si="78"/>
        <v>v03</v>
      </c>
      <c r="E1272" s="1" t="str">
        <f t="shared" si="79"/>
        <v>RtS-CZ14-v03</v>
      </c>
      <c r="F1272" s="1">
        <v>22.47763916666667</v>
      </c>
    </row>
    <row r="1273" spans="1:6" x14ac:dyDescent="0.25">
      <c r="A1273" s="1" t="s">
        <v>1834</v>
      </c>
      <c r="B1273" s="1" t="str">
        <f t="shared" si="76"/>
        <v>RtS</v>
      </c>
      <c r="C1273" s="1" t="str">
        <f t="shared" si="77"/>
        <v>CZ14</v>
      </c>
      <c r="D1273" s="1" t="str">
        <f t="shared" si="78"/>
        <v>v07</v>
      </c>
      <c r="E1273" s="1" t="str">
        <f t="shared" si="79"/>
        <v>RtS-CZ14-v07</v>
      </c>
      <c r="F1273" s="1">
        <v>22.156342583333338</v>
      </c>
    </row>
    <row r="1274" spans="1:6" x14ac:dyDescent="0.25">
      <c r="A1274" s="1" t="s">
        <v>1835</v>
      </c>
      <c r="B1274" s="1" t="str">
        <f t="shared" si="76"/>
        <v>RtS</v>
      </c>
      <c r="C1274" s="1" t="str">
        <f t="shared" si="77"/>
        <v>CZ14</v>
      </c>
      <c r="D1274" s="1" t="str">
        <f t="shared" si="78"/>
        <v>v11</v>
      </c>
      <c r="E1274" s="1" t="str">
        <f t="shared" si="79"/>
        <v>RtS-CZ14-v11</v>
      </c>
      <c r="F1274" s="1">
        <v>20.784617866666668</v>
      </c>
    </row>
    <row r="1275" spans="1:6" x14ac:dyDescent="0.25">
      <c r="A1275" s="1" t="s">
        <v>1836</v>
      </c>
      <c r="B1275" s="1" t="str">
        <f t="shared" si="76"/>
        <v>RtS</v>
      </c>
      <c r="C1275" s="1" t="str">
        <f t="shared" si="77"/>
        <v>CZ14</v>
      </c>
      <c r="D1275" s="1" t="str">
        <f t="shared" si="78"/>
        <v>v15</v>
      </c>
      <c r="E1275" s="1" t="str">
        <f t="shared" si="79"/>
        <v>RtS-CZ14-v15</v>
      </c>
      <c r="F1275" s="1">
        <v>20.469747658333333</v>
      </c>
    </row>
    <row r="1276" spans="1:6" x14ac:dyDescent="0.25">
      <c r="A1276" s="1" t="s">
        <v>1837</v>
      </c>
      <c r="B1276" s="1" t="str">
        <f t="shared" si="76"/>
        <v>RtS</v>
      </c>
      <c r="C1276" s="1" t="str">
        <f t="shared" si="77"/>
        <v>CZ15</v>
      </c>
      <c r="D1276" s="1" t="str">
        <f t="shared" si="78"/>
        <v>v03</v>
      </c>
      <c r="E1276" s="1" t="str">
        <f t="shared" si="79"/>
        <v>RtS-CZ15-v03</v>
      </c>
      <c r="F1276" s="1">
        <v>29.037114666666671</v>
      </c>
    </row>
    <row r="1277" spans="1:6" x14ac:dyDescent="0.25">
      <c r="A1277" s="1" t="s">
        <v>1838</v>
      </c>
      <c r="B1277" s="1" t="str">
        <f t="shared" si="76"/>
        <v>RtS</v>
      </c>
      <c r="C1277" s="1" t="str">
        <f t="shared" si="77"/>
        <v>CZ15</v>
      </c>
      <c r="D1277" s="1" t="str">
        <f t="shared" si="78"/>
        <v>v07</v>
      </c>
      <c r="E1277" s="1" t="str">
        <f t="shared" si="79"/>
        <v>RtS-CZ15-v07</v>
      </c>
      <c r="F1277" s="1">
        <v>28.650388666666665</v>
      </c>
    </row>
    <row r="1278" spans="1:6" x14ac:dyDescent="0.25">
      <c r="A1278" s="1" t="s">
        <v>1839</v>
      </c>
      <c r="B1278" s="1" t="str">
        <f t="shared" si="76"/>
        <v>RtS</v>
      </c>
      <c r="C1278" s="1" t="str">
        <f t="shared" si="77"/>
        <v>CZ15</v>
      </c>
      <c r="D1278" s="1" t="str">
        <f t="shared" si="78"/>
        <v>v11</v>
      </c>
      <c r="E1278" s="1" t="str">
        <f t="shared" si="79"/>
        <v>RtS-CZ15-v11</v>
      </c>
      <c r="F1278" s="1">
        <v>27.025382666666662</v>
      </c>
    </row>
    <row r="1279" spans="1:6" x14ac:dyDescent="0.25">
      <c r="A1279" s="1" t="s">
        <v>1840</v>
      </c>
      <c r="B1279" s="1" t="str">
        <f t="shared" si="76"/>
        <v>RtS</v>
      </c>
      <c r="C1279" s="1" t="str">
        <f t="shared" si="77"/>
        <v>CZ15</v>
      </c>
      <c r="D1279" s="1" t="str">
        <f t="shared" si="78"/>
        <v>v15</v>
      </c>
      <c r="E1279" s="1" t="str">
        <f t="shared" si="79"/>
        <v>RtS-CZ15-v15</v>
      </c>
      <c r="F1279" s="1">
        <v>26.834231416666672</v>
      </c>
    </row>
    <row r="1280" spans="1:6" x14ac:dyDescent="0.25">
      <c r="A1280" s="1" t="s">
        <v>1841</v>
      </c>
      <c r="B1280" s="1" t="str">
        <f t="shared" si="76"/>
        <v>RtS</v>
      </c>
      <c r="C1280" s="1" t="str">
        <f t="shared" si="77"/>
        <v>CZ16</v>
      </c>
      <c r="D1280" s="1" t="str">
        <f t="shared" si="78"/>
        <v>v03</v>
      </c>
      <c r="E1280" s="1" t="str">
        <f t="shared" si="79"/>
        <v>RtS-CZ16-v03</v>
      </c>
      <c r="F1280" s="1">
        <v>14.445027083333335</v>
      </c>
    </row>
    <row r="1281" spans="1:6" x14ac:dyDescent="0.25">
      <c r="A1281" s="1" t="s">
        <v>1842</v>
      </c>
      <c r="B1281" s="1" t="str">
        <f t="shared" si="76"/>
        <v>RtS</v>
      </c>
      <c r="C1281" s="1" t="str">
        <f t="shared" si="77"/>
        <v>CZ16</v>
      </c>
      <c r="D1281" s="1" t="str">
        <f t="shared" si="78"/>
        <v>v07</v>
      </c>
      <c r="E1281" s="1" t="str">
        <f t="shared" si="79"/>
        <v>RtS-CZ16-v07</v>
      </c>
      <c r="F1281" s="1">
        <v>14.349649083333334</v>
      </c>
    </row>
    <row r="1282" spans="1:6" x14ac:dyDescent="0.25">
      <c r="A1282" s="1" t="s">
        <v>1843</v>
      </c>
      <c r="B1282" s="1" t="str">
        <f t="shared" si="76"/>
        <v>RtS</v>
      </c>
      <c r="C1282" s="1" t="str">
        <f t="shared" si="77"/>
        <v>CZ16</v>
      </c>
      <c r="D1282" s="1" t="str">
        <f t="shared" si="78"/>
        <v>v11</v>
      </c>
      <c r="E1282" s="1" t="str">
        <f t="shared" si="79"/>
        <v>RtS-CZ16-v11</v>
      </c>
      <c r="F1282" s="1">
        <v>13.910879333333334</v>
      </c>
    </row>
    <row r="1283" spans="1:6" x14ac:dyDescent="0.25">
      <c r="A1283" s="1" t="s">
        <v>1844</v>
      </c>
      <c r="B1283" s="1" t="str">
        <f t="shared" si="76"/>
        <v>RtS</v>
      </c>
      <c r="C1283" s="1" t="str">
        <f t="shared" si="77"/>
        <v>CZ16</v>
      </c>
      <c r="D1283" s="1" t="str">
        <f t="shared" si="78"/>
        <v>v15</v>
      </c>
      <c r="E1283" s="1" t="str">
        <f t="shared" si="79"/>
        <v>RtS-CZ16-v15</v>
      </c>
      <c r="F1283" s="1">
        <v>13.551180333333333</v>
      </c>
    </row>
    <row r="1284" spans="1:6" x14ac:dyDescent="0.25">
      <c r="A1284" s="1" t="s">
        <v>1845</v>
      </c>
      <c r="B1284" s="1" t="str">
        <f t="shared" si="76"/>
        <v>SCn</v>
      </c>
      <c r="C1284" s="1" t="str">
        <f t="shared" si="77"/>
        <v>CZ01</v>
      </c>
      <c r="D1284" s="1" t="str">
        <f t="shared" si="78"/>
        <v>v03</v>
      </c>
      <c r="E1284" s="1" t="str">
        <f t="shared" si="79"/>
        <v>SCn-CZ01-v03</v>
      </c>
      <c r="F1284" s="1">
        <v>323.17397000000011</v>
      </c>
    </row>
    <row r="1285" spans="1:6" x14ac:dyDescent="0.25">
      <c r="A1285" s="1" t="s">
        <v>1846</v>
      </c>
      <c r="B1285" s="1" t="str">
        <f t="shared" ref="B1285:B1348" si="80">LEFT(A1285,3)</f>
        <v>SCn</v>
      </c>
      <c r="C1285" s="1" t="str">
        <f t="shared" ref="C1285:C1348" si="81">"CZ"&amp;MID(A1285,6,2)</f>
        <v>CZ01</v>
      </c>
      <c r="D1285" s="1" t="str">
        <f t="shared" ref="D1285:D1348" si="82">MID(A1285,8,3)</f>
        <v>v07</v>
      </c>
      <c r="E1285" s="1" t="str">
        <f t="shared" ref="E1285:E1348" si="83">CONCATENATE(B1285,"-",C1285,"-",D1285)</f>
        <v>SCn-CZ01-v07</v>
      </c>
      <c r="F1285" s="1">
        <v>321.38329916666675</v>
      </c>
    </row>
    <row r="1286" spans="1:6" x14ac:dyDescent="0.25">
      <c r="A1286" s="1" t="s">
        <v>1847</v>
      </c>
      <c r="B1286" s="1" t="str">
        <f t="shared" si="80"/>
        <v>SCn</v>
      </c>
      <c r="C1286" s="1" t="str">
        <f t="shared" si="81"/>
        <v>CZ01</v>
      </c>
      <c r="D1286" s="1" t="str">
        <f t="shared" si="82"/>
        <v>v11</v>
      </c>
      <c r="E1286" s="1" t="str">
        <f t="shared" si="83"/>
        <v>SCn-CZ01-v11</v>
      </c>
      <c r="F1286" s="1">
        <v>314.20562083333334</v>
      </c>
    </row>
    <row r="1287" spans="1:6" x14ac:dyDescent="0.25">
      <c r="A1287" s="1" t="s">
        <v>1848</v>
      </c>
      <c r="B1287" s="1" t="str">
        <f t="shared" si="80"/>
        <v>SCn</v>
      </c>
      <c r="C1287" s="1" t="str">
        <f t="shared" si="81"/>
        <v>CZ01</v>
      </c>
      <c r="D1287" s="1" t="str">
        <f t="shared" si="82"/>
        <v>v15</v>
      </c>
      <c r="E1287" s="1" t="str">
        <f t="shared" si="83"/>
        <v>SCn-CZ01-v15</v>
      </c>
      <c r="F1287" s="1">
        <v>314.04057666666671</v>
      </c>
    </row>
    <row r="1288" spans="1:6" x14ac:dyDescent="0.25">
      <c r="A1288" s="1" t="s">
        <v>1849</v>
      </c>
      <c r="B1288" s="1" t="str">
        <f t="shared" si="80"/>
        <v>SCn</v>
      </c>
      <c r="C1288" s="1" t="str">
        <f t="shared" si="81"/>
        <v>CZ02</v>
      </c>
      <c r="D1288" s="1" t="str">
        <f t="shared" si="82"/>
        <v>v03</v>
      </c>
      <c r="E1288" s="1" t="str">
        <f t="shared" si="83"/>
        <v>SCn-CZ02-v03</v>
      </c>
      <c r="F1288" s="1">
        <v>251.39761166666671</v>
      </c>
    </row>
    <row r="1289" spans="1:6" x14ac:dyDescent="0.25">
      <c r="A1289" s="1" t="s">
        <v>1850</v>
      </c>
      <c r="B1289" s="1" t="str">
        <f t="shared" si="80"/>
        <v>SCn</v>
      </c>
      <c r="C1289" s="1" t="str">
        <f t="shared" si="81"/>
        <v>CZ02</v>
      </c>
      <c r="D1289" s="1" t="str">
        <f t="shared" si="82"/>
        <v>v07</v>
      </c>
      <c r="E1289" s="1" t="str">
        <f t="shared" si="83"/>
        <v>SCn-CZ02-v07</v>
      </c>
      <c r="F1289" s="1">
        <v>239.58633249999997</v>
      </c>
    </row>
    <row r="1290" spans="1:6" x14ac:dyDescent="0.25">
      <c r="A1290" s="1" t="s">
        <v>1851</v>
      </c>
      <c r="B1290" s="1" t="str">
        <f t="shared" si="80"/>
        <v>SCn</v>
      </c>
      <c r="C1290" s="1" t="str">
        <f t="shared" si="81"/>
        <v>CZ02</v>
      </c>
      <c r="D1290" s="1" t="str">
        <f t="shared" si="82"/>
        <v>v11</v>
      </c>
      <c r="E1290" s="1" t="str">
        <f t="shared" si="83"/>
        <v>SCn-CZ02-v11</v>
      </c>
      <c r="F1290" s="1">
        <v>227.53086833333336</v>
      </c>
    </row>
    <row r="1291" spans="1:6" x14ac:dyDescent="0.25">
      <c r="A1291" s="1" t="s">
        <v>1852</v>
      </c>
      <c r="B1291" s="1" t="str">
        <f t="shared" si="80"/>
        <v>SCn</v>
      </c>
      <c r="C1291" s="1" t="str">
        <f t="shared" si="81"/>
        <v>CZ02</v>
      </c>
      <c r="D1291" s="1" t="str">
        <f t="shared" si="82"/>
        <v>v15</v>
      </c>
      <c r="E1291" s="1" t="str">
        <f t="shared" si="83"/>
        <v>SCn-CZ02-v15</v>
      </c>
      <c r="F1291" s="1">
        <v>224.18904500000005</v>
      </c>
    </row>
    <row r="1292" spans="1:6" x14ac:dyDescent="0.25">
      <c r="A1292" s="1" t="s">
        <v>1853</v>
      </c>
      <c r="B1292" s="1" t="str">
        <f t="shared" si="80"/>
        <v>SCn</v>
      </c>
      <c r="C1292" s="1" t="str">
        <f t="shared" si="81"/>
        <v>CZ03</v>
      </c>
      <c r="D1292" s="1" t="str">
        <f t="shared" si="82"/>
        <v>v03</v>
      </c>
      <c r="E1292" s="1" t="str">
        <f t="shared" si="83"/>
        <v>SCn-CZ03-v03</v>
      </c>
      <c r="F1292" s="1">
        <v>323.17416499999996</v>
      </c>
    </row>
    <row r="1293" spans="1:6" x14ac:dyDescent="0.25">
      <c r="A1293" s="1" t="s">
        <v>1854</v>
      </c>
      <c r="B1293" s="1" t="str">
        <f t="shared" si="80"/>
        <v>SCn</v>
      </c>
      <c r="C1293" s="1" t="str">
        <f t="shared" si="81"/>
        <v>CZ03</v>
      </c>
      <c r="D1293" s="1" t="str">
        <f t="shared" si="82"/>
        <v>v07</v>
      </c>
      <c r="E1293" s="1" t="str">
        <f t="shared" si="83"/>
        <v>SCn-CZ03-v07</v>
      </c>
      <c r="F1293" s="1">
        <v>321.38560833333338</v>
      </c>
    </row>
    <row r="1294" spans="1:6" x14ac:dyDescent="0.25">
      <c r="A1294" s="1" t="s">
        <v>1855</v>
      </c>
      <c r="B1294" s="1" t="str">
        <f t="shared" si="80"/>
        <v>SCn</v>
      </c>
      <c r="C1294" s="1" t="str">
        <f t="shared" si="81"/>
        <v>CZ03</v>
      </c>
      <c r="D1294" s="1" t="str">
        <f t="shared" si="82"/>
        <v>v11</v>
      </c>
      <c r="E1294" s="1" t="str">
        <f t="shared" si="83"/>
        <v>SCn-CZ03-v11</v>
      </c>
      <c r="F1294" s="1">
        <v>319.70342583333331</v>
      </c>
    </row>
    <row r="1295" spans="1:6" x14ac:dyDescent="0.25">
      <c r="A1295" s="1" t="s">
        <v>1856</v>
      </c>
      <c r="B1295" s="1" t="str">
        <f t="shared" si="80"/>
        <v>SCn</v>
      </c>
      <c r="C1295" s="1" t="str">
        <f t="shared" si="81"/>
        <v>CZ03</v>
      </c>
      <c r="D1295" s="1" t="str">
        <f t="shared" si="82"/>
        <v>v15</v>
      </c>
      <c r="E1295" s="1" t="str">
        <f t="shared" si="83"/>
        <v>SCn-CZ03-v15</v>
      </c>
      <c r="F1295" s="1">
        <v>319.26892416666664</v>
      </c>
    </row>
    <row r="1296" spans="1:6" x14ac:dyDescent="0.25">
      <c r="A1296" s="1" t="s">
        <v>1857</v>
      </c>
      <c r="B1296" s="1" t="str">
        <f t="shared" si="80"/>
        <v>SCn</v>
      </c>
      <c r="C1296" s="1" t="str">
        <f t="shared" si="81"/>
        <v>CZ04</v>
      </c>
      <c r="D1296" s="1" t="str">
        <f t="shared" si="82"/>
        <v>v03</v>
      </c>
      <c r="E1296" s="1" t="str">
        <f t="shared" si="83"/>
        <v>SCn-CZ04-v03</v>
      </c>
      <c r="F1296" s="1">
        <v>240.9096741666666</v>
      </c>
    </row>
    <row r="1297" spans="1:6" x14ac:dyDescent="0.25">
      <c r="A1297" s="1" t="s">
        <v>1858</v>
      </c>
      <c r="B1297" s="1" t="str">
        <f t="shared" si="80"/>
        <v>SCn</v>
      </c>
      <c r="C1297" s="1" t="str">
        <f t="shared" si="81"/>
        <v>CZ04</v>
      </c>
      <c r="D1297" s="1" t="str">
        <f t="shared" si="82"/>
        <v>v07</v>
      </c>
      <c r="E1297" s="1" t="str">
        <f t="shared" si="83"/>
        <v>SCn-CZ04-v07</v>
      </c>
      <c r="F1297" s="1">
        <v>231.60526666666661</v>
      </c>
    </row>
    <row r="1298" spans="1:6" x14ac:dyDescent="0.25">
      <c r="A1298" s="1" t="s">
        <v>1859</v>
      </c>
      <c r="B1298" s="1" t="str">
        <f t="shared" si="80"/>
        <v>SCn</v>
      </c>
      <c r="C1298" s="1" t="str">
        <f t="shared" si="81"/>
        <v>CZ04</v>
      </c>
      <c r="D1298" s="1" t="str">
        <f t="shared" si="82"/>
        <v>v11</v>
      </c>
      <c r="E1298" s="1" t="str">
        <f t="shared" si="83"/>
        <v>SCn-CZ04-v11</v>
      </c>
      <c r="F1298" s="1">
        <v>222.11642750000004</v>
      </c>
    </row>
    <row r="1299" spans="1:6" x14ac:dyDescent="0.25">
      <c r="A1299" s="1" t="s">
        <v>1860</v>
      </c>
      <c r="B1299" s="1" t="str">
        <f t="shared" si="80"/>
        <v>SCn</v>
      </c>
      <c r="C1299" s="1" t="str">
        <f t="shared" si="81"/>
        <v>CZ04</v>
      </c>
      <c r="D1299" s="1" t="str">
        <f t="shared" si="82"/>
        <v>v15</v>
      </c>
      <c r="E1299" s="1" t="str">
        <f t="shared" si="83"/>
        <v>SCn-CZ04-v15</v>
      </c>
      <c r="F1299" s="1">
        <v>218.51692499999996</v>
      </c>
    </row>
    <row r="1300" spans="1:6" x14ac:dyDescent="0.25">
      <c r="A1300" s="1" t="s">
        <v>1861</v>
      </c>
      <c r="B1300" s="1" t="str">
        <f t="shared" si="80"/>
        <v>SCn</v>
      </c>
      <c r="C1300" s="1" t="str">
        <f t="shared" si="81"/>
        <v>CZ05</v>
      </c>
      <c r="D1300" s="1" t="str">
        <f t="shared" si="82"/>
        <v>v03</v>
      </c>
      <c r="E1300" s="1" t="str">
        <f t="shared" si="83"/>
        <v>SCn-CZ05-v03</v>
      </c>
      <c r="F1300" s="1">
        <v>318.69477833333326</v>
      </c>
    </row>
    <row r="1301" spans="1:6" x14ac:dyDescent="0.25">
      <c r="A1301" s="1" t="s">
        <v>1862</v>
      </c>
      <c r="B1301" s="1" t="str">
        <f t="shared" si="80"/>
        <v>SCn</v>
      </c>
      <c r="C1301" s="1" t="str">
        <f t="shared" si="81"/>
        <v>CZ05</v>
      </c>
      <c r="D1301" s="1" t="str">
        <f t="shared" si="82"/>
        <v>v07</v>
      </c>
      <c r="E1301" s="1" t="str">
        <f t="shared" si="83"/>
        <v>SCn-CZ05-v07</v>
      </c>
      <c r="F1301" s="1">
        <v>317.07996750000001</v>
      </c>
    </row>
    <row r="1302" spans="1:6" x14ac:dyDescent="0.25">
      <c r="A1302" s="1" t="s">
        <v>1863</v>
      </c>
      <c r="B1302" s="1" t="str">
        <f t="shared" si="80"/>
        <v>SCn</v>
      </c>
      <c r="C1302" s="1" t="str">
        <f t="shared" si="81"/>
        <v>CZ05</v>
      </c>
      <c r="D1302" s="1" t="str">
        <f t="shared" si="82"/>
        <v>v11</v>
      </c>
      <c r="E1302" s="1" t="str">
        <f t="shared" si="83"/>
        <v>SCn-CZ05-v11</v>
      </c>
      <c r="F1302" s="1">
        <v>317.07996750000001</v>
      </c>
    </row>
    <row r="1303" spans="1:6" x14ac:dyDescent="0.25">
      <c r="A1303" s="1" t="s">
        <v>1864</v>
      </c>
      <c r="B1303" s="1" t="str">
        <f t="shared" si="80"/>
        <v>SCn</v>
      </c>
      <c r="C1303" s="1" t="str">
        <f t="shared" si="81"/>
        <v>CZ05</v>
      </c>
      <c r="D1303" s="1" t="str">
        <f t="shared" si="82"/>
        <v>v15</v>
      </c>
      <c r="E1303" s="1" t="str">
        <f t="shared" si="83"/>
        <v>SCn-CZ05-v15</v>
      </c>
      <c r="F1303" s="1">
        <v>316.63747416666666</v>
      </c>
    </row>
    <row r="1304" spans="1:6" x14ac:dyDescent="0.25">
      <c r="A1304" s="1" t="s">
        <v>1865</v>
      </c>
      <c r="B1304" s="1" t="str">
        <f t="shared" si="80"/>
        <v>SCn</v>
      </c>
      <c r="C1304" s="1" t="str">
        <f t="shared" si="81"/>
        <v>CZ06</v>
      </c>
      <c r="D1304" s="1" t="str">
        <f t="shared" si="82"/>
        <v>v03</v>
      </c>
      <c r="E1304" s="1" t="str">
        <f t="shared" si="83"/>
        <v>SCn-CZ06-v03</v>
      </c>
      <c r="F1304" s="1">
        <v>321.02953333333335</v>
      </c>
    </row>
    <row r="1305" spans="1:6" x14ac:dyDescent="0.25">
      <c r="A1305" s="1" t="s">
        <v>1866</v>
      </c>
      <c r="B1305" s="1" t="str">
        <f t="shared" si="80"/>
        <v>SCn</v>
      </c>
      <c r="C1305" s="1" t="str">
        <f t="shared" si="81"/>
        <v>CZ06</v>
      </c>
      <c r="D1305" s="1" t="str">
        <f t="shared" si="82"/>
        <v>v07</v>
      </c>
      <c r="E1305" s="1" t="str">
        <f t="shared" si="83"/>
        <v>SCn-CZ06-v07</v>
      </c>
      <c r="F1305" s="1">
        <v>321.02953333333335</v>
      </c>
    </row>
    <row r="1306" spans="1:6" x14ac:dyDescent="0.25">
      <c r="A1306" s="1" t="s">
        <v>1867</v>
      </c>
      <c r="B1306" s="1" t="str">
        <f t="shared" si="80"/>
        <v>SCn</v>
      </c>
      <c r="C1306" s="1" t="str">
        <f t="shared" si="81"/>
        <v>CZ06</v>
      </c>
      <c r="D1306" s="1" t="str">
        <f t="shared" si="82"/>
        <v>v11</v>
      </c>
      <c r="E1306" s="1" t="str">
        <f t="shared" si="83"/>
        <v>SCn-CZ06-v11</v>
      </c>
      <c r="F1306" s="1">
        <v>321.02953333333335</v>
      </c>
    </row>
    <row r="1307" spans="1:6" x14ac:dyDescent="0.25">
      <c r="A1307" s="1" t="s">
        <v>1868</v>
      </c>
      <c r="B1307" s="1" t="str">
        <f t="shared" si="80"/>
        <v>SCn</v>
      </c>
      <c r="C1307" s="1" t="str">
        <f t="shared" si="81"/>
        <v>CZ06</v>
      </c>
      <c r="D1307" s="1" t="str">
        <f t="shared" si="82"/>
        <v>v15</v>
      </c>
      <c r="E1307" s="1" t="str">
        <f t="shared" si="83"/>
        <v>SCn-CZ06-v15</v>
      </c>
      <c r="F1307" s="1">
        <v>319.6121358333333</v>
      </c>
    </row>
    <row r="1308" spans="1:6" x14ac:dyDescent="0.25">
      <c r="A1308" s="1" t="s">
        <v>1869</v>
      </c>
      <c r="B1308" s="1" t="str">
        <f t="shared" si="80"/>
        <v>SCn</v>
      </c>
      <c r="C1308" s="1" t="str">
        <f t="shared" si="81"/>
        <v>CZ07</v>
      </c>
      <c r="D1308" s="1" t="str">
        <f t="shared" si="82"/>
        <v>v03</v>
      </c>
      <c r="E1308" s="1" t="str">
        <f t="shared" si="83"/>
        <v>SCn-CZ07-v03</v>
      </c>
      <c r="F1308" s="1">
        <v>311.05480249999999</v>
      </c>
    </row>
    <row r="1309" spans="1:6" x14ac:dyDescent="0.25">
      <c r="A1309" s="1" t="s">
        <v>1870</v>
      </c>
      <c r="B1309" s="1" t="str">
        <f t="shared" si="80"/>
        <v>SCn</v>
      </c>
      <c r="C1309" s="1" t="str">
        <f t="shared" si="81"/>
        <v>CZ07</v>
      </c>
      <c r="D1309" s="1" t="str">
        <f t="shared" si="82"/>
        <v>v07</v>
      </c>
      <c r="E1309" s="1" t="str">
        <f t="shared" si="83"/>
        <v>SCn-CZ07-v07</v>
      </c>
      <c r="F1309" s="1">
        <v>311.05480249999999</v>
      </c>
    </row>
    <row r="1310" spans="1:6" x14ac:dyDescent="0.25">
      <c r="A1310" s="1" t="s">
        <v>1871</v>
      </c>
      <c r="B1310" s="1" t="str">
        <f t="shared" si="80"/>
        <v>SCn</v>
      </c>
      <c r="C1310" s="1" t="str">
        <f t="shared" si="81"/>
        <v>CZ07</v>
      </c>
      <c r="D1310" s="1" t="str">
        <f t="shared" si="82"/>
        <v>v11</v>
      </c>
      <c r="E1310" s="1" t="str">
        <f t="shared" si="83"/>
        <v>SCn-CZ07-v11</v>
      </c>
      <c r="F1310" s="1">
        <v>309.84248916666661</v>
      </c>
    </row>
    <row r="1311" spans="1:6" x14ac:dyDescent="0.25">
      <c r="A1311" s="1" t="s">
        <v>1872</v>
      </c>
      <c r="B1311" s="1" t="str">
        <f t="shared" si="80"/>
        <v>SCn</v>
      </c>
      <c r="C1311" s="1" t="str">
        <f t="shared" si="81"/>
        <v>CZ07</v>
      </c>
      <c r="D1311" s="1" t="str">
        <f t="shared" si="82"/>
        <v>v15</v>
      </c>
      <c r="E1311" s="1" t="str">
        <f t="shared" si="83"/>
        <v>SCn-CZ07-v15</v>
      </c>
      <c r="F1311" s="1">
        <v>308.56142166666666</v>
      </c>
    </row>
    <row r="1312" spans="1:6" x14ac:dyDescent="0.25">
      <c r="A1312" s="1" t="s">
        <v>1873</v>
      </c>
      <c r="B1312" s="1" t="str">
        <f t="shared" si="80"/>
        <v>SCn</v>
      </c>
      <c r="C1312" s="1" t="str">
        <f t="shared" si="81"/>
        <v>CZ08</v>
      </c>
      <c r="D1312" s="1" t="str">
        <f t="shared" si="82"/>
        <v>v03</v>
      </c>
      <c r="E1312" s="1" t="str">
        <f t="shared" si="83"/>
        <v>SCn-CZ08-v03</v>
      </c>
      <c r="F1312" s="1">
        <v>285.4701766666667</v>
      </c>
    </row>
    <row r="1313" spans="1:6" x14ac:dyDescent="0.25">
      <c r="A1313" s="1" t="s">
        <v>1874</v>
      </c>
      <c r="B1313" s="1" t="str">
        <f t="shared" si="80"/>
        <v>SCn</v>
      </c>
      <c r="C1313" s="1" t="str">
        <f t="shared" si="81"/>
        <v>CZ08</v>
      </c>
      <c r="D1313" s="1" t="str">
        <f t="shared" si="82"/>
        <v>v07</v>
      </c>
      <c r="E1313" s="1" t="str">
        <f t="shared" si="83"/>
        <v>SCn-CZ08-v07</v>
      </c>
      <c r="F1313" s="1">
        <v>285.4701766666667</v>
      </c>
    </row>
    <row r="1314" spans="1:6" x14ac:dyDescent="0.25">
      <c r="A1314" s="1" t="s">
        <v>1875</v>
      </c>
      <c r="B1314" s="1" t="str">
        <f t="shared" si="80"/>
        <v>SCn</v>
      </c>
      <c r="C1314" s="1" t="str">
        <f t="shared" si="81"/>
        <v>CZ08</v>
      </c>
      <c r="D1314" s="1" t="str">
        <f t="shared" si="82"/>
        <v>v11</v>
      </c>
      <c r="E1314" s="1" t="str">
        <f t="shared" si="83"/>
        <v>SCn-CZ08-v11</v>
      </c>
      <c r="F1314" s="1">
        <v>269.93762750000002</v>
      </c>
    </row>
    <row r="1315" spans="1:6" x14ac:dyDescent="0.25">
      <c r="A1315" s="1" t="s">
        <v>1876</v>
      </c>
      <c r="B1315" s="1" t="str">
        <f t="shared" si="80"/>
        <v>SCn</v>
      </c>
      <c r="C1315" s="1" t="str">
        <f t="shared" si="81"/>
        <v>CZ08</v>
      </c>
      <c r="D1315" s="1" t="str">
        <f t="shared" si="82"/>
        <v>v15</v>
      </c>
      <c r="E1315" s="1" t="str">
        <f t="shared" si="83"/>
        <v>SCn-CZ08-v15</v>
      </c>
      <c r="F1315" s="1">
        <v>276.43494583333336</v>
      </c>
    </row>
    <row r="1316" spans="1:6" x14ac:dyDescent="0.25">
      <c r="A1316" s="1" t="s">
        <v>1877</v>
      </c>
      <c r="B1316" s="1" t="str">
        <f t="shared" si="80"/>
        <v>SCn</v>
      </c>
      <c r="C1316" s="1" t="str">
        <f t="shared" si="81"/>
        <v>CZ09</v>
      </c>
      <c r="D1316" s="1" t="str">
        <f t="shared" si="82"/>
        <v>v03</v>
      </c>
      <c r="E1316" s="1" t="str">
        <f t="shared" si="83"/>
        <v>SCn-CZ09-v03</v>
      </c>
      <c r="F1316" s="1">
        <v>395.91967833333331</v>
      </c>
    </row>
    <row r="1317" spans="1:6" x14ac:dyDescent="0.25">
      <c r="A1317" s="1" t="s">
        <v>1878</v>
      </c>
      <c r="B1317" s="1" t="str">
        <f t="shared" si="80"/>
        <v>SCn</v>
      </c>
      <c r="C1317" s="1" t="str">
        <f t="shared" si="81"/>
        <v>CZ09</v>
      </c>
      <c r="D1317" s="1" t="str">
        <f t="shared" si="82"/>
        <v>v07</v>
      </c>
      <c r="E1317" s="1" t="str">
        <f t="shared" si="83"/>
        <v>SCn-CZ09-v07</v>
      </c>
      <c r="F1317" s="1">
        <v>395.91967833333331</v>
      </c>
    </row>
    <row r="1318" spans="1:6" x14ac:dyDescent="0.25">
      <c r="A1318" s="1" t="s">
        <v>1879</v>
      </c>
      <c r="B1318" s="1" t="str">
        <f t="shared" si="80"/>
        <v>SCn</v>
      </c>
      <c r="C1318" s="1" t="str">
        <f t="shared" si="81"/>
        <v>CZ09</v>
      </c>
      <c r="D1318" s="1" t="str">
        <f t="shared" si="82"/>
        <v>v11</v>
      </c>
      <c r="E1318" s="1" t="str">
        <f t="shared" si="83"/>
        <v>SCn-CZ09-v11</v>
      </c>
      <c r="F1318" s="1">
        <v>323.99043333333333</v>
      </c>
    </row>
    <row r="1319" spans="1:6" x14ac:dyDescent="0.25">
      <c r="A1319" s="1" t="s">
        <v>1880</v>
      </c>
      <c r="B1319" s="1" t="str">
        <f t="shared" si="80"/>
        <v>SCn</v>
      </c>
      <c r="C1319" s="1" t="str">
        <f t="shared" si="81"/>
        <v>CZ09</v>
      </c>
      <c r="D1319" s="1" t="str">
        <f t="shared" si="82"/>
        <v>v15</v>
      </c>
      <c r="E1319" s="1" t="str">
        <f t="shared" si="83"/>
        <v>SCn-CZ09-v15</v>
      </c>
      <c r="F1319" s="1">
        <v>329.94970000000001</v>
      </c>
    </row>
    <row r="1320" spans="1:6" x14ac:dyDescent="0.25">
      <c r="A1320" s="1" t="s">
        <v>1881</v>
      </c>
      <c r="B1320" s="1" t="str">
        <f t="shared" si="80"/>
        <v>SCn</v>
      </c>
      <c r="C1320" s="1" t="str">
        <f t="shared" si="81"/>
        <v>CZ10</v>
      </c>
      <c r="D1320" s="1" t="str">
        <f t="shared" si="82"/>
        <v>v03</v>
      </c>
      <c r="E1320" s="1" t="str">
        <f t="shared" si="83"/>
        <v>SCn-CZ10-v03</v>
      </c>
      <c r="F1320" s="1">
        <v>328.18673416666661</v>
      </c>
    </row>
    <row r="1321" spans="1:6" x14ac:dyDescent="0.25">
      <c r="A1321" s="1" t="s">
        <v>1882</v>
      </c>
      <c r="B1321" s="1" t="str">
        <f t="shared" si="80"/>
        <v>SCn</v>
      </c>
      <c r="C1321" s="1" t="str">
        <f t="shared" si="81"/>
        <v>CZ10</v>
      </c>
      <c r="D1321" s="1" t="str">
        <f t="shared" si="82"/>
        <v>v07</v>
      </c>
      <c r="E1321" s="1" t="str">
        <f t="shared" si="83"/>
        <v>SCn-CZ10-v07</v>
      </c>
      <c r="F1321" s="1">
        <v>311.59263250000004</v>
      </c>
    </row>
    <row r="1322" spans="1:6" x14ac:dyDescent="0.25">
      <c r="A1322" s="1" t="s">
        <v>1883</v>
      </c>
      <c r="B1322" s="1" t="str">
        <f t="shared" si="80"/>
        <v>SCn</v>
      </c>
      <c r="C1322" s="1" t="str">
        <f t="shared" si="81"/>
        <v>CZ10</v>
      </c>
      <c r="D1322" s="1" t="str">
        <f t="shared" si="82"/>
        <v>v11</v>
      </c>
      <c r="E1322" s="1" t="str">
        <f t="shared" si="83"/>
        <v>SCn-CZ10-v11</v>
      </c>
      <c r="F1322" s="1">
        <v>298.48567666666668</v>
      </c>
    </row>
    <row r="1323" spans="1:6" x14ac:dyDescent="0.25">
      <c r="A1323" s="1" t="s">
        <v>1884</v>
      </c>
      <c r="B1323" s="1" t="str">
        <f t="shared" si="80"/>
        <v>SCn</v>
      </c>
      <c r="C1323" s="1" t="str">
        <f t="shared" si="81"/>
        <v>CZ10</v>
      </c>
      <c r="D1323" s="1" t="str">
        <f t="shared" si="82"/>
        <v>v15</v>
      </c>
      <c r="E1323" s="1" t="str">
        <f t="shared" si="83"/>
        <v>SCn-CZ10-v15</v>
      </c>
      <c r="F1323" s="1">
        <v>298.88841166666657</v>
      </c>
    </row>
    <row r="1324" spans="1:6" x14ac:dyDescent="0.25">
      <c r="A1324" s="1" t="s">
        <v>1885</v>
      </c>
      <c r="B1324" s="1" t="str">
        <f t="shared" si="80"/>
        <v>SCn</v>
      </c>
      <c r="C1324" s="1" t="str">
        <f t="shared" si="81"/>
        <v>CZ11</v>
      </c>
      <c r="D1324" s="1" t="str">
        <f t="shared" si="82"/>
        <v>v03</v>
      </c>
      <c r="E1324" s="1" t="str">
        <f t="shared" si="83"/>
        <v>SCn-CZ11-v03</v>
      </c>
      <c r="F1324" s="1">
        <v>395.08478333333329</v>
      </c>
    </row>
    <row r="1325" spans="1:6" x14ac:dyDescent="0.25">
      <c r="A1325" s="1" t="s">
        <v>1886</v>
      </c>
      <c r="B1325" s="1" t="str">
        <f t="shared" si="80"/>
        <v>SCn</v>
      </c>
      <c r="C1325" s="1" t="str">
        <f t="shared" si="81"/>
        <v>CZ11</v>
      </c>
      <c r="D1325" s="1" t="str">
        <f t="shared" si="82"/>
        <v>v07</v>
      </c>
      <c r="E1325" s="1" t="str">
        <f t="shared" si="83"/>
        <v>SCn-CZ11-v07</v>
      </c>
      <c r="F1325" s="1">
        <v>373.57411583333339</v>
      </c>
    </row>
    <row r="1326" spans="1:6" x14ac:dyDescent="0.25">
      <c r="A1326" s="1" t="s">
        <v>1887</v>
      </c>
      <c r="B1326" s="1" t="str">
        <f t="shared" si="80"/>
        <v>SCn</v>
      </c>
      <c r="C1326" s="1" t="str">
        <f t="shared" si="81"/>
        <v>CZ11</v>
      </c>
      <c r="D1326" s="1" t="str">
        <f t="shared" si="82"/>
        <v>v11</v>
      </c>
      <c r="E1326" s="1" t="str">
        <f t="shared" si="83"/>
        <v>SCn-CZ11-v11</v>
      </c>
      <c r="F1326" s="1">
        <v>321.86451083333327</v>
      </c>
    </row>
    <row r="1327" spans="1:6" x14ac:dyDescent="0.25">
      <c r="A1327" s="1" t="s">
        <v>1888</v>
      </c>
      <c r="B1327" s="1" t="str">
        <f t="shared" si="80"/>
        <v>SCn</v>
      </c>
      <c r="C1327" s="1" t="str">
        <f t="shared" si="81"/>
        <v>CZ11</v>
      </c>
      <c r="D1327" s="1" t="str">
        <f t="shared" si="82"/>
        <v>v15</v>
      </c>
      <c r="E1327" s="1" t="str">
        <f t="shared" si="83"/>
        <v>SCn-CZ11-v15</v>
      </c>
      <c r="F1327" s="1">
        <v>320.37504833333332</v>
      </c>
    </row>
    <row r="1328" spans="1:6" x14ac:dyDescent="0.25">
      <c r="A1328" s="1" t="s">
        <v>1889</v>
      </c>
      <c r="B1328" s="1" t="str">
        <f t="shared" si="80"/>
        <v>SCn</v>
      </c>
      <c r="C1328" s="1" t="str">
        <f t="shared" si="81"/>
        <v>CZ12</v>
      </c>
      <c r="D1328" s="1" t="str">
        <f t="shared" si="82"/>
        <v>v03</v>
      </c>
      <c r="E1328" s="1" t="str">
        <f t="shared" si="83"/>
        <v>SCn-CZ12-v03</v>
      </c>
      <c r="F1328" s="1">
        <v>334.81922666666662</v>
      </c>
    </row>
    <row r="1329" spans="1:6" x14ac:dyDescent="0.25">
      <c r="A1329" s="1" t="s">
        <v>1890</v>
      </c>
      <c r="B1329" s="1" t="str">
        <f t="shared" si="80"/>
        <v>SCn</v>
      </c>
      <c r="C1329" s="1" t="str">
        <f t="shared" si="81"/>
        <v>CZ12</v>
      </c>
      <c r="D1329" s="1" t="str">
        <f t="shared" si="82"/>
        <v>v07</v>
      </c>
      <c r="E1329" s="1" t="str">
        <f t="shared" si="83"/>
        <v>SCn-CZ12-v07</v>
      </c>
      <c r="F1329" s="1">
        <v>319.98104583333338</v>
      </c>
    </row>
    <row r="1330" spans="1:6" x14ac:dyDescent="0.25">
      <c r="A1330" s="1" t="s">
        <v>1891</v>
      </c>
      <c r="B1330" s="1" t="str">
        <f t="shared" si="80"/>
        <v>SCn</v>
      </c>
      <c r="C1330" s="1" t="str">
        <f t="shared" si="81"/>
        <v>CZ12</v>
      </c>
      <c r="D1330" s="1" t="str">
        <f t="shared" si="82"/>
        <v>v11</v>
      </c>
      <c r="E1330" s="1" t="str">
        <f t="shared" si="83"/>
        <v>SCn-CZ12-v11</v>
      </c>
      <c r="F1330" s="1">
        <v>294.41779000000002</v>
      </c>
    </row>
    <row r="1331" spans="1:6" x14ac:dyDescent="0.25">
      <c r="A1331" s="1" t="s">
        <v>1892</v>
      </c>
      <c r="B1331" s="1" t="str">
        <f t="shared" si="80"/>
        <v>SCn</v>
      </c>
      <c r="C1331" s="1" t="str">
        <f t="shared" si="81"/>
        <v>CZ12</v>
      </c>
      <c r="D1331" s="1" t="str">
        <f t="shared" si="82"/>
        <v>v15</v>
      </c>
      <c r="E1331" s="1" t="str">
        <f t="shared" si="83"/>
        <v>SCn-CZ12-v15</v>
      </c>
      <c r="F1331" s="1">
        <v>292.8728625</v>
      </c>
    </row>
    <row r="1332" spans="1:6" x14ac:dyDescent="0.25">
      <c r="A1332" s="1" t="s">
        <v>1893</v>
      </c>
      <c r="B1332" s="1" t="str">
        <f t="shared" si="80"/>
        <v>SCn</v>
      </c>
      <c r="C1332" s="1" t="str">
        <f t="shared" si="81"/>
        <v>CZ13</v>
      </c>
      <c r="D1332" s="1" t="str">
        <f t="shared" si="82"/>
        <v>v03</v>
      </c>
      <c r="E1332" s="1" t="str">
        <f t="shared" si="83"/>
        <v>SCn-CZ13-v03</v>
      </c>
      <c r="F1332" s="1">
        <v>398.17124999999999</v>
      </c>
    </row>
    <row r="1333" spans="1:6" x14ac:dyDescent="0.25">
      <c r="A1333" s="1" t="s">
        <v>1894</v>
      </c>
      <c r="B1333" s="1" t="str">
        <f t="shared" si="80"/>
        <v>SCn</v>
      </c>
      <c r="C1333" s="1" t="str">
        <f t="shared" si="81"/>
        <v>CZ13</v>
      </c>
      <c r="D1333" s="1" t="str">
        <f t="shared" si="82"/>
        <v>v07</v>
      </c>
      <c r="E1333" s="1" t="str">
        <f t="shared" si="83"/>
        <v>SCn-CZ13-v07</v>
      </c>
      <c r="F1333" s="1">
        <v>375.36316166666671</v>
      </c>
    </row>
    <row r="1334" spans="1:6" x14ac:dyDescent="0.25">
      <c r="A1334" s="1" t="s">
        <v>1895</v>
      </c>
      <c r="B1334" s="1" t="str">
        <f t="shared" si="80"/>
        <v>SCn</v>
      </c>
      <c r="C1334" s="1" t="str">
        <f t="shared" si="81"/>
        <v>CZ13</v>
      </c>
      <c r="D1334" s="1" t="str">
        <f t="shared" si="82"/>
        <v>v11</v>
      </c>
      <c r="E1334" s="1" t="str">
        <f t="shared" si="83"/>
        <v>SCn-CZ13-v11</v>
      </c>
      <c r="F1334" s="1">
        <v>329.44633416666665</v>
      </c>
    </row>
    <row r="1335" spans="1:6" x14ac:dyDescent="0.25">
      <c r="A1335" s="1" t="s">
        <v>1896</v>
      </c>
      <c r="B1335" s="1" t="str">
        <f t="shared" si="80"/>
        <v>SCn</v>
      </c>
      <c r="C1335" s="1" t="str">
        <f t="shared" si="81"/>
        <v>CZ13</v>
      </c>
      <c r="D1335" s="1" t="str">
        <f t="shared" si="82"/>
        <v>v15</v>
      </c>
      <c r="E1335" s="1" t="str">
        <f t="shared" si="83"/>
        <v>SCn-CZ13-v15</v>
      </c>
      <c r="F1335" s="1">
        <v>333.87705250000005</v>
      </c>
    </row>
    <row r="1336" spans="1:6" x14ac:dyDescent="0.25">
      <c r="A1336" s="1" t="s">
        <v>1897</v>
      </c>
      <c r="B1336" s="1" t="str">
        <f t="shared" si="80"/>
        <v>SCn</v>
      </c>
      <c r="C1336" s="1" t="str">
        <f t="shared" si="81"/>
        <v>CZ14</v>
      </c>
      <c r="D1336" s="1" t="str">
        <f t="shared" si="82"/>
        <v>v03</v>
      </c>
      <c r="E1336" s="1" t="str">
        <f t="shared" si="83"/>
        <v>SCn-CZ14-v03</v>
      </c>
      <c r="F1336" s="1">
        <v>394.51250833333336</v>
      </c>
    </row>
    <row r="1337" spans="1:6" x14ac:dyDescent="0.25">
      <c r="A1337" s="1" t="s">
        <v>1898</v>
      </c>
      <c r="B1337" s="1" t="str">
        <f t="shared" si="80"/>
        <v>SCn</v>
      </c>
      <c r="C1337" s="1" t="str">
        <f t="shared" si="81"/>
        <v>CZ14</v>
      </c>
      <c r="D1337" s="1" t="str">
        <f t="shared" si="82"/>
        <v>v07</v>
      </c>
      <c r="E1337" s="1" t="str">
        <f t="shared" si="83"/>
        <v>SCn-CZ14-v07</v>
      </c>
      <c r="F1337" s="1">
        <v>371.87223833333326</v>
      </c>
    </row>
    <row r="1338" spans="1:6" x14ac:dyDescent="0.25">
      <c r="A1338" s="1" t="s">
        <v>1899</v>
      </c>
      <c r="B1338" s="1" t="str">
        <f t="shared" si="80"/>
        <v>SCn</v>
      </c>
      <c r="C1338" s="1" t="str">
        <f t="shared" si="81"/>
        <v>CZ14</v>
      </c>
      <c r="D1338" s="1" t="str">
        <f t="shared" si="82"/>
        <v>v11</v>
      </c>
      <c r="E1338" s="1" t="str">
        <f t="shared" si="83"/>
        <v>SCn-CZ14-v11</v>
      </c>
      <c r="F1338" s="1">
        <v>314.12416666666667</v>
      </c>
    </row>
    <row r="1339" spans="1:6" x14ac:dyDescent="0.25">
      <c r="A1339" s="1" t="s">
        <v>1900</v>
      </c>
      <c r="B1339" s="1" t="str">
        <f t="shared" si="80"/>
        <v>SCn</v>
      </c>
      <c r="C1339" s="1" t="str">
        <f t="shared" si="81"/>
        <v>CZ14</v>
      </c>
      <c r="D1339" s="1" t="str">
        <f t="shared" si="82"/>
        <v>v15</v>
      </c>
      <c r="E1339" s="1" t="str">
        <f t="shared" si="83"/>
        <v>SCn-CZ14-v15</v>
      </c>
      <c r="F1339" s="1">
        <v>322.29599250000007</v>
      </c>
    </row>
    <row r="1340" spans="1:6" x14ac:dyDescent="0.25">
      <c r="A1340" s="1" t="s">
        <v>1901</v>
      </c>
      <c r="B1340" s="1" t="str">
        <f t="shared" si="80"/>
        <v>SCn</v>
      </c>
      <c r="C1340" s="1" t="str">
        <f t="shared" si="81"/>
        <v>CZ15</v>
      </c>
      <c r="D1340" s="1" t="str">
        <f t="shared" si="82"/>
        <v>v03</v>
      </c>
      <c r="E1340" s="1" t="str">
        <f t="shared" si="83"/>
        <v>SCn-CZ15-v03</v>
      </c>
      <c r="F1340" s="1">
        <v>539.3575800000001</v>
      </c>
    </row>
    <row r="1341" spans="1:6" x14ac:dyDescent="0.25">
      <c r="A1341" s="1" t="s">
        <v>1902</v>
      </c>
      <c r="B1341" s="1" t="str">
        <f t="shared" si="80"/>
        <v>SCn</v>
      </c>
      <c r="C1341" s="1" t="str">
        <f t="shared" si="81"/>
        <v>CZ15</v>
      </c>
      <c r="D1341" s="1" t="str">
        <f t="shared" si="82"/>
        <v>v07</v>
      </c>
      <c r="E1341" s="1" t="str">
        <f t="shared" si="83"/>
        <v>SCn-CZ15-v07</v>
      </c>
      <c r="F1341" s="1">
        <v>515.03960749999999</v>
      </c>
    </row>
    <row r="1342" spans="1:6" x14ac:dyDescent="0.25">
      <c r="A1342" s="1" t="s">
        <v>1903</v>
      </c>
      <c r="B1342" s="1" t="str">
        <f t="shared" si="80"/>
        <v>SCn</v>
      </c>
      <c r="C1342" s="1" t="str">
        <f t="shared" si="81"/>
        <v>CZ15</v>
      </c>
      <c r="D1342" s="1" t="str">
        <f t="shared" si="82"/>
        <v>v11</v>
      </c>
      <c r="E1342" s="1" t="str">
        <f t="shared" si="83"/>
        <v>SCn-CZ15-v11</v>
      </c>
      <c r="F1342" s="1">
        <v>451.54370166666672</v>
      </c>
    </row>
    <row r="1343" spans="1:6" x14ac:dyDescent="0.25">
      <c r="A1343" s="1" t="s">
        <v>1904</v>
      </c>
      <c r="B1343" s="1" t="str">
        <f t="shared" si="80"/>
        <v>SCn</v>
      </c>
      <c r="C1343" s="1" t="str">
        <f t="shared" si="81"/>
        <v>CZ15</v>
      </c>
      <c r="D1343" s="1" t="str">
        <f t="shared" si="82"/>
        <v>v15</v>
      </c>
      <c r="E1343" s="1" t="str">
        <f t="shared" si="83"/>
        <v>SCn-CZ15-v15</v>
      </c>
      <c r="F1343" s="1">
        <v>453.61490916666651</v>
      </c>
    </row>
    <row r="1344" spans="1:6" x14ac:dyDescent="0.25">
      <c r="A1344" s="1" t="s">
        <v>1905</v>
      </c>
      <c r="B1344" s="1" t="str">
        <f t="shared" si="80"/>
        <v>SCn</v>
      </c>
      <c r="C1344" s="1" t="str">
        <f t="shared" si="81"/>
        <v>CZ16</v>
      </c>
      <c r="D1344" s="1" t="str">
        <f t="shared" si="82"/>
        <v>v03</v>
      </c>
      <c r="E1344" s="1" t="str">
        <f t="shared" si="83"/>
        <v>SCn-CZ16-v03</v>
      </c>
      <c r="F1344" s="1">
        <v>360.33792999999991</v>
      </c>
    </row>
    <row r="1345" spans="1:6" x14ac:dyDescent="0.25">
      <c r="A1345" s="1" t="s">
        <v>1906</v>
      </c>
      <c r="B1345" s="1" t="str">
        <f t="shared" si="80"/>
        <v>SCn</v>
      </c>
      <c r="C1345" s="1" t="str">
        <f t="shared" si="81"/>
        <v>CZ16</v>
      </c>
      <c r="D1345" s="1" t="str">
        <f t="shared" si="82"/>
        <v>v07</v>
      </c>
      <c r="E1345" s="1" t="str">
        <f t="shared" si="83"/>
        <v>SCn-CZ16-v07</v>
      </c>
      <c r="F1345" s="1">
        <v>358.66777333333334</v>
      </c>
    </row>
    <row r="1346" spans="1:6" x14ac:dyDescent="0.25">
      <c r="A1346" s="1" t="s">
        <v>1907</v>
      </c>
      <c r="B1346" s="1" t="str">
        <f t="shared" si="80"/>
        <v>SCn</v>
      </c>
      <c r="C1346" s="1" t="str">
        <f t="shared" si="81"/>
        <v>CZ16</v>
      </c>
      <c r="D1346" s="1" t="str">
        <f t="shared" si="82"/>
        <v>v11</v>
      </c>
      <c r="E1346" s="1" t="str">
        <f t="shared" si="83"/>
        <v>SCn-CZ16-v11</v>
      </c>
      <c r="F1346" s="1">
        <v>323.57844</v>
      </c>
    </row>
    <row r="1347" spans="1:6" x14ac:dyDescent="0.25">
      <c r="A1347" s="1" t="s">
        <v>1908</v>
      </c>
      <c r="B1347" s="1" t="str">
        <f t="shared" si="80"/>
        <v>SCn</v>
      </c>
      <c r="C1347" s="1" t="str">
        <f t="shared" si="81"/>
        <v>CZ16</v>
      </c>
      <c r="D1347" s="1" t="str">
        <f t="shared" si="82"/>
        <v>v15</v>
      </c>
      <c r="E1347" s="1" t="str">
        <f t="shared" si="83"/>
        <v>SCn-CZ16-v15</v>
      </c>
      <c r="F1347" s="1">
        <v>323.22097416666674</v>
      </c>
    </row>
    <row r="1348" spans="1:6" x14ac:dyDescent="0.25">
      <c r="A1348" s="1" t="s">
        <v>1909</v>
      </c>
      <c r="B1348" s="1" t="str">
        <f t="shared" si="80"/>
        <v>WRf</v>
      </c>
      <c r="C1348" s="1" t="str">
        <f t="shared" si="81"/>
        <v>CZ01</v>
      </c>
      <c r="D1348" s="1" t="str">
        <f t="shared" si="82"/>
        <v>v03</v>
      </c>
      <c r="E1348" s="1" t="str">
        <f t="shared" si="83"/>
        <v>WRf-CZ01-v03</v>
      </c>
      <c r="F1348" s="1">
        <v>9.9648458333333334</v>
      </c>
    </row>
    <row r="1349" spans="1:6" x14ac:dyDescent="0.25">
      <c r="A1349" s="1" t="s">
        <v>1910</v>
      </c>
      <c r="B1349" s="1" t="str">
        <f t="shared" ref="B1349:B1411" si="84">LEFT(A1349,3)</f>
        <v>WRf</v>
      </c>
      <c r="C1349" s="1" t="str">
        <f t="shared" ref="C1349:C1411" si="85">"CZ"&amp;MID(A1349,6,2)</f>
        <v>CZ01</v>
      </c>
      <c r="D1349" s="1" t="str">
        <f t="shared" ref="D1349:D1411" si="86">MID(A1349,8,3)</f>
        <v>v07</v>
      </c>
      <c r="E1349" s="1" t="str">
        <f t="shared" ref="E1349:E1411" si="87">CONCATENATE(B1349,"-",C1349,"-",D1349)</f>
        <v>WRf-CZ01-v07</v>
      </c>
      <c r="F1349" s="1">
        <v>9.8217058333333327</v>
      </c>
    </row>
    <row r="1350" spans="1:6" x14ac:dyDescent="0.25">
      <c r="A1350" s="1" t="s">
        <v>1911</v>
      </c>
      <c r="B1350" s="1" t="str">
        <f t="shared" si="84"/>
        <v>WRf</v>
      </c>
      <c r="C1350" s="1" t="str">
        <f t="shared" si="85"/>
        <v>CZ01</v>
      </c>
      <c r="D1350" s="1" t="str">
        <f t="shared" si="86"/>
        <v>v11</v>
      </c>
      <c r="E1350" s="1" t="str">
        <f t="shared" si="87"/>
        <v>WRf-CZ01-v11</v>
      </c>
      <c r="F1350" s="1">
        <v>9.6780974999999998</v>
      </c>
    </row>
    <row r="1351" spans="1:6" x14ac:dyDescent="0.25">
      <c r="A1351" s="1" t="s">
        <v>1912</v>
      </c>
      <c r="B1351" s="1" t="str">
        <f t="shared" si="84"/>
        <v>WRf</v>
      </c>
      <c r="C1351" s="1" t="str">
        <f t="shared" si="85"/>
        <v>CZ01</v>
      </c>
      <c r="D1351" s="1" t="str">
        <f t="shared" si="86"/>
        <v>v15</v>
      </c>
      <c r="E1351" s="1" t="str">
        <f t="shared" si="87"/>
        <v>WRf-CZ01-v15</v>
      </c>
      <c r="F1351" s="1">
        <v>9.3416358333333331</v>
      </c>
    </row>
    <row r="1352" spans="1:6" x14ac:dyDescent="0.25">
      <c r="A1352" s="1" t="s">
        <v>1913</v>
      </c>
      <c r="B1352" s="1" t="str">
        <f t="shared" si="84"/>
        <v>WRf</v>
      </c>
      <c r="C1352" s="1" t="str">
        <f t="shared" si="85"/>
        <v>CZ02</v>
      </c>
      <c r="D1352" s="1" t="str">
        <f t="shared" si="86"/>
        <v>v03</v>
      </c>
      <c r="E1352" s="1" t="str">
        <f t="shared" si="87"/>
        <v>WRf-CZ02-v03</v>
      </c>
      <c r="F1352" s="1">
        <v>14.316455833333334</v>
      </c>
    </row>
    <row r="1353" spans="1:6" x14ac:dyDescent="0.25">
      <c r="A1353" s="1" t="s">
        <v>1914</v>
      </c>
      <c r="B1353" s="1" t="str">
        <f t="shared" si="84"/>
        <v>WRf</v>
      </c>
      <c r="C1353" s="1" t="str">
        <f t="shared" si="85"/>
        <v>CZ02</v>
      </c>
      <c r="D1353" s="1" t="str">
        <f t="shared" si="86"/>
        <v>v07</v>
      </c>
      <c r="E1353" s="1" t="str">
        <f t="shared" si="87"/>
        <v>WRf-CZ02-v07</v>
      </c>
      <c r="F1353" s="1">
        <v>14.316473333333333</v>
      </c>
    </row>
    <row r="1354" spans="1:6" x14ac:dyDescent="0.25">
      <c r="A1354" s="1" t="s">
        <v>1915</v>
      </c>
      <c r="B1354" s="1" t="str">
        <f t="shared" si="84"/>
        <v>WRf</v>
      </c>
      <c r="C1354" s="1" t="str">
        <f t="shared" si="85"/>
        <v>CZ02</v>
      </c>
      <c r="D1354" s="1" t="str">
        <f t="shared" si="86"/>
        <v>v11</v>
      </c>
      <c r="E1354" s="1" t="str">
        <f t="shared" si="87"/>
        <v>WRf-CZ02-v11</v>
      </c>
      <c r="F1354" s="1">
        <v>13.126809166666668</v>
      </c>
    </row>
    <row r="1355" spans="1:6" x14ac:dyDescent="0.25">
      <c r="A1355" s="1" t="s">
        <v>1916</v>
      </c>
      <c r="B1355" s="1" t="str">
        <f t="shared" si="84"/>
        <v>WRf</v>
      </c>
      <c r="C1355" s="1" t="str">
        <f t="shared" si="85"/>
        <v>CZ02</v>
      </c>
      <c r="D1355" s="1" t="str">
        <f t="shared" si="86"/>
        <v>v15</v>
      </c>
      <c r="E1355" s="1" t="str">
        <f t="shared" si="87"/>
        <v>WRf-CZ02-v15</v>
      </c>
      <c r="F1355" s="1">
        <v>12.708628333333333</v>
      </c>
    </row>
    <row r="1356" spans="1:6" x14ac:dyDescent="0.25">
      <c r="A1356" s="1" t="s">
        <v>1917</v>
      </c>
      <c r="B1356" s="1" t="str">
        <f t="shared" si="84"/>
        <v>WRf</v>
      </c>
      <c r="C1356" s="1" t="str">
        <f t="shared" si="85"/>
        <v>CZ03</v>
      </c>
      <c r="D1356" s="1" t="str">
        <f t="shared" si="86"/>
        <v>v03</v>
      </c>
      <c r="E1356" s="1" t="str">
        <f t="shared" si="87"/>
        <v>WRf-CZ03-v03</v>
      </c>
      <c r="F1356" s="1">
        <v>13.012532500000001</v>
      </c>
    </row>
    <row r="1357" spans="1:6" x14ac:dyDescent="0.25">
      <c r="A1357" s="1" t="s">
        <v>1918</v>
      </c>
      <c r="B1357" s="1" t="str">
        <f t="shared" si="84"/>
        <v>WRf</v>
      </c>
      <c r="C1357" s="1" t="str">
        <f t="shared" si="85"/>
        <v>CZ03</v>
      </c>
      <c r="D1357" s="1" t="str">
        <f t="shared" si="86"/>
        <v>v07</v>
      </c>
      <c r="E1357" s="1" t="str">
        <f t="shared" si="87"/>
        <v>WRf-CZ03-v07</v>
      </c>
      <c r="F1357" s="1">
        <v>12.146470833333336</v>
      </c>
    </row>
    <row r="1358" spans="1:6" x14ac:dyDescent="0.25">
      <c r="A1358" s="1" t="s">
        <v>1919</v>
      </c>
      <c r="B1358" s="1" t="str">
        <f t="shared" si="84"/>
        <v>WRf</v>
      </c>
      <c r="C1358" s="1" t="str">
        <f t="shared" si="85"/>
        <v>CZ03</v>
      </c>
      <c r="D1358" s="1" t="str">
        <f t="shared" si="86"/>
        <v>v11</v>
      </c>
      <c r="E1358" s="1" t="str">
        <f t="shared" si="87"/>
        <v>WRf-CZ03-v11</v>
      </c>
      <c r="F1358" s="1">
        <v>12.216736666666666</v>
      </c>
    </row>
    <row r="1359" spans="1:6" x14ac:dyDescent="0.25">
      <c r="A1359" s="1" t="s">
        <v>1920</v>
      </c>
      <c r="B1359" s="1" t="str">
        <f t="shared" si="84"/>
        <v>WRf</v>
      </c>
      <c r="C1359" s="1" t="str">
        <f t="shared" si="85"/>
        <v>CZ03</v>
      </c>
      <c r="D1359" s="1" t="str">
        <f t="shared" si="86"/>
        <v>v15</v>
      </c>
      <c r="E1359" s="1" t="str">
        <f t="shared" si="87"/>
        <v>WRf-CZ03-v15</v>
      </c>
      <c r="F1359" s="1">
        <v>11.533679166666666</v>
      </c>
    </row>
    <row r="1360" spans="1:6" x14ac:dyDescent="0.25">
      <c r="A1360" s="1" t="s">
        <v>1921</v>
      </c>
      <c r="B1360" s="1" t="str">
        <f t="shared" si="84"/>
        <v>WRf</v>
      </c>
      <c r="C1360" s="1" t="str">
        <f t="shared" si="85"/>
        <v>CZ04</v>
      </c>
      <c r="D1360" s="1" t="str">
        <f t="shared" si="86"/>
        <v>v03</v>
      </c>
      <c r="E1360" s="1" t="str">
        <f t="shared" si="87"/>
        <v>WRf-CZ04-v03</v>
      </c>
      <c r="F1360" s="1">
        <v>14.473179166666668</v>
      </c>
    </row>
    <row r="1361" spans="1:6" x14ac:dyDescent="0.25">
      <c r="A1361" s="1" t="s">
        <v>1922</v>
      </c>
      <c r="B1361" s="1" t="str">
        <f t="shared" si="84"/>
        <v>WRf</v>
      </c>
      <c r="C1361" s="1" t="str">
        <f t="shared" si="85"/>
        <v>CZ04</v>
      </c>
      <c r="D1361" s="1" t="str">
        <f t="shared" si="86"/>
        <v>v07</v>
      </c>
      <c r="E1361" s="1" t="str">
        <f t="shared" si="87"/>
        <v>WRf-CZ04-v07</v>
      </c>
      <c r="F1361" s="1">
        <v>14.205582499999998</v>
      </c>
    </row>
    <row r="1362" spans="1:6" x14ac:dyDescent="0.25">
      <c r="A1362" s="1" t="s">
        <v>1923</v>
      </c>
      <c r="B1362" s="1" t="str">
        <f t="shared" si="84"/>
        <v>WRf</v>
      </c>
      <c r="C1362" s="1" t="str">
        <f t="shared" si="85"/>
        <v>CZ04</v>
      </c>
      <c r="D1362" s="1" t="str">
        <f t="shared" si="86"/>
        <v>v11</v>
      </c>
      <c r="E1362" s="1" t="str">
        <f t="shared" si="87"/>
        <v>WRf-CZ04-v11</v>
      </c>
      <c r="F1362" s="1">
        <v>13.248983333333332</v>
      </c>
    </row>
    <row r="1363" spans="1:6" x14ac:dyDescent="0.25">
      <c r="A1363" s="1" t="s">
        <v>1924</v>
      </c>
      <c r="B1363" s="1" t="str">
        <f t="shared" si="84"/>
        <v>WRf</v>
      </c>
      <c r="C1363" s="1" t="str">
        <f t="shared" si="85"/>
        <v>CZ04</v>
      </c>
      <c r="D1363" s="1" t="str">
        <f t="shared" si="86"/>
        <v>v15</v>
      </c>
      <c r="E1363" s="1" t="str">
        <f t="shared" si="87"/>
        <v>WRf-CZ04-v15</v>
      </c>
      <c r="F1363" s="1">
        <v>12.483740833333334</v>
      </c>
    </row>
    <row r="1364" spans="1:6" x14ac:dyDescent="0.25">
      <c r="A1364" s="1" t="s">
        <v>1925</v>
      </c>
      <c r="B1364" s="1" t="str">
        <f t="shared" si="84"/>
        <v>WRf</v>
      </c>
      <c r="C1364" s="1" t="str">
        <f t="shared" si="85"/>
        <v>CZ05</v>
      </c>
      <c r="D1364" s="1" t="str">
        <f t="shared" si="86"/>
        <v>v03</v>
      </c>
      <c r="E1364" s="1" t="str">
        <f t="shared" si="87"/>
        <v>WRf-CZ05-v03</v>
      </c>
      <c r="F1364" s="1">
        <v>11.882950000000003</v>
      </c>
    </row>
    <row r="1365" spans="1:6" x14ac:dyDescent="0.25">
      <c r="A1365" s="1" t="s">
        <v>1926</v>
      </c>
      <c r="B1365" s="1" t="str">
        <f t="shared" si="84"/>
        <v>WRf</v>
      </c>
      <c r="C1365" s="1" t="str">
        <f t="shared" si="85"/>
        <v>CZ05</v>
      </c>
      <c r="D1365" s="1" t="str">
        <f t="shared" si="86"/>
        <v>v07</v>
      </c>
      <c r="E1365" s="1" t="str">
        <f t="shared" si="87"/>
        <v>WRf-CZ05-v07</v>
      </c>
      <c r="F1365" s="1">
        <v>11.6979275</v>
      </c>
    </row>
    <row r="1366" spans="1:6" x14ac:dyDescent="0.25">
      <c r="A1366" s="1" t="s">
        <v>1927</v>
      </c>
      <c r="B1366" s="1" t="str">
        <f t="shared" si="84"/>
        <v>WRf</v>
      </c>
      <c r="C1366" s="1" t="str">
        <f t="shared" si="85"/>
        <v>CZ05</v>
      </c>
      <c r="D1366" s="1" t="str">
        <f t="shared" si="86"/>
        <v>v11</v>
      </c>
      <c r="E1366" s="1" t="str">
        <f t="shared" si="87"/>
        <v>WRf-CZ05-v11</v>
      </c>
      <c r="F1366" s="1">
        <v>11.137555833333332</v>
      </c>
    </row>
    <row r="1367" spans="1:6" x14ac:dyDescent="0.25">
      <c r="A1367" s="1" t="s">
        <v>1928</v>
      </c>
      <c r="B1367" s="1" t="str">
        <f t="shared" si="84"/>
        <v>WRf</v>
      </c>
      <c r="C1367" s="1" t="str">
        <f t="shared" si="85"/>
        <v>CZ05</v>
      </c>
      <c r="D1367" s="1" t="str">
        <f t="shared" si="86"/>
        <v>v15</v>
      </c>
      <c r="E1367" s="1" t="str">
        <f t="shared" si="87"/>
        <v>WRf-CZ05-v15</v>
      </c>
      <c r="F1367" s="1">
        <v>10.458319166666666</v>
      </c>
    </row>
    <row r="1368" spans="1:6" x14ac:dyDescent="0.25">
      <c r="A1368" s="1" t="s">
        <v>1929</v>
      </c>
      <c r="B1368" s="1" t="str">
        <f t="shared" si="84"/>
        <v>WRf</v>
      </c>
      <c r="C1368" s="1" t="str">
        <f t="shared" si="85"/>
        <v>CZ06</v>
      </c>
      <c r="D1368" s="1" t="str">
        <f t="shared" si="86"/>
        <v>v03</v>
      </c>
      <c r="E1368" s="1" t="str">
        <f t="shared" si="87"/>
        <v>WRf-CZ06-v03</v>
      </c>
      <c r="F1368" s="1">
        <v>15.156476666666666</v>
      </c>
    </row>
    <row r="1369" spans="1:6" x14ac:dyDescent="0.25">
      <c r="A1369" s="1" t="s">
        <v>1930</v>
      </c>
      <c r="B1369" s="1" t="str">
        <f t="shared" si="84"/>
        <v>WRf</v>
      </c>
      <c r="C1369" s="1" t="str">
        <f t="shared" si="85"/>
        <v>CZ06</v>
      </c>
      <c r="D1369" s="1" t="str">
        <f t="shared" si="86"/>
        <v>v07</v>
      </c>
      <c r="E1369" s="1" t="str">
        <f t="shared" si="87"/>
        <v>WRf-CZ06-v07</v>
      </c>
      <c r="F1369" s="1">
        <v>15.156476666666666</v>
      </c>
    </row>
    <row r="1370" spans="1:6" x14ac:dyDescent="0.25">
      <c r="A1370" s="1" t="s">
        <v>1931</v>
      </c>
      <c r="B1370" s="1" t="str">
        <f t="shared" si="84"/>
        <v>WRf</v>
      </c>
      <c r="C1370" s="1" t="str">
        <f t="shared" si="85"/>
        <v>CZ06</v>
      </c>
      <c r="D1370" s="1" t="str">
        <f t="shared" si="86"/>
        <v>v11</v>
      </c>
      <c r="E1370" s="1" t="str">
        <f t="shared" si="87"/>
        <v>WRf-CZ06-v11</v>
      </c>
      <c r="F1370" s="1">
        <v>14.851685</v>
      </c>
    </row>
    <row r="1371" spans="1:6" x14ac:dyDescent="0.25">
      <c r="A1371" s="1" t="s">
        <v>1932</v>
      </c>
      <c r="B1371" s="1" t="str">
        <f t="shared" si="84"/>
        <v>WRf</v>
      </c>
      <c r="C1371" s="1" t="str">
        <f t="shared" si="85"/>
        <v>CZ06</v>
      </c>
      <c r="D1371" s="1" t="str">
        <f t="shared" si="86"/>
        <v>v15</v>
      </c>
      <c r="E1371" s="1" t="str">
        <f t="shared" si="87"/>
        <v>WRf-CZ06-v15</v>
      </c>
      <c r="F1371" s="1">
        <v>14.103760833333334</v>
      </c>
    </row>
    <row r="1372" spans="1:6" x14ac:dyDescent="0.25">
      <c r="A1372" s="1" t="s">
        <v>1933</v>
      </c>
      <c r="B1372" s="1" t="str">
        <f t="shared" si="84"/>
        <v>WRf</v>
      </c>
      <c r="C1372" s="1" t="str">
        <f t="shared" si="85"/>
        <v>CZ07</v>
      </c>
      <c r="D1372" s="1" t="str">
        <f t="shared" si="86"/>
        <v>v03</v>
      </c>
      <c r="E1372" s="1" t="str">
        <f t="shared" si="87"/>
        <v>WRf-CZ07-v03</v>
      </c>
      <c r="F1372" s="1">
        <v>13.197170833333333</v>
      </c>
    </row>
    <row r="1373" spans="1:6" x14ac:dyDescent="0.25">
      <c r="A1373" s="1" t="s">
        <v>1934</v>
      </c>
      <c r="B1373" s="1" t="str">
        <f t="shared" si="84"/>
        <v>WRf</v>
      </c>
      <c r="C1373" s="1" t="str">
        <f t="shared" si="85"/>
        <v>CZ07</v>
      </c>
      <c r="D1373" s="1" t="str">
        <f t="shared" si="86"/>
        <v>v07</v>
      </c>
      <c r="E1373" s="1" t="str">
        <f t="shared" si="87"/>
        <v>WRf-CZ07-v07</v>
      </c>
      <c r="F1373" s="1">
        <v>13.197170833333333</v>
      </c>
    </row>
    <row r="1374" spans="1:6" x14ac:dyDescent="0.25">
      <c r="A1374" s="1" t="s">
        <v>1935</v>
      </c>
      <c r="B1374" s="1" t="str">
        <f t="shared" si="84"/>
        <v>WRf</v>
      </c>
      <c r="C1374" s="1" t="str">
        <f t="shared" si="85"/>
        <v>CZ07</v>
      </c>
      <c r="D1374" s="1" t="str">
        <f t="shared" si="86"/>
        <v>v11</v>
      </c>
      <c r="E1374" s="1" t="str">
        <f t="shared" si="87"/>
        <v>WRf-CZ07-v11</v>
      </c>
      <c r="F1374" s="1">
        <v>12.745916666666666</v>
      </c>
    </row>
    <row r="1375" spans="1:6" x14ac:dyDescent="0.25">
      <c r="A1375" s="1" t="s">
        <v>1936</v>
      </c>
      <c r="B1375" s="1" t="str">
        <f t="shared" si="84"/>
        <v>WRf</v>
      </c>
      <c r="C1375" s="1" t="str">
        <f t="shared" si="85"/>
        <v>CZ07</v>
      </c>
      <c r="D1375" s="1" t="str">
        <f t="shared" si="86"/>
        <v>v15</v>
      </c>
      <c r="E1375" s="1" t="str">
        <f t="shared" si="87"/>
        <v>WRf-CZ07-v15</v>
      </c>
      <c r="F1375" s="1">
        <v>12.047019166666665</v>
      </c>
    </row>
    <row r="1376" spans="1:6" x14ac:dyDescent="0.25">
      <c r="A1376" s="1" t="s">
        <v>1937</v>
      </c>
      <c r="B1376" s="1" t="str">
        <f t="shared" si="84"/>
        <v>WRf</v>
      </c>
      <c r="C1376" s="1" t="str">
        <f t="shared" si="85"/>
        <v>CZ08</v>
      </c>
      <c r="D1376" s="1" t="str">
        <f t="shared" si="86"/>
        <v>v03</v>
      </c>
      <c r="E1376" s="1" t="str">
        <f t="shared" si="87"/>
        <v>WRf-CZ08-v03</v>
      </c>
      <c r="F1376" s="1">
        <v>17.089559166666668</v>
      </c>
    </row>
    <row r="1377" spans="1:6" x14ac:dyDescent="0.25">
      <c r="A1377" s="1" t="s">
        <v>1938</v>
      </c>
      <c r="B1377" s="1" t="str">
        <f t="shared" si="84"/>
        <v>WRf</v>
      </c>
      <c r="C1377" s="1" t="str">
        <f t="shared" si="85"/>
        <v>CZ08</v>
      </c>
      <c r="D1377" s="1" t="str">
        <f t="shared" si="86"/>
        <v>v07</v>
      </c>
      <c r="E1377" s="1" t="str">
        <f t="shared" si="87"/>
        <v>WRf-CZ08-v07</v>
      </c>
      <c r="F1377" s="1">
        <v>17.089559166666668</v>
      </c>
    </row>
    <row r="1378" spans="1:6" x14ac:dyDescent="0.25">
      <c r="A1378" s="1" t="s">
        <v>1939</v>
      </c>
      <c r="B1378" s="1" t="str">
        <f t="shared" si="84"/>
        <v>WRf</v>
      </c>
      <c r="C1378" s="1" t="str">
        <f t="shared" si="85"/>
        <v>CZ08</v>
      </c>
      <c r="D1378" s="1" t="str">
        <f t="shared" si="86"/>
        <v>v11</v>
      </c>
      <c r="E1378" s="1" t="str">
        <f t="shared" si="87"/>
        <v>WRf-CZ08-v11</v>
      </c>
      <c r="F1378" s="1">
        <v>16.010127499999999</v>
      </c>
    </row>
    <row r="1379" spans="1:6" x14ac:dyDescent="0.25">
      <c r="A1379" s="1" t="s">
        <v>1940</v>
      </c>
      <c r="B1379" s="1" t="str">
        <f t="shared" si="84"/>
        <v>WRf</v>
      </c>
      <c r="C1379" s="1" t="str">
        <f t="shared" si="85"/>
        <v>CZ08</v>
      </c>
      <c r="D1379" s="1" t="str">
        <f t="shared" si="86"/>
        <v>v15</v>
      </c>
      <c r="E1379" s="1" t="str">
        <f t="shared" si="87"/>
        <v>WRf-CZ08-v15</v>
      </c>
      <c r="F1379" s="1">
        <v>15.197586666666664</v>
      </c>
    </row>
    <row r="1380" spans="1:6" x14ac:dyDescent="0.25">
      <c r="A1380" s="1" t="s">
        <v>1941</v>
      </c>
      <c r="B1380" s="1" t="str">
        <f t="shared" si="84"/>
        <v>WRf</v>
      </c>
      <c r="C1380" s="1" t="str">
        <f t="shared" si="85"/>
        <v>CZ09</v>
      </c>
      <c r="D1380" s="1" t="str">
        <f t="shared" si="86"/>
        <v>v03</v>
      </c>
      <c r="E1380" s="1" t="str">
        <f t="shared" si="87"/>
        <v>WRf-CZ09-v03</v>
      </c>
      <c r="F1380" s="1">
        <v>18.427786666666666</v>
      </c>
    </row>
    <row r="1381" spans="1:6" x14ac:dyDescent="0.25">
      <c r="A1381" s="1" t="s">
        <v>1942</v>
      </c>
      <c r="B1381" s="1" t="str">
        <f t="shared" si="84"/>
        <v>WRf</v>
      </c>
      <c r="C1381" s="1" t="str">
        <f t="shared" si="85"/>
        <v>CZ09</v>
      </c>
      <c r="D1381" s="1" t="str">
        <f t="shared" si="86"/>
        <v>v07</v>
      </c>
      <c r="E1381" s="1" t="str">
        <f t="shared" si="87"/>
        <v>WRf-CZ09-v07</v>
      </c>
      <c r="F1381" s="1">
        <v>18.427786666666666</v>
      </c>
    </row>
    <row r="1382" spans="1:6" x14ac:dyDescent="0.25">
      <c r="A1382" s="1" t="s">
        <v>1943</v>
      </c>
      <c r="B1382" s="1" t="str">
        <f t="shared" si="84"/>
        <v>WRf</v>
      </c>
      <c r="C1382" s="1" t="str">
        <f t="shared" si="85"/>
        <v>CZ09</v>
      </c>
      <c r="D1382" s="1" t="str">
        <f t="shared" si="86"/>
        <v>v11</v>
      </c>
      <c r="E1382" s="1" t="str">
        <f t="shared" si="87"/>
        <v>WRf-CZ09-v11</v>
      </c>
      <c r="F1382" s="1">
        <v>16.352640833333332</v>
      </c>
    </row>
    <row r="1383" spans="1:6" x14ac:dyDescent="0.25">
      <c r="A1383" s="1" t="s">
        <v>1944</v>
      </c>
      <c r="B1383" s="1" t="str">
        <f t="shared" si="84"/>
        <v>WRf</v>
      </c>
      <c r="C1383" s="1" t="str">
        <f t="shared" si="85"/>
        <v>CZ09</v>
      </c>
      <c r="D1383" s="1" t="str">
        <f t="shared" si="86"/>
        <v>v15</v>
      </c>
      <c r="E1383" s="1" t="str">
        <f t="shared" si="87"/>
        <v>WRf-CZ09-v15</v>
      </c>
      <c r="F1383" s="1">
        <v>15.50882</v>
      </c>
    </row>
    <row r="1384" spans="1:6" x14ac:dyDescent="0.25">
      <c r="A1384" s="1" t="s">
        <v>1945</v>
      </c>
      <c r="B1384" s="1" t="str">
        <f t="shared" si="84"/>
        <v>WRf</v>
      </c>
      <c r="C1384" s="1" t="str">
        <f t="shared" si="85"/>
        <v>CZ10</v>
      </c>
      <c r="D1384" s="1" t="str">
        <f t="shared" si="86"/>
        <v>v03</v>
      </c>
      <c r="E1384" s="1" t="str">
        <f t="shared" si="87"/>
        <v>WRf-CZ10-v03</v>
      </c>
      <c r="F1384" s="1">
        <v>15.494431666666665</v>
      </c>
    </row>
    <row r="1385" spans="1:6" x14ac:dyDescent="0.25">
      <c r="A1385" s="1" t="s">
        <v>1946</v>
      </c>
      <c r="B1385" s="1" t="str">
        <f t="shared" si="84"/>
        <v>WRf</v>
      </c>
      <c r="C1385" s="1" t="str">
        <f t="shared" si="85"/>
        <v>CZ10</v>
      </c>
      <c r="D1385" s="1" t="str">
        <f t="shared" si="86"/>
        <v>v07</v>
      </c>
      <c r="E1385" s="1" t="str">
        <f t="shared" si="87"/>
        <v>WRf-CZ10-v07</v>
      </c>
      <c r="F1385" s="1">
        <v>15.208361666666667</v>
      </c>
    </row>
    <row r="1386" spans="1:6" x14ac:dyDescent="0.25">
      <c r="A1386" s="1" t="s">
        <v>1947</v>
      </c>
      <c r="B1386" s="1" t="str">
        <f t="shared" si="84"/>
        <v>WRf</v>
      </c>
      <c r="C1386" s="1" t="str">
        <f t="shared" si="85"/>
        <v>CZ10</v>
      </c>
      <c r="D1386" s="1" t="str">
        <f t="shared" si="86"/>
        <v>v11</v>
      </c>
      <c r="E1386" s="1" t="str">
        <f t="shared" si="87"/>
        <v>WRf-CZ10-v11</v>
      </c>
      <c r="F1386" s="1">
        <v>15.082184166666666</v>
      </c>
    </row>
    <row r="1387" spans="1:6" x14ac:dyDescent="0.25">
      <c r="A1387" s="1" t="s">
        <v>1948</v>
      </c>
      <c r="B1387" s="1" t="str">
        <f t="shared" si="84"/>
        <v>WRf</v>
      </c>
      <c r="C1387" s="1" t="str">
        <f t="shared" si="85"/>
        <v>CZ10</v>
      </c>
      <c r="D1387" s="1" t="str">
        <f t="shared" si="86"/>
        <v>v15</v>
      </c>
      <c r="E1387" s="1" t="str">
        <f t="shared" si="87"/>
        <v>WRf-CZ10-v15</v>
      </c>
      <c r="F1387" s="1">
        <v>13.670780833333334</v>
      </c>
    </row>
    <row r="1388" spans="1:6" x14ac:dyDescent="0.25">
      <c r="A1388" s="1" t="s">
        <v>1949</v>
      </c>
      <c r="B1388" s="1" t="str">
        <f t="shared" si="84"/>
        <v>WRf</v>
      </c>
      <c r="C1388" s="1" t="str">
        <f t="shared" si="85"/>
        <v>CZ11</v>
      </c>
      <c r="D1388" s="1" t="str">
        <f t="shared" si="86"/>
        <v>v03</v>
      </c>
      <c r="E1388" s="1" t="str">
        <f t="shared" si="87"/>
        <v>WRf-CZ11-v03</v>
      </c>
      <c r="F1388" s="1">
        <v>16.858034999999997</v>
      </c>
    </row>
    <row r="1389" spans="1:6" x14ac:dyDescent="0.25">
      <c r="A1389" s="1" t="s">
        <v>1950</v>
      </c>
      <c r="B1389" s="1" t="str">
        <f t="shared" si="84"/>
        <v>WRf</v>
      </c>
      <c r="C1389" s="1" t="str">
        <f t="shared" si="85"/>
        <v>CZ11</v>
      </c>
      <c r="D1389" s="1" t="str">
        <f t="shared" si="86"/>
        <v>v07</v>
      </c>
      <c r="E1389" s="1" t="str">
        <f t="shared" si="87"/>
        <v>WRf-CZ11-v07</v>
      </c>
      <c r="F1389" s="1">
        <v>16.956097499999998</v>
      </c>
    </row>
    <row r="1390" spans="1:6" x14ac:dyDescent="0.25">
      <c r="A1390" s="1" t="s">
        <v>1951</v>
      </c>
      <c r="B1390" s="1" t="str">
        <f t="shared" si="84"/>
        <v>WRf</v>
      </c>
      <c r="C1390" s="1" t="str">
        <f t="shared" si="85"/>
        <v>CZ11</v>
      </c>
      <c r="D1390" s="1" t="str">
        <f t="shared" si="86"/>
        <v>v11</v>
      </c>
      <c r="E1390" s="1" t="str">
        <f t="shared" si="87"/>
        <v>WRf-CZ11-v11</v>
      </c>
      <c r="F1390" s="1">
        <v>15.4404875</v>
      </c>
    </row>
    <row r="1391" spans="1:6" x14ac:dyDescent="0.25">
      <c r="A1391" s="1" t="s">
        <v>1952</v>
      </c>
      <c r="B1391" s="1" t="str">
        <f t="shared" si="84"/>
        <v>WRf</v>
      </c>
      <c r="C1391" s="1" t="str">
        <f t="shared" si="85"/>
        <v>CZ11</v>
      </c>
      <c r="D1391" s="1" t="str">
        <f t="shared" si="86"/>
        <v>v15</v>
      </c>
      <c r="E1391" s="1" t="str">
        <f t="shared" si="87"/>
        <v>WRf-CZ11-v15</v>
      </c>
      <c r="F1391" s="1">
        <v>14.935703333333333</v>
      </c>
    </row>
    <row r="1392" spans="1:6" x14ac:dyDescent="0.25">
      <c r="A1392" s="1" t="s">
        <v>1953</v>
      </c>
      <c r="B1392" s="1" t="str">
        <f t="shared" si="84"/>
        <v>WRf</v>
      </c>
      <c r="C1392" s="1" t="str">
        <f t="shared" si="85"/>
        <v>CZ12</v>
      </c>
      <c r="D1392" s="1" t="str">
        <f t="shared" si="86"/>
        <v>v03</v>
      </c>
      <c r="E1392" s="1" t="str">
        <f t="shared" si="87"/>
        <v>WRf-CZ12-v03</v>
      </c>
      <c r="F1392" s="1">
        <v>17.343904999999999</v>
      </c>
    </row>
    <row r="1393" spans="1:6" x14ac:dyDescent="0.25">
      <c r="A1393" s="1" t="s">
        <v>1954</v>
      </c>
      <c r="B1393" s="1" t="str">
        <f t="shared" si="84"/>
        <v>WRf</v>
      </c>
      <c r="C1393" s="1" t="str">
        <f t="shared" si="85"/>
        <v>CZ12</v>
      </c>
      <c r="D1393" s="1" t="str">
        <f t="shared" si="86"/>
        <v>v07</v>
      </c>
      <c r="E1393" s="1" t="str">
        <f t="shared" si="87"/>
        <v>WRf-CZ12-v07</v>
      </c>
      <c r="F1393" s="1">
        <v>17.685874999999999</v>
      </c>
    </row>
    <row r="1394" spans="1:6" x14ac:dyDescent="0.25">
      <c r="A1394" s="1" t="s">
        <v>1955</v>
      </c>
      <c r="B1394" s="1" t="str">
        <f t="shared" si="84"/>
        <v>WRf</v>
      </c>
      <c r="C1394" s="1" t="str">
        <f t="shared" si="85"/>
        <v>CZ12</v>
      </c>
      <c r="D1394" s="1" t="str">
        <f t="shared" si="86"/>
        <v>v11</v>
      </c>
      <c r="E1394" s="1" t="str">
        <f t="shared" si="87"/>
        <v>WRf-CZ12-v11</v>
      </c>
      <c r="F1394" s="1">
        <v>15.928001666666669</v>
      </c>
    </row>
    <row r="1395" spans="1:6" x14ac:dyDescent="0.25">
      <c r="A1395" s="1" t="s">
        <v>1956</v>
      </c>
      <c r="B1395" s="1" t="str">
        <f t="shared" si="84"/>
        <v>WRf</v>
      </c>
      <c r="C1395" s="1" t="str">
        <f t="shared" si="85"/>
        <v>CZ12</v>
      </c>
      <c r="D1395" s="1" t="str">
        <f t="shared" si="86"/>
        <v>v15</v>
      </c>
      <c r="E1395" s="1" t="str">
        <f t="shared" si="87"/>
        <v>WRf-CZ12-v15</v>
      </c>
      <c r="F1395" s="1">
        <v>15.451095833333333</v>
      </c>
    </row>
    <row r="1396" spans="1:6" x14ac:dyDescent="0.25">
      <c r="A1396" s="1" t="s">
        <v>1957</v>
      </c>
      <c r="B1396" s="1" t="str">
        <f t="shared" si="84"/>
        <v>WRf</v>
      </c>
      <c r="C1396" s="1" t="str">
        <f t="shared" si="85"/>
        <v>CZ13</v>
      </c>
      <c r="D1396" s="1" t="str">
        <f t="shared" si="86"/>
        <v>v03</v>
      </c>
      <c r="E1396" s="1" t="str">
        <f t="shared" si="87"/>
        <v>WRf-CZ13-v03</v>
      </c>
      <c r="F1396" s="1">
        <v>17.256418333333336</v>
      </c>
    </row>
    <row r="1397" spans="1:6" x14ac:dyDescent="0.25">
      <c r="A1397" s="1" t="s">
        <v>1958</v>
      </c>
      <c r="B1397" s="1" t="str">
        <f t="shared" si="84"/>
        <v>WRf</v>
      </c>
      <c r="C1397" s="1" t="str">
        <f t="shared" si="85"/>
        <v>CZ13</v>
      </c>
      <c r="D1397" s="1" t="str">
        <f t="shared" si="86"/>
        <v>v07</v>
      </c>
      <c r="E1397" s="1" t="str">
        <f t="shared" si="87"/>
        <v>WRf-CZ13-v07</v>
      </c>
      <c r="F1397" s="1">
        <v>16.965061666666667</v>
      </c>
    </row>
    <row r="1398" spans="1:6" x14ac:dyDescent="0.25">
      <c r="A1398" s="1" t="s">
        <v>1959</v>
      </c>
      <c r="B1398" s="1" t="str">
        <f t="shared" si="84"/>
        <v>WRf</v>
      </c>
      <c r="C1398" s="1" t="str">
        <f t="shared" si="85"/>
        <v>CZ13</v>
      </c>
      <c r="D1398" s="1" t="str">
        <f t="shared" si="86"/>
        <v>v11</v>
      </c>
      <c r="E1398" s="1" t="str">
        <f t="shared" si="87"/>
        <v>WRf-CZ13-v11</v>
      </c>
      <c r="F1398" s="1">
        <v>16.953367499999999</v>
      </c>
    </row>
    <row r="1399" spans="1:6" x14ac:dyDescent="0.25">
      <c r="A1399" s="1" t="s">
        <v>1960</v>
      </c>
      <c r="B1399" s="1" t="str">
        <f t="shared" si="84"/>
        <v>WRf</v>
      </c>
      <c r="C1399" s="1" t="str">
        <f t="shared" si="85"/>
        <v>CZ13</v>
      </c>
      <c r="D1399" s="1" t="str">
        <f t="shared" si="86"/>
        <v>v15</v>
      </c>
      <c r="E1399" s="1" t="str">
        <f t="shared" si="87"/>
        <v>WRf-CZ13-v15</v>
      </c>
      <c r="F1399" s="1">
        <v>16.445192500000001</v>
      </c>
    </row>
    <row r="1400" spans="1:6" x14ac:dyDescent="0.25">
      <c r="A1400" s="1" t="s">
        <v>1961</v>
      </c>
      <c r="B1400" s="1" t="str">
        <f t="shared" si="84"/>
        <v>WRf</v>
      </c>
      <c r="C1400" s="1" t="str">
        <f t="shared" si="85"/>
        <v>CZ14</v>
      </c>
      <c r="D1400" s="1" t="str">
        <f t="shared" si="86"/>
        <v>v03</v>
      </c>
      <c r="E1400" s="1" t="str">
        <f t="shared" si="87"/>
        <v>WRf-CZ14-v03</v>
      </c>
      <c r="F1400" s="1">
        <v>15.200995833333334</v>
      </c>
    </row>
    <row r="1401" spans="1:6" x14ac:dyDescent="0.25">
      <c r="A1401" s="1" t="s">
        <v>1962</v>
      </c>
      <c r="B1401" s="1" t="str">
        <f t="shared" si="84"/>
        <v>WRf</v>
      </c>
      <c r="C1401" s="1" t="str">
        <f t="shared" si="85"/>
        <v>CZ14</v>
      </c>
      <c r="D1401" s="1" t="str">
        <f t="shared" si="86"/>
        <v>v07</v>
      </c>
      <c r="E1401" s="1" t="str">
        <f t="shared" si="87"/>
        <v>WRf-CZ14-v07</v>
      </c>
      <c r="F1401" s="1">
        <v>14.926808333333334</v>
      </c>
    </row>
    <row r="1402" spans="1:6" x14ac:dyDescent="0.25">
      <c r="A1402" s="1" t="s">
        <v>1963</v>
      </c>
      <c r="B1402" s="1" t="str">
        <f t="shared" si="84"/>
        <v>WRf</v>
      </c>
      <c r="C1402" s="1" t="str">
        <f t="shared" si="85"/>
        <v>CZ14</v>
      </c>
      <c r="D1402" s="1" t="str">
        <f t="shared" si="86"/>
        <v>v11</v>
      </c>
      <c r="E1402" s="1" t="str">
        <f t="shared" si="87"/>
        <v>WRf-CZ14-v11</v>
      </c>
      <c r="F1402" s="1">
        <v>13.971215833333334</v>
      </c>
    </row>
    <row r="1403" spans="1:6" x14ac:dyDescent="0.25">
      <c r="A1403" s="1" t="s">
        <v>1964</v>
      </c>
      <c r="B1403" s="1" t="str">
        <f t="shared" si="84"/>
        <v>WRf</v>
      </c>
      <c r="C1403" s="1" t="str">
        <f t="shared" si="85"/>
        <v>CZ14</v>
      </c>
      <c r="D1403" s="1" t="str">
        <f t="shared" si="86"/>
        <v>v15</v>
      </c>
      <c r="E1403" s="1" t="str">
        <f t="shared" si="87"/>
        <v>WRf-CZ14-v15</v>
      </c>
      <c r="F1403" s="1">
        <v>13.502844166666668</v>
      </c>
    </row>
    <row r="1404" spans="1:6" x14ac:dyDescent="0.25">
      <c r="A1404" s="1" t="s">
        <v>1965</v>
      </c>
      <c r="B1404" s="1" t="str">
        <f t="shared" si="84"/>
        <v>WRf</v>
      </c>
      <c r="C1404" s="1" t="str">
        <f t="shared" si="85"/>
        <v>CZ15</v>
      </c>
      <c r="D1404" s="1" t="str">
        <f t="shared" si="86"/>
        <v>v03</v>
      </c>
      <c r="E1404" s="1" t="str">
        <f t="shared" si="87"/>
        <v>WRf-CZ15-v03</v>
      </c>
      <c r="F1404" s="1">
        <v>17.564100833333335</v>
      </c>
    </row>
    <row r="1405" spans="1:6" x14ac:dyDescent="0.25">
      <c r="A1405" s="1" t="s">
        <v>1966</v>
      </c>
      <c r="B1405" s="1" t="str">
        <f t="shared" si="84"/>
        <v>WRf</v>
      </c>
      <c r="C1405" s="1" t="str">
        <f t="shared" si="85"/>
        <v>CZ15</v>
      </c>
      <c r="D1405" s="1" t="str">
        <f t="shared" si="86"/>
        <v>v07</v>
      </c>
      <c r="E1405" s="1" t="str">
        <f t="shared" si="87"/>
        <v>WRf-CZ15-v07</v>
      </c>
      <c r="F1405" s="1">
        <v>17.840733333333336</v>
      </c>
    </row>
    <row r="1406" spans="1:6" x14ac:dyDescent="0.25">
      <c r="A1406" s="1" t="s">
        <v>1967</v>
      </c>
      <c r="B1406" s="1" t="str">
        <f t="shared" si="84"/>
        <v>WRf</v>
      </c>
      <c r="C1406" s="1" t="str">
        <f t="shared" si="85"/>
        <v>CZ15</v>
      </c>
      <c r="D1406" s="1" t="str">
        <f t="shared" si="86"/>
        <v>v11</v>
      </c>
      <c r="E1406" s="1" t="str">
        <f t="shared" si="87"/>
        <v>WRf-CZ15-v11</v>
      </c>
      <c r="F1406" s="1">
        <v>20.374207500000001</v>
      </c>
    </row>
    <row r="1407" spans="1:6" x14ac:dyDescent="0.25">
      <c r="A1407" s="1" t="s">
        <v>1968</v>
      </c>
      <c r="B1407" s="1" t="str">
        <f t="shared" si="84"/>
        <v>WRf</v>
      </c>
      <c r="C1407" s="1" t="str">
        <f t="shared" si="85"/>
        <v>CZ15</v>
      </c>
      <c r="D1407" s="1" t="str">
        <f t="shared" si="86"/>
        <v>v15</v>
      </c>
      <c r="E1407" s="1" t="str">
        <f t="shared" si="87"/>
        <v>WRf-CZ15-v15</v>
      </c>
      <c r="F1407" s="1">
        <v>19.787230000000001</v>
      </c>
    </row>
    <row r="1408" spans="1:6" x14ac:dyDescent="0.25">
      <c r="A1408" s="1" t="s">
        <v>1969</v>
      </c>
      <c r="B1408" s="1" t="str">
        <f t="shared" si="84"/>
        <v>WRf</v>
      </c>
      <c r="C1408" s="1" t="str">
        <f t="shared" si="85"/>
        <v>CZ16</v>
      </c>
      <c r="D1408" s="1" t="str">
        <f t="shared" si="86"/>
        <v>v03</v>
      </c>
      <c r="E1408" s="1" t="str">
        <f t="shared" si="87"/>
        <v>WRf-CZ16-v03</v>
      </c>
      <c r="F1408" s="1">
        <v>11.594129166666665</v>
      </c>
    </row>
    <row r="1409" spans="1:6" x14ac:dyDescent="0.25">
      <c r="A1409" s="1" t="s">
        <v>1970</v>
      </c>
      <c r="B1409" s="1" t="str">
        <f t="shared" si="84"/>
        <v>WRf</v>
      </c>
      <c r="C1409" s="1" t="str">
        <f t="shared" si="85"/>
        <v>CZ16</v>
      </c>
      <c r="D1409" s="1" t="str">
        <f t="shared" si="86"/>
        <v>v07</v>
      </c>
      <c r="E1409" s="1" t="str">
        <f t="shared" si="87"/>
        <v>WRf-CZ16-v07</v>
      </c>
      <c r="F1409" s="1">
        <v>11.3726375</v>
      </c>
    </row>
    <row r="1410" spans="1:6" x14ac:dyDescent="0.25">
      <c r="A1410" s="1" t="s">
        <v>1971</v>
      </c>
      <c r="B1410" s="1" t="str">
        <f t="shared" si="84"/>
        <v>WRf</v>
      </c>
      <c r="C1410" s="1" t="str">
        <f t="shared" si="85"/>
        <v>CZ16</v>
      </c>
      <c r="D1410" s="1" t="str">
        <f t="shared" si="86"/>
        <v>v11</v>
      </c>
      <c r="E1410" s="1" t="str">
        <f t="shared" si="87"/>
        <v>WRf-CZ16-v11</v>
      </c>
      <c r="F1410" s="1">
        <v>10.671210833333333</v>
      </c>
    </row>
    <row r="1411" spans="1:6" x14ac:dyDescent="0.25">
      <c r="A1411" s="1" t="s">
        <v>1972</v>
      </c>
      <c r="B1411" s="1" t="str">
        <f t="shared" si="84"/>
        <v>WRf</v>
      </c>
      <c r="C1411" s="1" t="str">
        <f t="shared" si="85"/>
        <v>CZ16</v>
      </c>
      <c r="D1411" s="1" t="str">
        <f t="shared" si="86"/>
        <v>v15</v>
      </c>
      <c r="E1411" s="1" t="str">
        <f t="shared" si="87"/>
        <v>WRf-CZ16-v15</v>
      </c>
      <c r="F1411" s="1">
        <v>10.299725</v>
      </c>
    </row>
  </sheetData>
  <autoFilter ref="B3:F1411" xr:uid="{59D1CBA4-3833-4C67-A9FE-8794A221229F}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6B47A-C9AA-41C1-B3B5-84987A30A111}">
  <sheetPr codeName="Sheet7"/>
  <dimension ref="B2:S403"/>
  <sheetViews>
    <sheetView workbookViewId="0">
      <selection activeCell="F14" sqref="F14"/>
    </sheetView>
  </sheetViews>
  <sheetFormatPr defaultRowHeight="15" x14ac:dyDescent="0.25"/>
  <cols>
    <col min="6" max="6" width="15.42578125" bestFit="1" customWidth="1"/>
    <col min="7" max="9" width="6.140625" bestFit="1" customWidth="1"/>
  </cols>
  <sheetData>
    <row r="2" spans="2:19" x14ac:dyDescent="0.25">
      <c r="G2" s="3" t="s">
        <v>556</v>
      </c>
      <c r="H2" s="3" t="s">
        <v>557</v>
      </c>
      <c r="I2" s="3" t="s">
        <v>558</v>
      </c>
      <c r="J2" s="3" t="s">
        <v>559</v>
      </c>
      <c r="K2" s="3" t="s">
        <v>560</v>
      </c>
      <c r="L2" s="3" t="s">
        <v>561</v>
      </c>
      <c r="M2" s="3" t="s">
        <v>562</v>
      </c>
      <c r="R2" s="7" t="s">
        <v>70</v>
      </c>
      <c r="S2" s="7" t="s">
        <v>78</v>
      </c>
    </row>
    <row r="3" spans="2:19" x14ac:dyDescent="0.25">
      <c r="B3" s="3" t="s">
        <v>77</v>
      </c>
      <c r="C3" s="4" t="s">
        <v>68</v>
      </c>
      <c r="D3" s="3" t="s">
        <v>69</v>
      </c>
      <c r="E3" s="3" t="s">
        <v>78</v>
      </c>
      <c r="F3" s="3" t="s">
        <v>74</v>
      </c>
      <c r="G3" s="3" t="s">
        <v>73</v>
      </c>
      <c r="H3" s="3" t="s">
        <v>120</v>
      </c>
      <c r="I3" s="3" t="s">
        <v>121</v>
      </c>
      <c r="J3" s="3" t="s">
        <v>122</v>
      </c>
      <c r="K3" s="3" t="s">
        <v>123</v>
      </c>
      <c r="L3" s="3" t="s">
        <v>124</v>
      </c>
      <c r="M3" s="3" t="s">
        <v>125</v>
      </c>
      <c r="R3" s="12" t="s">
        <v>73</v>
      </c>
      <c r="S3" s="1" t="s">
        <v>80</v>
      </c>
    </row>
    <row r="4" spans="2:19" x14ac:dyDescent="0.25">
      <c r="B4" s="5" t="s">
        <v>79</v>
      </c>
      <c r="C4" s="5" t="s">
        <v>147</v>
      </c>
      <c r="D4" s="5" t="s">
        <v>72</v>
      </c>
      <c r="E4" s="5" t="s">
        <v>81</v>
      </c>
      <c r="F4" s="5" t="s">
        <v>148</v>
      </c>
      <c r="G4" s="6">
        <v>0</v>
      </c>
      <c r="H4" s="6">
        <v>0</v>
      </c>
      <c r="I4" s="6">
        <v>0</v>
      </c>
      <c r="J4" s="6">
        <v>0.42514970059880236</v>
      </c>
      <c r="K4" s="6">
        <v>0.20958083832335331</v>
      </c>
      <c r="L4" s="6">
        <v>0.20958083832335331</v>
      </c>
      <c r="M4" s="6">
        <v>0.155688622754491</v>
      </c>
      <c r="R4" s="12" t="s">
        <v>120</v>
      </c>
      <c r="S4" s="1" t="s">
        <v>80</v>
      </c>
    </row>
    <row r="5" spans="2:19" x14ac:dyDescent="0.25">
      <c r="B5" s="5" t="s">
        <v>79</v>
      </c>
      <c r="C5" s="5" t="s">
        <v>147</v>
      </c>
      <c r="D5" s="5" t="s">
        <v>83</v>
      </c>
      <c r="E5" s="5" t="s">
        <v>81</v>
      </c>
      <c r="F5" s="5" t="s">
        <v>149</v>
      </c>
      <c r="G5" s="6">
        <v>0</v>
      </c>
      <c r="H5" s="6">
        <v>0</v>
      </c>
      <c r="I5" s="6">
        <v>0</v>
      </c>
      <c r="J5" s="6">
        <v>0.44652206432311142</v>
      </c>
      <c r="K5" s="6">
        <v>0.20119670905011222</v>
      </c>
      <c r="L5" s="6">
        <v>0.20119670905011222</v>
      </c>
      <c r="M5" s="6">
        <v>0.15108451757666419</v>
      </c>
      <c r="R5" s="12" t="s">
        <v>121</v>
      </c>
      <c r="S5" s="1" t="s">
        <v>80</v>
      </c>
    </row>
    <row r="6" spans="2:19" x14ac:dyDescent="0.25">
      <c r="B6" s="5" t="s">
        <v>79</v>
      </c>
      <c r="C6" s="5" t="s">
        <v>147</v>
      </c>
      <c r="D6" s="5" t="s">
        <v>85</v>
      </c>
      <c r="E6" s="5" t="s">
        <v>81</v>
      </c>
      <c r="F6" s="5" t="s">
        <v>150</v>
      </c>
      <c r="G6" s="6">
        <v>0</v>
      </c>
      <c r="H6" s="6">
        <v>0</v>
      </c>
      <c r="I6" s="6">
        <v>0</v>
      </c>
      <c r="J6" s="6">
        <v>0.51320243737305349</v>
      </c>
      <c r="K6" s="6">
        <v>0.17704807041299933</v>
      </c>
      <c r="L6" s="6">
        <v>0.17704807041299933</v>
      </c>
      <c r="M6" s="6">
        <v>0.13270142180094788</v>
      </c>
      <c r="R6" s="12" t="s">
        <v>122</v>
      </c>
      <c r="S6" s="1" t="s">
        <v>81</v>
      </c>
    </row>
    <row r="7" spans="2:19" x14ac:dyDescent="0.25">
      <c r="B7" s="5" t="s">
        <v>79</v>
      </c>
      <c r="C7" s="5" t="s">
        <v>147</v>
      </c>
      <c r="D7" s="5" t="s">
        <v>87</v>
      </c>
      <c r="E7" s="5" t="s">
        <v>81</v>
      </c>
      <c r="F7" s="5" t="s">
        <v>151</v>
      </c>
      <c r="G7" s="6">
        <v>0</v>
      </c>
      <c r="H7" s="6">
        <v>0</v>
      </c>
      <c r="I7" s="6">
        <v>0</v>
      </c>
      <c r="J7" s="6">
        <v>0.41726618705035973</v>
      </c>
      <c r="K7" s="6">
        <v>0.21183053557154277</v>
      </c>
      <c r="L7" s="6">
        <v>0.21183053557154277</v>
      </c>
      <c r="M7" s="6">
        <v>0.15907274180655476</v>
      </c>
      <c r="R7" s="12" t="s">
        <v>123</v>
      </c>
      <c r="S7" s="1" t="s">
        <v>81</v>
      </c>
    </row>
    <row r="8" spans="2:19" x14ac:dyDescent="0.25">
      <c r="B8" s="5" t="s">
        <v>79</v>
      </c>
      <c r="C8" s="5" t="s">
        <v>147</v>
      </c>
      <c r="D8" s="5" t="s">
        <v>89</v>
      </c>
      <c r="E8" s="5" t="s">
        <v>81</v>
      </c>
      <c r="F8" s="5" t="s">
        <v>152</v>
      </c>
      <c r="G8" s="6">
        <v>0</v>
      </c>
      <c r="H8" s="6">
        <v>0</v>
      </c>
      <c r="I8" s="6">
        <v>0</v>
      </c>
      <c r="J8" s="6">
        <v>0.40365448504983376</v>
      </c>
      <c r="K8" s="6">
        <v>0.21760797342192689</v>
      </c>
      <c r="L8" s="6">
        <v>0.21760797342192689</v>
      </c>
      <c r="M8" s="6">
        <v>0.16112956810631227</v>
      </c>
      <c r="R8" s="12" t="s">
        <v>124</v>
      </c>
      <c r="S8" s="1" t="s">
        <v>81</v>
      </c>
    </row>
    <row r="9" spans="2:19" x14ac:dyDescent="0.25">
      <c r="B9" s="5" t="s">
        <v>79</v>
      </c>
      <c r="C9" s="5" t="s">
        <v>147</v>
      </c>
      <c r="D9" s="5" t="s">
        <v>91</v>
      </c>
      <c r="E9" s="5" t="s">
        <v>81</v>
      </c>
      <c r="F9" s="5" t="s">
        <v>153</v>
      </c>
      <c r="G9" s="6">
        <v>0</v>
      </c>
      <c r="H9" s="6">
        <v>0</v>
      </c>
      <c r="I9" s="6">
        <v>0</v>
      </c>
      <c r="J9" s="6">
        <v>0.36684602343922751</v>
      </c>
      <c r="K9" s="6">
        <v>0.23026461266307952</v>
      </c>
      <c r="L9" s="6">
        <v>0.23026461266307952</v>
      </c>
      <c r="M9" s="6">
        <v>0.1726247512346134</v>
      </c>
      <c r="R9" s="12" t="s">
        <v>125</v>
      </c>
      <c r="S9" s="1" t="s">
        <v>81</v>
      </c>
    </row>
    <row r="10" spans="2:19" x14ac:dyDescent="0.25">
      <c r="B10" s="5" t="s">
        <v>79</v>
      </c>
      <c r="C10" s="5" t="s">
        <v>147</v>
      </c>
      <c r="D10" s="5" t="s">
        <v>93</v>
      </c>
      <c r="E10" s="5" t="s">
        <v>81</v>
      </c>
      <c r="F10" s="5" t="s">
        <v>154</v>
      </c>
      <c r="G10" s="6">
        <v>0</v>
      </c>
      <c r="H10" s="6">
        <v>0</v>
      </c>
      <c r="I10" s="6">
        <v>0</v>
      </c>
      <c r="J10" s="6">
        <v>0.38128078817733996</v>
      </c>
      <c r="K10" s="6">
        <v>0.22502463054187194</v>
      </c>
      <c r="L10" s="6">
        <v>0.22502463054187194</v>
      </c>
      <c r="M10" s="6">
        <v>0.16866995073891627</v>
      </c>
    </row>
    <row r="11" spans="2:19" x14ac:dyDescent="0.25">
      <c r="B11" s="5" t="s">
        <v>79</v>
      </c>
      <c r="C11" s="5" t="s">
        <v>147</v>
      </c>
      <c r="D11" s="5" t="s">
        <v>95</v>
      </c>
      <c r="E11" s="5" t="s">
        <v>81</v>
      </c>
      <c r="F11" s="5" t="s">
        <v>155</v>
      </c>
      <c r="G11" s="6">
        <v>0</v>
      </c>
      <c r="H11" s="6">
        <v>0</v>
      </c>
      <c r="I11" s="6">
        <v>0</v>
      </c>
      <c r="J11" s="6">
        <v>0.36845809662661494</v>
      </c>
      <c r="K11" s="6">
        <v>0.22965160122668538</v>
      </c>
      <c r="L11" s="6">
        <v>0.22965160122668538</v>
      </c>
      <c r="M11" s="6">
        <v>0.17223870092001406</v>
      </c>
    </row>
    <row r="12" spans="2:19" x14ac:dyDescent="0.25">
      <c r="B12" s="5" t="s">
        <v>79</v>
      </c>
      <c r="C12" s="5" t="s">
        <v>147</v>
      </c>
      <c r="D12" s="5" t="s">
        <v>97</v>
      </c>
      <c r="E12" s="5" t="s">
        <v>81</v>
      </c>
      <c r="F12" s="5" t="s">
        <v>156</v>
      </c>
      <c r="G12" s="6">
        <v>0</v>
      </c>
      <c r="H12" s="6">
        <v>0</v>
      </c>
      <c r="I12" s="6">
        <v>0</v>
      </c>
      <c r="J12" s="6">
        <v>0.39032620922384698</v>
      </c>
      <c r="K12" s="6">
        <v>0.22167229096362953</v>
      </c>
      <c r="L12" s="6">
        <v>0.22167229096362953</v>
      </c>
      <c r="M12" s="6">
        <v>0.16632920884889388</v>
      </c>
    </row>
    <row r="13" spans="2:19" x14ac:dyDescent="0.25">
      <c r="B13" s="5" t="s">
        <v>79</v>
      </c>
      <c r="C13" s="5" t="s">
        <v>147</v>
      </c>
      <c r="D13" s="5" t="s">
        <v>99</v>
      </c>
      <c r="E13" s="5" t="s">
        <v>81</v>
      </c>
      <c r="F13" s="5" t="s">
        <v>157</v>
      </c>
      <c r="G13" s="6">
        <v>0</v>
      </c>
      <c r="H13" s="6">
        <v>0</v>
      </c>
      <c r="I13" s="6">
        <v>0</v>
      </c>
      <c r="J13" s="6">
        <v>0.39436523169728549</v>
      </c>
      <c r="K13" s="6">
        <v>0.22021524540718401</v>
      </c>
      <c r="L13" s="6">
        <v>0.22021524540718401</v>
      </c>
      <c r="M13" s="6">
        <v>0.1652042774883466</v>
      </c>
    </row>
    <row r="14" spans="2:19" x14ac:dyDescent="0.25">
      <c r="B14" s="5" t="s">
        <v>79</v>
      </c>
      <c r="C14" s="5" t="s">
        <v>147</v>
      </c>
      <c r="D14" s="5" t="s">
        <v>101</v>
      </c>
      <c r="E14" s="5" t="s">
        <v>81</v>
      </c>
      <c r="F14" s="5" t="s">
        <v>158</v>
      </c>
      <c r="G14" s="6">
        <v>0</v>
      </c>
      <c r="H14" s="6">
        <v>0</v>
      </c>
      <c r="I14" s="6">
        <v>0</v>
      </c>
      <c r="J14" s="6">
        <v>0.39511201629327902</v>
      </c>
      <c r="K14" s="6">
        <v>0.21995926680244401</v>
      </c>
      <c r="L14" s="6">
        <v>0.21995926680244401</v>
      </c>
      <c r="M14" s="6">
        <v>0.164969450101833</v>
      </c>
    </row>
    <row r="15" spans="2:19" x14ac:dyDescent="0.25">
      <c r="B15" s="5" t="s">
        <v>79</v>
      </c>
      <c r="C15" s="5" t="s">
        <v>147</v>
      </c>
      <c r="D15" s="5" t="s">
        <v>103</v>
      </c>
      <c r="E15" s="5" t="s">
        <v>81</v>
      </c>
      <c r="F15" s="5" t="s">
        <v>159</v>
      </c>
      <c r="G15" s="6">
        <v>0</v>
      </c>
      <c r="H15" s="6">
        <v>0</v>
      </c>
      <c r="I15" s="6">
        <v>0</v>
      </c>
      <c r="J15" s="6">
        <v>0.41976060052749031</v>
      </c>
      <c r="K15" s="6">
        <v>0.21099614526273078</v>
      </c>
      <c r="L15" s="6">
        <v>0.21099614526273078</v>
      </c>
      <c r="M15" s="6">
        <v>0.15824710894704808</v>
      </c>
    </row>
    <row r="16" spans="2:19" x14ac:dyDescent="0.25">
      <c r="B16" s="5" t="s">
        <v>79</v>
      </c>
      <c r="C16" s="5" t="s">
        <v>147</v>
      </c>
      <c r="D16" s="5" t="s">
        <v>105</v>
      </c>
      <c r="E16" s="5" t="s">
        <v>81</v>
      </c>
      <c r="F16" s="5" t="s">
        <v>160</v>
      </c>
      <c r="G16" s="6">
        <v>0</v>
      </c>
      <c r="H16" s="6">
        <v>0</v>
      </c>
      <c r="I16" s="6">
        <v>0</v>
      </c>
      <c r="J16" s="6">
        <v>0.36536631779257855</v>
      </c>
      <c r="K16" s="6">
        <v>0.23082778306374888</v>
      </c>
      <c r="L16" s="6">
        <v>0.23082778306374888</v>
      </c>
      <c r="M16" s="6">
        <v>0.17297811607992392</v>
      </c>
    </row>
    <row r="17" spans="2:13" x14ac:dyDescent="0.25">
      <c r="B17" s="5" t="s">
        <v>79</v>
      </c>
      <c r="C17" s="5" t="s">
        <v>147</v>
      </c>
      <c r="D17" s="5" t="s">
        <v>107</v>
      </c>
      <c r="E17" s="5" t="s">
        <v>81</v>
      </c>
      <c r="F17" s="5" t="s">
        <v>161</v>
      </c>
      <c r="G17" s="6">
        <v>0</v>
      </c>
      <c r="H17" s="6">
        <v>0</v>
      </c>
      <c r="I17" s="6">
        <v>0</v>
      </c>
      <c r="J17" s="6">
        <v>0.39604620168813859</v>
      </c>
      <c r="K17" s="6">
        <v>0.21968014215904041</v>
      </c>
      <c r="L17" s="6">
        <v>0.21968014215904041</v>
      </c>
      <c r="M17" s="6">
        <v>0.16459351399378055</v>
      </c>
    </row>
    <row r="18" spans="2:13" x14ac:dyDescent="0.25">
      <c r="B18" s="5" t="s">
        <v>79</v>
      </c>
      <c r="C18" s="5" t="s">
        <v>147</v>
      </c>
      <c r="D18" s="5" t="s">
        <v>109</v>
      </c>
      <c r="E18" s="5" t="s">
        <v>81</v>
      </c>
      <c r="F18" s="5" t="s">
        <v>162</v>
      </c>
      <c r="G18" s="6">
        <v>0</v>
      </c>
      <c r="H18" s="6">
        <v>0</v>
      </c>
      <c r="I18" s="6">
        <v>0</v>
      </c>
      <c r="J18" s="6">
        <v>0.39542550999381826</v>
      </c>
      <c r="K18" s="6">
        <v>0.2198640016484649</v>
      </c>
      <c r="L18" s="6">
        <v>0.2198640016484649</v>
      </c>
      <c r="M18" s="6">
        <v>0.164846486709252</v>
      </c>
    </row>
    <row r="19" spans="2:13" x14ac:dyDescent="0.25">
      <c r="B19" s="5" t="s">
        <v>79</v>
      </c>
      <c r="C19" s="5" t="s">
        <v>147</v>
      </c>
      <c r="D19" s="5" t="s">
        <v>111</v>
      </c>
      <c r="E19" s="5" t="s">
        <v>81</v>
      </c>
      <c r="F19" s="5" t="s">
        <v>163</v>
      </c>
      <c r="G19" s="6">
        <v>0</v>
      </c>
      <c r="H19" s="6">
        <v>0</v>
      </c>
      <c r="I19" s="6">
        <v>0</v>
      </c>
      <c r="J19" s="6">
        <v>0.39013157894736844</v>
      </c>
      <c r="K19" s="6">
        <v>0.22171052631578947</v>
      </c>
      <c r="L19" s="6">
        <v>0.22171052631578947</v>
      </c>
      <c r="M19" s="6">
        <v>0.16644736842105262</v>
      </c>
    </row>
    <row r="20" spans="2:13" x14ac:dyDescent="0.25">
      <c r="B20" s="5" t="s">
        <v>79</v>
      </c>
      <c r="C20" s="5" t="s">
        <v>164</v>
      </c>
      <c r="D20" s="5" t="s">
        <v>72</v>
      </c>
      <c r="E20" s="5" t="s">
        <v>81</v>
      </c>
      <c r="F20" s="5" t="s">
        <v>165</v>
      </c>
      <c r="G20" s="6">
        <v>0</v>
      </c>
      <c r="H20" s="6">
        <v>0</v>
      </c>
      <c r="I20" s="6">
        <v>0</v>
      </c>
      <c r="J20" s="6">
        <v>0.32824427480916024</v>
      </c>
      <c r="K20" s="6">
        <v>0.24427480916030533</v>
      </c>
      <c r="L20" s="6">
        <v>0.24427480916030533</v>
      </c>
      <c r="M20" s="6">
        <v>0.18320610687022901</v>
      </c>
    </row>
    <row r="21" spans="2:13" x14ac:dyDescent="0.25">
      <c r="B21" s="5" t="s">
        <v>79</v>
      </c>
      <c r="C21" s="5" t="s">
        <v>164</v>
      </c>
      <c r="D21" s="5" t="s">
        <v>83</v>
      </c>
      <c r="E21" s="5" t="s">
        <v>81</v>
      </c>
      <c r="F21" s="5" t="s">
        <v>166</v>
      </c>
      <c r="G21" s="6">
        <v>0</v>
      </c>
      <c r="H21" s="6">
        <v>0</v>
      </c>
      <c r="I21" s="6">
        <v>0</v>
      </c>
      <c r="J21" s="6">
        <v>0.48254364089775559</v>
      </c>
      <c r="K21" s="6">
        <v>0.1882793017456359</v>
      </c>
      <c r="L21" s="6">
        <v>0.1882793017456359</v>
      </c>
      <c r="M21" s="6">
        <v>0.14089775561097256</v>
      </c>
    </row>
    <row r="22" spans="2:13" x14ac:dyDescent="0.25">
      <c r="B22" s="5" t="s">
        <v>79</v>
      </c>
      <c r="C22" s="5" t="s">
        <v>164</v>
      </c>
      <c r="D22" s="5" t="s">
        <v>85</v>
      </c>
      <c r="E22" s="5" t="s">
        <v>81</v>
      </c>
      <c r="F22" s="5" t="s">
        <v>167</v>
      </c>
      <c r="G22" s="6">
        <v>0</v>
      </c>
      <c r="H22" s="6">
        <v>0</v>
      </c>
      <c r="I22" s="6">
        <v>0</v>
      </c>
      <c r="J22" s="6">
        <v>0.51009003415088483</v>
      </c>
      <c r="K22" s="6">
        <v>0.17820552623408878</v>
      </c>
      <c r="L22" s="6">
        <v>0.17820552623408878</v>
      </c>
      <c r="M22" s="6">
        <v>0.13349891338093758</v>
      </c>
    </row>
    <row r="23" spans="2:13" x14ac:dyDescent="0.25">
      <c r="B23" s="5" t="s">
        <v>79</v>
      </c>
      <c r="C23" s="5" t="s">
        <v>164</v>
      </c>
      <c r="D23" s="5" t="s">
        <v>87</v>
      </c>
      <c r="E23" s="5" t="s">
        <v>81</v>
      </c>
      <c r="F23" s="5" t="s">
        <v>168</v>
      </c>
      <c r="G23" s="6">
        <v>0</v>
      </c>
      <c r="H23" s="6">
        <v>0</v>
      </c>
      <c r="I23" s="6">
        <v>0</v>
      </c>
      <c r="J23" s="6">
        <v>0.48713235294117646</v>
      </c>
      <c r="K23" s="6">
        <v>0.18658088235294118</v>
      </c>
      <c r="L23" s="6">
        <v>0.18658088235294118</v>
      </c>
      <c r="M23" s="6">
        <v>0.13970588235294115</v>
      </c>
    </row>
    <row r="24" spans="2:13" x14ac:dyDescent="0.25">
      <c r="B24" s="5" t="s">
        <v>79</v>
      </c>
      <c r="C24" s="5" t="s">
        <v>164</v>
      </c>
      <c r="D24" s="5" t="s">
        <v>89</v>
      </c>
      <c r="E24" s="5" t="s">
        <v>81</v>
      </c>
      <c r="F24" s="5" t="s">
        <v>169</v>
      </c>
      <c r="G24" s="6">
        <v>0</v>
      </c>
      <c r="H24" s="6">
        <v>0</v>
      </c>
      <c r="I24" s="6">
        <v>0</v>
      </c>
      <c r="J24" s="6">
        <v>0.48492159227985526</v>
      </c>
      <c r="K24" s="6">
        <v>0.18697225572979492</v>
      </c>
      <c r="L24" s="6">
        <v>0.18697225572979492</v>
      </c>
      <c r="M24" s="6">
        <v>0.14113389626055489</v>
      </c>
    </row>
    <row r="25" spans="2:13" x14ac:dyDescent="0.25">
      <c r="B25" s="5" t="s">
        <v>79</v>
      </c>
      <c r="C25" s="5" t="s">
        <v>164</v>
      </c>
      <c r="D25" s="5" t="s">
        <v>91</v>
      </c>
      <c r="E25" s="5" t="s">
        <v>81</v>
      </c>
      <c r="F25" s="5" t="s">
        <v>170</v>
      </c>
      <c r="G25" s="6">
        <v>0</v>
      </c>
      <c r="H25" s="6">
        <v>0</v>
      </c>
      <c r="I25" s="6">
        <v>0</v>
      </c>
      <c r="J25" s="6">
        <v>0.45147123407992984</v>
      </c>
      <c r="K25" s="6">
        <v>0.19938515590689507</v>
      </c>
      <c r="L25" s="6">
        <v>0.19938515590689507</v>
      </c>
      <c r="M25" s="6">
        <v>0.14975845410628022</v>
      </c>
    </row>
    <row r="26" spans="2:13" x14ac:dyDescent="0.25">
      <c r="B26" s="5" t="s">
        <v>79</v>
      </c>
      <c r="C26" s="5" t="s">
        <v>164</v>
      </c>
      <c r="D26" s="5" t="s">
        <v>93</v>
      </c>
      <c r="E26" s="5" t="s">
        <v>81</v>
      </c>
      <c r="F26" s="5" t="s">
        <v>171</v>
      </c>
      <c r="G26" s="6">
        <v>0</v>
      </c>
      <c r="H26" s="6">
        <v>0</v>
      </c>
      <c r="I26" s="6">
        <v>0</v>
      </c>
      <c r="J26" s="6">
        <v>0.54904679376083199</v>
      </c>
      <c r="K26" s="6">
        <v>0.16395147313691508</v>
      </c>
      <c r="L26" s="6">
        <v>0.16395147313691508</v>
      </c>
      <c r="M26" s="6">
        <v>0.12305025996533796</v>
      </c>
    </row>
    <row r="27" spans="2:13" x14ac:dyDescent="0.25">
      <c r="B27" s="5" t="s">
        <v>79</v>
      </c>
      <c r="C27" s="5" t="s">
        <v>164</v>
      </c>
      <c r="D27" s="5" t="s">
        <v>95</v>
      </c>
      <c r="E27" s="5" t="s">
        <v>81</v>
      </c>
      <c r="F27" s="5" t="s">
        <v>172</v>
      </c>
      <c r="G27" s="6">
        <v>0</v>
      </c>
      <c r="H27" s="6">
        <v>0</v>
      </c>
      <c r="I27" s="6">
        <v>0</v>
      </c>
      <c r="J27" s="6">
        <v>0.4503020318506315</v>
      </c>
      <c r="K27" s="6">
        <v>0.19989017023613401</v>
      </c>
      <c r="L27" s="6">
        <v>0.19989017023613401</v>
      </c>
      <c r="M27" s="6">
        <v>0.14991762767710048</v>
      </c>
    </row>
    <row r="28" spans="2:13" x14ac:dyDescent="0.25">
      <c r="B28" s="5" t="s">
        <v>79</v>
      </c>
      <c r="C28" s="5" t="s">
        <v>164</v>
      </c>
      <c r="D28" s="5" t="s">
        <v>97</v>
      </c>
      <c r="E28" s="5" t="s">
        <v>81</v>
      </c>
      <c r="F28" s="5" t="s">
        <v>173</v>
      </c>
      <c r="G28" s="6">
        <v>0</v>
      </c>
      <c r="H28" s="6">
        <v>0</v>
      </c>
      <c r="I28" s="6">
        <v>0</v>
      </c>
      <c r="J28" s="6">
        <v>0.47100591715976337</v>
      </c>
      <c r="K28" s="6">
        <v>0.19230769230769232</v>
      </c>
      <c r="L28" s="6">
        <v>0.19230769230769232</v>
      </c>
      <c r="M28" s="6">
        <v>0.14437869822485208</v>
      </c>
    </row>
    <row r="29" spans="2:13" x14ac:dyDescent="0.25">
      <c r="B29" s="5" t="s">
        <v>79</v>
      </c>
      <c r="C29" s="5" t="s">
        <v>164</v>
      </c>
      <c r="D29" s="5" t="s">
        <v>99</v>
      </c>
      <c r="E29" s="5" t="s">
        <v>81</v>
      </c>
      <c r="F29" s="5" t="s">
        <v>174</v>
      </c>
      <c r="G29" s="6">
        <v>0</v>
      </c>
      <c r="H29" s="6">
        <v>0</v>
      </c>
      <c r="I29" s="6">
        <v>0</v>
      </c>
      <c r="J29" s="6">
        <v>0.4797026872498571</v>
      </c>
      <c r="K29" s="6">
        <v>0.18925100057175531</v>
      </c>
      <c r="L29" s="6">
        <v>0.18925100057175531</v>
      </c>
      <c r="M29" s="6">
        <v>0.14179531160663239</v>
      </c>
    </row>
    <row r="30" spans="2:13" x14ac:dyDescent="0.25">
      <c r="B30" s="5" t="s">
        <v>79</v>
      </c>
      <c r="C30" s="5" t="s">
        <v>164</v>
      </c>
      <c r="D30" s="5" t="s">
        <v>101</v>
      </c>
      <c r="E30" s="5" t="s">
        <v>81</v>
      </c>
      <c r="F30" s="5" t="s">
        <v>175</v>
      </c>
      <c r="G30" s="6">
        <v>0</v>
      </c>
      <c r="H30" s="6">
        <v>0</v>
      </c>
      <c r="I30" s="6">
        <v>0</v>
      </c>
      <c r="J30" s="6">
        <v>0.46449456975772768</v>
      </c>
      <c r="K30" s="6">
        <v>0.1946532999164578</v>
      </c>
      <c r="L30" s="6">
        <v>0.1946532999164578</v>
      </c>
      <c r="M30" s="6">
        <v>0.14619883040935672</v>
      </c>
    </row>
    <row r="31" spans="2:13" x14ac:dyDescent="0.25">
      <c r="B31" s="5" t="s">
        <v>79</v>
      </c>
      <c r="C31" s="5" t="s">
        <v>164</v>
      </c>
      <c r="D31" s="5" t="s">
        <v>103</v>
      </c>
      <c r="E31" s="5" t="s">
        <v>81</v>
      </c>
      <c r="F31" s="5" t="s">
        <v>176</v>
      </c>
      <c r="G31" s="6">
        <v>0</v>
      </c>
      <c r="H31" s="6">
        <v>0</v>
      </c>
      <c r="I31" s="6">
        <v>0</v>
      </c>
      <c r="J31" s="6">
        <v>0.477299880525687</v>
      </c>
      <c r="K31" s="6">
        <v>0.18996415770609321</v>
      </c>
      <c r="L31" s="6">
        <v>0.18996415770609321</v>
      </c>
      <c r="M31" s="6">
        <v>0.14277180406212664</v>
      </c>
    </row>
    <row r="32" spans="2:13" x14ac:dyDescent="0.25">
      <c r="B32" s="5" t="s">
        <v>79</v>
      </c>
      <c r="C32" s="5" t="s">
        <v>164</v>
      </c>
      <c r="D32" s="5" t="s">
        <v>105</v>
      </c>
      <c r="E32" s="5" t="s">
        <v>81</v>
      </c>
      <c r="F32" s="5" t="s">
        <v>177</v>
      </c>
      <c r="G32" s="6">
        <v>0</v>
      </c>
      <c r="H32" s="6">
        <v>0</v>
      </c>
      <c r="I32" s="6">
        <v>0</v>
      </c>
      <c r="J32" s="6">
        <v>0.44315381907778939</v>
      </c>
      <c r="K32" s="6">
        <v>0.20239352340725092</v>
      </c>
      <c r="L32" s="6">
        <v>0.20239352340725092</v>
      </c>
      <c r="M32" s="6">
        <v>0.15205913410770855</v>
      </c>
    </row>
    <row r="33" spans="2:13" x14ac:dyDescent="0.25">
      <c r="B33" s="5" t="s">
        <v>79</v>
      </c>
      <c r="C33" s="5" t="s">
        <v>164</v>
      </c>
      <c r="D33" s="5" t="s">
        <v>107</v>
      </c>
      <c r="E33" s="5" t="s">
        <v>81</v>
      </c>
      <c r="F33" s="5" t="s">
        <v>178</v>
      </c>
      <c r="G33" s="6">
        <v>0</v>
      </c>
      <c r="H33" s="6">
        <v>0</v>
      </c>
      <c r="I33" s="6">
        <v>0</v>
      </c>
      <c r="J33" s="6">
        <v>0.46525885558583119</v>
      </c>
      <c r="K33" s="6">
        <v>0.19414168937329701</v>
      </c>
      <c r="L33" s="6">
        <v>0.19414168937329701</v>
      </c>
      <c r="M33" s="6">
        <v>0.14645776566757496</v>
      </c>
    </row>
    <row r="34" spans="2:13" x14ac:dyDescent="0.25">
      <c r="B34" s="5" t="s">
        <v>79</v>
      </c>
      <c r="C34" s="5" t="s">
        <v>164</v>
      </c>
      <c r="D34" s="5" t="s">
        <v>109</v>
      </c>
      <c r="E34" s="5" t="s">
        <v>81</v>
      </c>
      <c r="F34" s="5" t="s">
        <v>179</v>
      </c>
      <c r="G34" s="6">
        <v>0</v>
      </c>
      <c r="H34" s="6">
        <v>0</v>
      </c>
      <c r="I34" s="6">
        <v>0</v>
      </c>
      <c r="J34" s="6">
        <v>0.4651898734177215</v>
      </c>
      <c r="K34" s="6">
        <v>0.19462025316455694</v>
      </c>
      <c r="L34" s="6">
        <v>0.19462025316455694</v>
      </c>
      <c r="M34" s="6">
        <v>0.14556962025316456</v>
      </c>
    </row>
    <row r="35" spans="2:13" x14ac:dyDescent="0.25">
      <c r="B35" s="5" t="s">
        <v>79</v>
      </c>
      <c r="C35" s="5" t="s">
        <v>164</v>
      </c>
      <c r="D35" s="5" t="s">
        <v>111</v>
      </c>
      <c r="E35" s="5" t="s">
        <v>81</v>
      </c>
      <c r="F35" s="5" t="s">
        <v>180</v>
      </c>
      <c r="G35" s="6">
        <v>0</v>
      </c>
      <c r="H35" s="6">
        <v>0</v>
      </c>
      <c r="I35" s="6">
        <v>0</v>
      </c>
      <c r="J35" s="6">
        <v>0.4612959719789842</v>
      </c>
      <c r="K35" s="6">
        <v>0.1957968476357268</v>
      </c>
      <c r="L35" s="6">
        <v>0.1957968476357268</v>
      </c>
      <c r="M35" s="6">
        <v>0.14711033274956214</v>
      </c>
    </row>
    <row r="36" spans="2:13" x14ac:dyDescent="0.25">
      <c r="B36" s="5" t="s">
        <v>79</v>
      </c>
      <c r="C36" s="5" t="s">
        <v>71</v>
      </c>
      <c r="D36" s="5" t="s">
        <v>72</v>
      </c>
      <c r="E36" s="5" t="s">
        <v>81</v>
      </c>
      <c r="F36" s="5" t="s">
        <v>82</v>
      </c>
      <c r="G36" s="6">
        <v>0</v>
      </c>
      <c r="H36" s="6">
        <v>0</v>
      </c>
      <c r="I36" s="6">
        <v>0</v>
      </c>
      <c r="J36" s="6">
        <v>0.48958333333333331</v>
      </c>
      <c r="K36" s="6">
        <v>0.18749999999999997</v>
      </c>
      <c r="L36" s="6">
        <v>0.18749999999999997</v>
      </c>
      <c r="M36" s="6">
        <v>0.13541666666666666</v>
      </c>
    </row>
    <row r="37" spans="2:13" x14ac:dyDescent="0.25">
      <c r="B37" s="5" t="s">
        <v>79</v>
      </c>
      <c r="C37" s="5" t="s">
        <v>71</v>
      </c>
      <c r="D37" s="5" t="s">
        <v>83</v>
      </c>
      <c r="E37" s="5" t="s">
        <v>81</v>
      </c>
      <c r="F37" s="5" t="s">
        <v>84</v>
      </c>
      <c r="G37" s="6">
        <v>0</v>
      </c>
      <c r="H37" s="6">
        <v>0</v>
      </c>
      <c r="I37" s="6">
        <v>0</v>
      </c>
      <c r="J37" s="6">
        <v>0.53536977491961413</v>
      </c>
      <c r="K37" s="6">
        <v>0.16881028938906753</v>
      </c>
      <c r="L37" s="6">
        <v>0.16881028938906753</v>
      </c>
      <c r="M37" s="6">
        <v>0.12700964630225081</v>
      </c>
    </row>
    <row r="38" spans="2:13" x14ac:dyDescent="0.25">
      <c r="B38" s="5" t="s">
        <v>79</v>
      </c>
      <c r="C38" s="5" t="s">
        <v>71</v>
      </c>
      <c r="D38" s="5" t="s">
        <v>85</v>
      </c>
      <c r="E38" s="5" t="s">
        <v>81</v>
      </c>
      <c r="F38" s="5" t="s">
        <v>86</v>
      </c>
      <c r="G38" s="6">
        <v>0</v>
      </c>
      <c r="H38" s="6">
        <v>0</v>
      </c>
      <c r="I38" s="6">
        <v>0</v>
      </c>
      <c r="J38" s="6">
        <v>0.52666300164925783</v>
      </c>
      <c r="K38" s="6">
        <v>0.17207256734469489</v>
      </c>
      <c r="L38" s="6">
        <v>0.17207256734469489</v>
      </c>
      <c r="M38" s="6">
        <v>0.12919186366135238</v>
      </c>
    </row>
    <row r="39" spans="2:13" x14ac:dyDescent="0.25">
      <c r="B39" s="5" t="s">
        <v>79</v>
      </c>
      <c r="C39" s="5" t="s">
        <v>71</v>
      </c>
      <c r="D39" s="5" t="s">
        <v>87</v>
      </c>
      <c r="E39" s="5" t="s">
        <v>81</v>
      </c>
      <c r="F39" s="5" t="s">
        <v>88</v>
      </c>
      <c r="G39" s="6">
        <v>0</v>
      </c>
      <c r="H39" s="6">
        <v>0</v>
      </c>
      <c r="I39" s="6">
        <v>0</v>
      </c>
      <c r="J39" s="6">
        <v>0.55342044581091465</v>
      </c>
      <c r="K39" s="6">
        <v>0.16218293620292085</v>
      </c>
      <c r="L39" s="6">
        <v>0.16218293620292085</v>
      </c>
      <c r="M39" s="6">
        <v>0.12221368178324367</v>
      </c>
    </row>
    <row r="40" spans="2:13" x14ac:dyDescent="0.25">
      <c r="B40" s="5" t="s">
        <v>79</v>
      </c>
      <c r="C40" s="5" t="s">
        <v>71</v>
      </c>
      <c r="D40" s="5" t="s">
        <v>89</v>
      </c>
      <c r="E40" s="5" t="s">
        <v>81</v>
      </c>
      <c r="F40" s="5" t="s">
        <v>90</v>
      </c>
      <c r="G40" s="6">
        <v>0</v>
      </c>
      <c r="H40" s="6">
        <v>0</v>
      </c>
      <c r="I40" s="6">
        <v>0</v>
      </c>
      <c r="J40" s="6">
        <v>0.55670103092783518</v>
      </c>
      <c r="K40" s="6">
        <v>0.15979381443298971</v>
      </c>
      <c r="L40" s="6">
        <v>0.15979381443298971</v>
      </c>
      <c r="M40" s="6">
        <v>0.12371134020618554</v>
      </c>
    </row>
    <row r="41" spans="2:13" x14ac:dyDescent="0.25">
      <c r="B41" s="5" t="s">
        <v>79</v>
      </c>
      <c r="C41" s="5" t="s">
        <v>71</v>
      </c>
      <c r="D41" s="5" t="s">
        <v>91</v>
      </c>
      <c r="E41" s="5" t="s">
        <v>81</v>
      </c>
      <c r="F41" s="5" t="s">
        <v>92</v>
      </c>
      <c r="G41" s="6">
        <v>0</v>
      </c>
      <c r="H41" s="6">
        <v>0</v>
      </c>
      <c r="I41" s="6">
        <v>0</v>
      </c>
      <c r="J41" s="6">
        <v>0.55235315578256106</v>
      </c>
      <c r="K41" s="6">
        <v>0.16271433783290767</v>
      </c>
      <c r="L41" s="6">
        <v>0.16271433783290767</v>
      </c>
      <c r="M41" s="6">
        <v>0.1222181685516235</v>
      </c>
    </row>
    <row r="42" spans="2:13" x14ac:dyDescent="0.25">
      <c r="B42" s="5" t="s">
        <v>79</v>
      </c>
      <c r="C42" s="5" t="s">
        <v>71</v>
      </c>
      <c r="D42" s="5" t="s">
        <v>93</v>
      </c>
      <c r="E42" s="5" t="s">
        <v>81</v>
      </c>
      <c r="F42" s="5" t="s">
        <v>94</v>
      </c>
      <c r="G42" s="6">
        <v>0</v>
      </c>
      <c r="H42" s="6">
        <v>0</v>
      </c>
      <c r="I42" s="6">
        <v>0</v>
      </c>
      <c r="J42" s="6">
        <v>0.62117981520966592</v>
      </c>
      <c r="K42" s="6">
        <v>0.13788201847903342</v>
      </c>
      <c r="L42" s="6">
        <v>0.13788201847903342</v>
      </c>
      <c r="M42" s="6">
        <v>0.10305614783226723</v>
      </c>
    </row>
    <row r="43" spans="2:13" x14ac:dyDescent="0.25">
      <c r="B43" s="5" t="s">
        <v>79</v>
      </c>
      <c r="C43" s="5" t="s">
        <v>71</v>
      </c>
      <c r="D43" s="5" t="s">
        <v>95</v>
      </c>
      <c r="E43" s="5" t="s">
        <v>81</v>
      </c>
      <c r="F43" s="5" t="s">
        <v>96</v>
      </c>
      <c r="G43" s="6">
        <v>0</v>
      </c>
      <c r="H43" s="6">
        <v>0</v>
      </c>
      <c r="I43" s="6">
        <v>0</v>
      </c>
      <c r="J43" s="6">
        <v>0.55640024655845477</v>
      </c>
      <c r="K43" s="6">
        <v>0.16129032258064513</v>
      </c>
      <c r="L43" s="6">
        <v>0.16129032258064513</v>
      </c>
      <c r="M43" s="6">
        <v>0.12101910828025476</v>
      </c>
    </row>
    <row r="44" spans="2:13" x14ac:dyDescent="0.25">
      <c r="B44" s="5" t="s">
        <v>79</v>
      </c>
      <c r="C44" s="5" t="s">
        <v>71</v>
      </c>
      <c r="D44" s="5" t="s">
        <v>97</v>
      </c>
      <c r="E44" s="5" t="s">
        <v>81</v>
      </c>
      <c r="F44" s="5" t="s">
        <v>98</v>
      </c>
      <c r="G44" s="6">
        <v>0</v>
      </c>
      <c r="H44" s="6">
        <v>0</v>
      </c>
      <c r="I44" s="6">
        <v>0</v>
      </c>
      <c r="J44" s="6">
        <v>0.59182590233545651</v>
      </c>
      <c r="K44" s="6">
        <v>0.14835456475583864</v>
      </c>
      <c r="L44" s="6">
        <v>0.14835456475583864</v>
      </c>
      <c r="M44" s="6">
        <v>0.11146496815286626</v>
      </c>
    </row>
    <row r="45" spans="2:13" x14ac:dyDescent="0.25">
      <c r="B45" s="5" t="s">
        <v>79</v>
      </c>
      <c r="C45" s="5" t="s">
        <v>71</v>
      </c>
      <c r="D45" s="5" t="s">
        <v>99</v>
      </c>
      <c r="E45" s="5" t="s">
        <v>81</v>
      </c>
      <c r="F45" s="5" t="s">
        <v>100</v>
      </c>
      <c r="G45" s="6">
        <v>0</v>
      </c>
      <c r="H45" s="6">
        <v>0</v>
      </c>
      <c r="I45" s="6">
        <v>0</v>
      </c>
      <c r="J45" s="6">
        <v>0.5923076923076922</v>
      </c>
      <c r="K45" s="6">
        <v>0.14828402366863905</v>
      </c>
      <c r="L45" s="6">
        <v>0.14828402366863905</v>
      </c>
      <c r="M45" s="6">
        <v>0.11112426035502956</v>
      </c>
    </row>
    <row r="46" spans="2:13" x14ac:dyDescent="0.25">
      <c r="B46" s="5" t="s">
        <v>79</v>
      </c>
      <c r="C46" s="5" t="s">
        <v>71</v>
      </c>
      <c r="D46" s="5" t="s">
        <v>101</v>
      </c>
      <c r="E46" s="5" t="s">
        <v>81</v>
      </c>
      <c r="F46" s="5" t="s">
        <v>102</v>
      </c>
      <c r="G46" s="6">
        <v>0</v>
      </c>
      <c r="H46" s="6">
        <v>0</v>
      </c>
      <c r="I46" s="6">
        <v>0</v>
      </c>
      <c r="J46" s="6">
        <v>0.49096705632306059</v>
      </c>
      <c r="K46" s="6">
        <v>0.18490967056323057</v>
      </c>
      <c r="L46" s="6">
        <v>0.18490967056323057</v>
      </c>
      <c r="M46" s="6">
        <v>0.13921360255047821</v>
      </c>
    </row>
    <row r="47" spans="2:13" x14ac:dyDescent="0.25">
      <c r="B47" s="5" t="s">
        <v>79</v>
      </c>
      <c r="C47" s="5" t="s">
        <v>71</v>
      </c>
      <c r="D47" s="5" t="s">
        <v>103</v>
      </c>
      <c r="E47" s="5" t="s">
        <v>81</v>
      </c>
      <c r="F47" s="5" t="s">
        <v>104</v>
      </c>
      <c r="G47" s="6">
        <v>0</v>
      </c>
      <c r="H47" s="6">
        <v>0</v>
      </c>
      <c r="I47" s="6">
        <v>0</v>
      </c>
      <c r="J47" s="6">
        <v>0.5259426361585563</v>
      </c>
      <c r="K47" s="6">
        <v>0.17241379310344829</v>
      </c>
      <c r="L47" s="6">
        <v>0.17241379310344829</v>
      </c>
      <c r="M47" s="6">
        <v>0.12922977763454724</v>
      </c>
    </row>
    <row r="48" spans="2:13" x14ac:dyDescent="0.25">
      <c r="B48" s="5" t="s">
        <v>79</v>
      </c>
      <c r="C48" s="5" t="s">
        <v>71</v>
      </c>
      <c r="D48" s="5" t="s">
        <v>105</v>
      </c>
      <c r="E48" s="5" t="s">
        <v>81</v>
      </c>
      <c r="F48" s="5" t="s">
        <v>106</v>
      </c>
      <c r="G48" s="6">
        <v>0</v>
      </c>
      <c r="H48" s="6">
        <v>0</v>
      </c>
      <c r="I48" s="6">
        <v>0</v>
      </c>
      <c r="J48" s="6">
        <v>0.46059544658493878</v>
      </c>
      <c r="K48" s="6">
        <v>0.19614711033274959</v>
      </c>
      <c r="L48" s="6">
        <v>0.19614711033274959</v>
      </c>
      <c r="M48" s="6">
        <v>0.1471103327495622</v>
      </c>
    </row>
    <row r="49" spans="2:13" x14ac:dyDescent="0.25">
      <c r="B49" s="5" t="s">
        <v>79</v>
      </c>
      <c r="C49" s="5" t="s">
        <v>71</v>
      </c>
      <c r="D49" s="5" t="s">
        <v>107</v>
      </c>
      <c r="E49" s="5" t="s">
        <v>81</v>
      </c>
      <c r="F49" s="5" t="s">
        <v>108</v>
      </c>
      <c r="G49" s="6">
        <v>0</v>
      </c>
      <c r="H49" s="6">
        <v>0</v>
      </c>
      <c r="I49" s="6">
        <v>0</v>
      </c>
      <c r="J49" s="6">
        <v>0.58304297328687582</v>
      </c>
      <c r="K49" s="6">
        <v>0.15156794425087111</v>
      </c>
      <c r="L49" s="6">
        <v>0.15156794425087111</v>
      </c>
      <c r="M49" s="6">
        <v>0.11382113821138214</v>
      </c>
    </row>
    <row r="50" spans="2:13" x14ac:dyDescent="0.25">
      <c r="B50" s="5" t="s">
        <v>79</v>
      </c>
      <c r="C50" s="5" t="s">
        <v>71</v>
      </c>
      <c r="D50" s="5" t="s">
        <v>109</v>
      </c>
      <c r="E50" s="5" t="s">
        <v>81</v>
      </c>
      <c r="F50" s="5" t="s">
        <v>110</v>
      </c>
      <c r="G50" s="6">
        <v>0</v>
      </c>
      <c r="H50" s="6">
        <v>0</v>
      </c>
      <c r="I50" s="6">
        <v>0</v>
      </c>
      <c r="J50" s="6">
        <v>0.58806404657933031</v>
      </c>
      <c r="K50" s="6">
        <v>0.1499272197962154</v>
      </c>
      <c r="L50" s="6">
        <v>0.1499272197962154</v>
      </c>
      <c r="M50" s="6">
        <v>0.11208151382823869</v>
      </c>
    </row>
    <row r="51" spans="2:13" x14ac:dyDescent="0.25">
      <c r="B51" s="5" t="s">
        <v>79</v>
      </c>
      <c r="C51" s="5" t="s">
        <v>71</v>
      </c>
      <c r="D51" s="5" t="s">
        <v>111</v>
      </c>
      <c r="E51" s="5" t="s">
        <v>81</v>
      </c>
      <c r="F51" s="5" t="s">
        <v>112</v>
      </c>
      <c r="G51" s="6">
        <v>0</v>
      </c>
      <c r="H51" s="6">
        <v>0</v>
      </c>
      <c r="I51" s="6">
        <v>0</v>
      </c>
      <c r="J51" s="6">
        <v>0.55487179487179483</v>
      </c>
      <c r="K51" s="6">
        <v>0.16205128205128205</v>
      </c>
      <c r="L51" s="6">
        <v>0.16205128205128205</v>
      </c>
      <c r="M51" s="6">
        <v>0.12102564102564102</v>
      </c>
    </row>
    <row r="52" spans="2:13" x14ac:dyDescent="0.25">
      <c r="B52" s="5" t="s">
        <v>79</v>
      </c>
      <c r="C52" s="5" t="s">
        <v>181</v>
      </c>
      <c r="D52" s="5" t="s">
        <v>72</v>
      </c>
      <c r="E52" s="5" t="s">
        <v>81</v>
      </c>
      <c r="F52" s="5" t="s">
        <v>182</v>
      </c>
      <c r="G52" s="6">
        <v>0</v>
      </c>
      <c r="H52" s="6">
        <v>0</v>
      </c>
      <c r="I52" s="6">
        <v>0</v>
      </c>
      <c r="J52" s="6">
        <v>0.48958333333333331</v>
      </c>
      <c r="K52" s="6">
        <v>0.18749999999999997</v>
      </c>
      <c r="L52" s="6">
        <v>0.18749999999999997</v>
      </c>
      <c r="M52" s="6">
        <v>0.13541666666666666</v>
      </c>
    </row>
    <row r="53" spans="2:13" x14ac:dyDescent="0.25">
      <c r="B53" s="5" t="s">
        <v>79</v>
      </c>
      <c r="C53" s="5" t="s">
        <v>181</v>
      </c>
      <c r="D53" s="5" t="s">
        <v>83</v>
      </c>
      <c r="E53" s="5" t="s">
        <v>81</v>
      </c>
      <c r="F53" s="5" t="s">
        <v>183</v>
      </c>
      <c r="G53" s="6">
        <v>0</v>
      </c>
      <c r="H53" s="6">
        <v>0</v>
      </c>
      <c r="I53" s="6">
        <v>0</v>
      </c>
      <c r="J53" s="6">
        <v>0.53536977491961413</v>
      </c>
      <c r="K53" s="6">
        <v>0.16881028938906753</v>
      </c>
      <c r="L53" s="6">
        <v>0.16881028938906753</v>
      </c>
      <c r="M53" s="6">
        <v>0.12700964630225081</v>
      </c>
    </row>
    <row r="54" spans="2:13" x14ac:dyDescent="0.25">
      <c r="B54" s="5" t="s">
        <v>79</v>
      </c>
      <c r="C54" s="5" t="s">
        <v>181</v>
      </c>
      <c r="D54" s="5" t="s">
        <v>85</v>
      </c>
      <c r="E54" s="5" t="s">
        <v>81</v>
      </c>
      <c r="F54" s="5" t="s">
        <v>184</v>
      </c>
      <c r="G54" s="6">
        <v>0</v>
      </c>
      <c r="H54" s="6">
        <v>0</v>
      </c>
      <c r="I54" s="6">
        <v>0</v>
      </c>
      <c r="J54" s="6">
        <v>0.52666300164925783</v>
      </c>
      <c r="K54" s="6">
        <v>0.17207256734469489</v>
      </c>
      <c r="L54" s="6">
        <v>0.17207256734469489</v>
      </c>
      <c r="M54" s="6">
        <v>0.12919186366135238</v>
      </c>
    </row>
    <row r="55" spans="2:13" x14ac:dyDescent="0.25">
      <c r="B55" s="5" t="s">
        <v>79</v>
      </c>
      <c r="C55" s="5" t="s">
        <v>181</v>
      </c>
      <c r="D55" s="5" t="s">
        <v>87</v>
      </c>
      <c r="E55" s="5" t="s">
        <v>81</v>
      </c>
      <c r="F55" s="5" t="s">
        <v>185</v>
      </c>
      <c r="G55" s="6">
        <v>0</v>
      </c>
      <c r="H55" s="6">
        <v>0</v>
      </c>
      <c r="I55" s="6">
        <v>0</v>
      </c>
      <c r="J55" s="6">
        <v>0.55342044581091465</v>
      </c>
      <c r="K55" s="6">
        <v>0.16218293620292085</v>
      </c>
      <c r="L55" s="6">
        <v>0.16218293620292085</v>
      </c>
      <c r="M55" s="6">
        <v>0.12221368178324367</v>
      </c>
    </row>
    <row r="56" spans="2:13" x14ac:dyDescent="0.25">
      <c r="B56" s="5" t="s">
        <v>79</v>
      </c>
      <c r="C56" s="5" t="s">
        <v>181</v>
      </c>
      <c r="D56" s="5" t="s">
        <v>89</v>
      </c>
      <c r="E56" s="5" t="s">
        <v>81</v>
      </c>
      <c r="F56" s="5" t="s">
        <v>186</v>
      </c>
      <c r="G56" s="6">
        <v>0</v>
      </c>
      <c r="H56" s="6">
        <v>0</v>
      </c>
      <c r="I56" s="6">
        <v>0</v>
      </c>
      <c r="J56" s="6">
        <v>0.55670103092783518</v>
      </c>
      <c r="K56" s="6">
        <v>0.15979381443298971</v>
      </c>
      <c r="L56" s="6">
        <v>0.15979381443298971</v>
      </c>
      <c r="M56" s="6">
        <v>0.12371134020618554</v>
      </c>
    </row>
    <row r="57" spans="2:13" x14ac:dyDescent="0.25">
      <c r="B57" s="5" t="s">
        <v>79</v>
      </c>
      <c r="C57" s="5" t="s">
        <v>181</v>
      </c>
      <c r="D57" s="5" t="s">
        <v>91</v>
      </c>
      <c r="E57" s="5" t="s">
        <v>81</v>
      </c>
      <c r="F57" s="5" t="s">
        <v>187</v>
      </c>
      <c r="G57" s="6">
        <v>0</v>
      </c>
      <c r="H57" s="6">
        <v>0</v>
      </c>
      <c r="I57" s="6">
        <v>0</v>
      </c>
      <c r="J57" s="6">
        <v>0.55235315578256106</v>
      </c>
      <c r="K57" s="6">
        <v>0.16271433783290767</v>
      </c>
      <c r="L57" s="6">
        <v>0.16271433783290767</v>
      </c>
      <c r="M57" s="6">
        <v>0.1222181685516235</v>
      </c>
    </row>
    <row r="58" spans="2:13" x14ac:dyDescent="0.25">
      <c r="B58" s="5" t="s">
        <v>79</v>
      </c>
      <c r="C58" s="5" t="s">
        <v>181</v>
      </c>
      <c r="D58" s="5" t="s">
        <v>93</v>
      </c>
      <c r="E58" s="5" t="s">
        <v>81</v>
      </c>
      <c r="F58" s="5" t="s">
        <v>188</v>
      </c>
      <c r="G58" s="6">
        <v>0</v>
      </c>
      <c r="H58" s="6">
        <v>0</v>
      </c>
      <c r="I58" s="6">
        <v>0</v>
      </c>
      <c r="J58" s="6">
        <v>0.62117981520966592</v>
      </c>
      <c r="K58" s="6">
        <v>0.13788201847903342</v>
      </c>
      <c r="L58" s="6">
        <v>0.13788201847903342</v>
      </c>
      <c r="M58" s="6">
        <v>0.10305614783226723</v>
      </c>
    </row>
    <row r="59" spans="2:13" x14ac:dyDescent="0.25">
      <c r="B59" s="5" t="s">
        <v>79</v>
      </c>
      <c r="C59" s="5" t="s">
        <v>181</v>
      </c>
      <c r="D59" s="5" t="s">
        <v>95</v>
      </c>
      <c r="E59" s="5" t="s">
        <v>81</v>
      </c>
      <c r="F59" s="5" t="s">
        <v>189</v>
      </c>
      <c r="G59" s="6">
        <v>0</v>
      </c>
      <c r="H59" s="6">
        <v>0</v>
      </c>
      <c r="I59" s="6">
        <v>0</v>
      </c>
      <c r="J59" s="6">
        <v>0.55640024655845477</v>
      </c>
      <c r="K59" s="6">
        <v>0.16129032258064513</v>
      </c>
      <c r="L59" s="6">
        <v>0.16129032258064513</v>
      </c>
      <c r="M59" s="6">
        <v>0.12101910828025476</v>
      </c>
    </row>
    <row r="60" spans="2:13" x14ac:dyDescent="0.25">
      <c r="B60" s="5" t="s">
        <v>79</v>
      </c>
      <c r="C60" s="5" t="s">
        <v>181</v>
      </c>
      <c r="D60" s="5" t="s">
        <v>97</v>
      </c>
      <c r="E60" s="5" t="s">
        <v>81</v>
      </c>
      <c r="F60" s="5" t="s">
        <v>190</v>
      </c>
      <c r="G60" s="6">
        <v>0</v>
      </c>
      <c r="H60" s="6">
        <v>0</v>
      </c>
      <c r="I60" s="6">
        <v>0</v>
      </c>
      <c r="J60" s="6">
        <v>0.59182590233545651</v>
      </c>
      <c r="K60" s="6">
        <v>0.14835456475583864</v>
      </c>
      <c r="L60" s="6">
        <v>0.14835456475583864</v>
      </c>
      <c r="M60" s="6">
        <v>0.11146496815286626</v>
      </c>
    </row>
    <row r="61" spans="2:13" x14ac:dyDescent="0.25">
      <c r="B61" s="5" t="s">
        <v>79</v>
      </c>
      <c r="C61" s="5" t="s">
        <v>181</v>
      </c>
      <c r="D61" s="5" t="s">
        <v>99</v>
      </c>
      <c r="E61" s="5" t="s">
        <v>81</v>
      </c>
      <c r="F61" s="5" t="s">
        <v>191</v>
      </c>
      <c r="G61" s="6">
        <v>0</v>
      </c>
      <c r="H61" s="6">
        <v>0</v>
      </c>
      <c r="I61" s="6">
        <v>0</v>
      </c>
      <c r="J61" s="6">
        <v>0.5923076923076922</v>
      </c>
      <c r="K61" s="6">
        <v>0.14828402366863905</v>
      </c>
      <c r="L61" s="6">
        <v>0.14828402366863905</v>
      </c>
      <c r="M61" s="6">
        <v>0.11112426035502956</v>
      </c>
    </row>
    <row r="62" spans="2:13" x14ac:dyDescent="0.25">
      <c r="B62" s="5" t="s">
        <v>79</v>
      </c>
      <c r="C62" s="5" t="s">
        <v>181</v>
      </c>
      <c r="D62" s="5" t="s">
        <v>101</v>
      </c>
      <c r="E62" s="5" t="s">
        <v>81</v>
      </c>
      <c r="F62" s="5" t="s">
        <v>192</v>
      </c>
      <c r="G62" s="6">
        <v>0</v>
      </c>
      <c r="H62" s="6">
        <v>0</v>
      </c>
      <c r="I62" s="6">
        <v>0</v>
      </c>
      <c r="J62" s="6">
        <v>0.49096705632306059</v>
      </c>
      <c r="K62" s="6">
        <v>0.18490967056323057</v>
      </c>
      <c r="L62" s="6">
        <v>0.18490967056323057</v>
      </c>
      <c r="M62" s="6">
        <v>0.13921360255047821</v>
      </c>
    </row>
    <row r="63" spans="2:13" x14ac:dyDescent="0.25">
      <c r="B63" s="5" t="s">
        <v>79</v>
      </c>
      <c r="C63" s="5" t="s">
        <v>181</v>
      </c>
      <c r="D63" s="5" t="s">
        <v>103</v>
      </c>
      <c r="E63" s="5" t="s">
        <v>81</v>
      </c>
      <c r="F63" s="5" t="s">
        <v>193</v>
      </c>
      <c r="G63" s="6">
        <v>0</v>
      </c>
      <c r="H63" s="6">
        <v>0</v>
      </c>
      <c r="I63" s="6">
        <v>0</v>
      </c>
      <c r="J63" s="6">
        <v>0.5259426361585563</v>
      </c>
      <c r="K63" s="6">
        <v>0.17241379310344829</v>
      </c>
      <c r="L63" s="6">
        <v>0.17241379310344829</v>
      </c>
      <c r="M63" s="6">
        <v>0.12922977763454724</v>
      </c>
    </row>
    <row r="64" spans="2:13" x14ac:dyDescent="0.25">
      <c r="B64" s="5" t="s">
        <v>79</v>
      </c>
      <c r="C64" s="5" t="s">
        <v>181</v>
      </c>
      <c r="D64" s="5" t="s">
        <v>105</v>
      </c>
      <c r="E64" s="5" t="s">
        <v>81</v>
      </c>
      <c r="F64" s="5" t="s">
        <v>194</v>
      </c>
      <c r="G64" s="6">
        <v>0</v>
      </c>
      <c r="H64" s="6">
        <v>0</v>
      </c>
      <c r="I64" s="6">
        <v>0</v>
      </c>
      <c r="J64" s="6">
        <v>0.46059544658493878</v>
      </c>
      <c r="K64" s="6">
        <v>0.19614711033274959</v>
      </c>
      <c r="L64" s="6">
        <v>0.19614711033274959</v>
      </c>
      <c r="M64" s="6">
        <v>0.1471103327495622</v>
      </c>
    </row>
    <row r="65" spans="2:13" x14ac:dyDescent="0.25">
      <c r="B65" s="5" t="s">
        <v>79</v>
      </c>
      <c r="C65" s="5" t="s">
        <v>181</v>
      </c>
      <c r="D65" s="5" t="s">
        <v>107</v>
      </c>
      <c r="E65" s="5" t="s">
        <v>81</v>
      </c>
      <c r="F65" s="5" t="s">
        <v>195</v>
      </c>
      <c r="G65" s="6">
        <v>0</v>
      </c>
      <c r="H65" s="6">
        <v>0</v>
      </c>
      <c r="I65" s="6">
        <v>0</v>
      </c>
      <c r="J65" s="6">
        <v>0.58304297328687582</v>
      </c>
      <c r="K65" s="6">
        <v>0.15156794425087111</v>
      </c>
      <c r="L65" s="6">
        <v>0.15156794425087111</v>
      </c>
      <c r="M65" s="6">
        <v>0.11382113821138214</v>
      </c>
    </row>
    <row r="66" spans="2:13" x14ac:dyDescent="0.25">
      <c r="B66" s="5" t="s">
        <v>79</v>
      </c>
      <c r="C66" s="5" t="s">
        <v>181</v>
      </c>
      <c r="D66" s="5" t="s">
        <v>109</v>
      </c>
      <c r="E66" s="5" t="s">
        <v>81</v>
      </c>
      <c r="F66" s="5" t="s">
        <v>196</v>
      </c>
      <c r="G66" s="6">
        <v>0</v>
      </c>
      <c r="H66" s="6">
        <v>0</v>
      </c>
      <c r="I66" s="6">
        <v>0</v>
      </c>
      <c r="J66" s="6">
        <v>0.58806404657933031</v>
      </c>
      <c r="K66" s="6">
        <v>0.1499272197962154</v>
      </c>
      <c r="L66" s="6">
        <v>0.1499272197962154</v>
      </c>
      <c r="M66" s="6">
        <v>0.11208151382823869</v>
      </c>
    </row>
    <row r="67" spans="2:13" x14ac:dyDescent="0.25">
      <c r="B67" s="5" t="s">
        <v>79</v>
      </c>
      <c r="C67" s="5" t="s">
        <v>181</v>
      </c>
      <c r="D67" s="5" t="s">
        <v>111</v>
      </c>
      <c r="E67" s="5" t="s">
        <v>81</v>
      </c>
      <c r="F67" s="5" t="s">
        <v>197</v>
      </c>
      <c r="G67" s="6">
        <v>0</v>
      </c>
      <c r="H67" s="6">
        <v>0</v>
      </c>
      <c r="I67" s="6">
        <v>0</v>
      </c>
      <c r="J67" s="6">
        <v>0.55487179487179483</v>
      </c>
      <c r="K67" s="6">
        <v>0.16205128205128205</v>
      </c>
      <c r="L67" s="6">
        <v>0.16205128205128205</v>
      </c>
      <c r="M67" s="6">
        <v>0.12102564102564102</v>
      </c>
    </row>
    <row r="68" spans="2:13" x14ac:dyDescent="0.25">
      <c r="B68" s="5" t="s">
        <v>79</v>
      </c>
      <c r="C68" s="5" t="s">
        <v>198</v>
      </c>
      <c r="D68" s="5" t="s">
        <v>72</v>
      </c>
      <c r="E68" s="5" t="s">
        <v>81</v>
      </c>
      <c r="F68" s="5" t="s">
        <v>199</v>
      </c>
      <c r="G68" s="6">
        <v>0</v>
      </c>
      <c r="H68" s="6">
        <v>0</v>
      </c>
      <c r="I68" s="6">
        <v>0</v>
      </c>
      <c r="J68" s="6">
        <v>0.48958333333333331</v>
      </c>
      <c r="K68" s="6">
        <v>0.18749999999999997</v>
      </c>
      <c r="L68" s="6">
        <v>0.18749999999999997</v>
      </c>
      <c r="M68" s="6">
        <v>0.13541666666666666</v>
      </c>
    </row>
    <row r="69" spans="2:13" x14ac:dyDescent="0.25">
      <c r="B69" s="5" t="s">
        <v>79</v>
      </c>
      <c r="C69" s="5" t="s">
        <v>198</v>
      </c>
      <c r="D69" s="5" t="s">
        <v>83</v>
      </c>
      <c r="E69" s="5" t="s">
        <v>81</v>
      </c>
      <c r="F69" s="5" t="s">
        <v>200</v>
      </c>
      <c r="G69" s="6">
        <v>0</v>
      </c>
      <c r="H69" s="6">
        <v>0</v>
      </c>
      <c r="I69" s="6">
        <v>0</v>
      </c>
      <c r="J69" s="6">
        <v>0.53536977491961413</v>
      </c>
      <c r="K69" s="6">
        <v>0.16881028938906753</v>
      </c>
      <c r="L69" s="6">
        <v>0.16881028938906753</v>
      </c>
      <c r="M69" s="6">
        <v>0.12700964630225081</v>
      </c>
    </row>
    <row r="70" spans="2:13" x14ac:dyDescent="0.25">
      <c r="B70" s="5" t="s">
        <v>79</v>
      </c>
      <c r="C70" s="5" t="s">
        <v>198</v>
      </c>
      <c r="D70" s="5" t="s">
        <v>85</v>
      </c>
      <c r="E70" s="5" t="s">
        <v>81</v>
      </c>
      <c r="F70" s="5" t="s">
        <v>201</v>
      </c>
      <c r="G70" s="6">
        <v>0</v>
      </c>
      <c r="H70" s="6">
        <v>0</v>
      </c>
      <c r="I70" s="6">
        <v>0</v>
      </c>
      <c r="J70" s="6">
        <v>0.52666300164925783</v>
      </c>
      <c r="K70" s="6">
        <v>0.17207256734469489</v>
      </c>
      <c r="L70" s="6">
        <v>0.17207256734469489</v>
      </c>
      <c r="M70" s="6">
        <v>0.12919186366135238</v>
      </c>
    </row>
    <row r="71" spans="2:13" x14ac:dyDescent="0.25">
      <c r="B71" s="5" t="s">
        <v>79</v>
      </c>
      <c r="C71" s="5" t="s">
        <v>198</v>
      </c>
      <c r="D71" s="5" t="s">
        <v>87</v>
      </c>
      <c r="E71" s="5" t="s">
        <v>81</v>
      </c>
      <c r="F71" s="5" t="s">
        <v>202</v>
      </c>
      <c r="G71" s="6">
        <v>0</v>
      </c>
      <c r="H71" s="6">
        <v>0</v>
      </c>
      <c r="I71" s="6">
        <v>0</v>
      </c>
      <c r="J71" s="6">
        <v>0.55342044581091465</v>
      </c>
      <c r="K71" s="6">
        <v>0.16218293620292085</v>
      </c>
      <c r="L71" s="6">
        <v>0.16218293620292085</v>
      </c>
      <c r="M71" s="6">
        <v>0.12221368178324367</v>
      </c>
    </row>
    <row r="72" spans="2:13" x14ac:dyDescent="0.25">
      <c r="B72" s="5" t="s">
        <v>79</v>
      </c>
      <c r="C72" s="5" t="s">
        <v>198</v>
      </c>
      <c r="D72" s="5" t="s">
        <v>89</v>
      </c>
      <c r="E72" s="5" t="s">
        <v>81</v>
      </c>
      <c r="F72" s="5" t="s">
        <v>203</v>
      </c>
      <c r="G72" s="6">
        <v>0</v>
      </c>
      <c r="H72" s="6">
        <v>0</v>
      </c>
      <c r="I72" s="6">
        <v>0</v>
      </c>
      <c r="J72" s="6">
        <v>0.55670103092783518</v>
      </c>
      <c r="K72" s="6">
        <v>0.15979381443298971</v>
      </c>
      <c r="L72" s="6">
        <v>0.15979381443298971</v>
      </c>
      <c r="M72" s="6">
        <v>0.12371134020618554</v>
      </c>
    </row>
    <row r="73" spans="2:13" x14ac:dyDescent="0.25">
      <c r="B73" s="5" t="s">
        <v>79</v>
      </c>
      <c r="C73" s="5" t="s">
        <v>198</v>
      </c>
      <c r="D73" s="5" t="s">
        <v>91</v>
      </c>
      <c r="E73" s="5" t="s">
        <v>81</v>
      </c>
      <c r="F73" s="5" t="s">
        <v>204</v>
      </c>
      <c r="G73" s="6">
        <v>0</v>
      </c>
      <c r="H73" s="6">
        <v>0</v>
      </c>
      <c r="I73" s="6">
        <v>0</v>
      </c>
      <c r="J73" s="6">
        <v>0.55235315578256106</v>
      </c>
      <c r="K73" s="6">
        <v>0.16271433783290767</v>
      </c>
      <c r="L73" s="6">
        <v>0.16271433783290767</v>
      </c>
      <c r="M73" s="6">
        <v>0.1222181685516235</v>
      </c>
    </row>
    <row r="74" spans="2:13" x14ac:dyDescent="0.25">
      <c r="B74" s="5" t="s">
        <v>79</v>
      </c>
      <c r="C74" s="5" t="s">
        <v>198</v>
      </c>
      <c r="D74" s="5" t="s">
        <v>93</v>
      </c>
      <c r="E74" s="5" t="s">
        <v>81</v>
      </c>
      <c r="F74" s="5" t="s">
        <v>205</v>
      </c>
      <c r="G74" s="6">
        <v>0</v>
      </c>
      <c r="H74" s="6">
        <v>0</v>
      </c>
      <c r="I74" s="6">
        <v>0</v>
      </c>
      <c r="J74" s="6">
        <v>0.62117981520966592</v>
      </c>
      <c r="K74" s="6">
        <v>0.13788201847903342</v>
      </c>
      <c r="L74" s="6">
        <v>0.13788201847903342</v>
      </c>
      <c r="M74" s="6">
        <v>0.10305614783226723</v>
      </c>
    </row>
    <row r="75" spans="2:13" x14ac:dyDescent="0.25">
      <c r="B75" s="5" t="s">
        <v>79</v>
      </c>
      <c r="C75" s="5" t="s">
        <v>198</v>
      </c>
      <c r="D75" s="5" t="s">
        <v>95</v>
      </c>
      <c r="E75" s="5" t="s">
        <v>81</v>
      </c>
      <c r="F75" s="5" t="s">
        <v>206</v>
      </c>
      <c r="G75" s="6">
        <v>0</v>
      </c>
      <c r="H75" s="6">
        <v>0</v>
      </c>
      <c r="I75" s="6">
        <v>0</v>
      </c>
      <c r="J75" s="6">
        <v>0.55640024655845477</v>
      </c>
      <c r="K75" s="6">
        <v>0.16129032258064513</v>
      </c>
      <c r="L75" s="6">
        <v>0.16129032258064513</v>
      </c>
      <c r="M75" s="6">
        <v>0.12101910828025476</v>
      </c>
    </row>
    <row r="76" spans="2:13" x14ac:dyDescent="0.25">
      <c r="B76" s="5" t="s">
        <v>79</v>
      </c>
      <c r="C76" s="5" t="s">
        <v>198</v>
      </c>
      <c r="D76" s="5" t="s">
        <v>97</v>
      </c>
      <c r="E76" s="5" t="s">
        <v>81</v>
      </c>
      <c r="F76" s="5" t="s">
        <v>207</v>
      </c>
      <c r="G76" s="6">
        <v>0</v>
      </c>
      <c r="H76" s="6">
        <v>0</v>
      </c>
      <c r="I76" s="6">
        <v>0</v>
      </c>
      <c r="J76" s="6">
        <v>0.59182590233545651</v>
      </c>
      <c r="K76" s="6">
        <v>0.14835456475583864</v>
      </c>
      <c r="L76" s="6">
        <v>0.14835456475583864</v>
      </c>
      <c r="M76" s="6">
        <v>0.11146496815286626</v>
      </c>
    </row>
    <row r="77" spans="2:13" x14ac:dyDescent="0.25">
      <c r="B77" s="5" t="s">
        <v>79</v>
      </c>
      <c r="C77" s="5" t="s">
        <v>198</v>
      </c>
      <c r="D77" s="5" t="s">
        <v>99</v>
      </c>
      <c r="E77" s="5" t="s">
        <v>81</v>
      </c>
      <c r="F77" s="5" t="s">
        <v>208</v>
      </c>
      <c r="G77" s="6">
        <v>0</v>
      </c>
      <c r="H77" s="6">
        <v>0</v>
      </c>
      <c r="I77" s="6">
        <v>0</v>
      </c>
      <c r="J77" s="6">
        <v>0.5923076923076922</v>
      </c>
      <c r="K77" s="6">
        <v>0.14828402366863905</v>
      </c>
      <c r="L77" s="6">
        <v>0.14828402366863905</v>
      </c>
      <c r="M77" s="6">
        <v>0.11112426035502956</v>
      </c>
    </row>
    <row r="78" spans="2:13" x14ac:dyDescent="0.25">
      <c r="B78" s="5" t="s">
        <v>79</v>
      </c>
      <c r="C78" s="5" t="s">
        <v>198</v>
      </c>
      <c r="D78" s="5" t="s">
        <v>101</v>
      </c>
      <c r="E78" s="5" t="s">
        <v>81</v>
      </c>
      <c r="F78" s="5" t="s">
        <v>209</v>
      </c>
      <c r="G78" s="6">
        <v>0</v>
      </c>
      <c r="H78" s="6">
        <v>0</v>
      </c>
      <c r="I78" s="6">
        <v>0</v>
      </c>
      <c r="J78" s="6">
        <v>0.49096705632306059</v>
      </c>
      <c r="K78" s="6">
        <v>0.18490967056323057</v>
      </c>
      <c r="L78" s="6">
        <v>0.18490967056323057</v>
      </c>
      <c r="M78" s="6">
        <v>0.13921360255047821</v>
      </c>
    </row>
    <row r="79" spans="2:13" x14ac:dyDescent="0.25">
      <c r="B79" s="5" t="s">
        <v>79</v>
      </c>
      <c r="C79" s="5" t="s">
        <v>198</v>
      </c>
      <c r="D79" s="5" t="s">
        <v>103</v>
      </c>
      <c r="E79" s="5" t="s">
        <v>81</v>
      </c>
      <c r="F79" s="5" t="s">
        <v>210</v>
      </c>
      <c r="G79" s="6">
        <v>0</v>
      </c>
      <c r="H79" s="6">
        <v>0</v>
      </c>
      <c r="I79" s="6">
        <v>0</v>
      </c>
      <c r="J79" s="6">
        <v>0.5259426361585563</v>
      </c>
      <c r="K79" s="6">
        <v>0.17241379310344829</v>
      </c>
      <c r="L79" s="6">
        <v>0.17241379310344829</v>
      </c>
      <c r="M79" s="6">
        <v>0.12922977763454724</v>
      </c>
    </row>
    <row r="80" spans="2:13" x14ac:dyDescent="0.25">
      <c r="B80" s="5" t="s">
        <v>79</v>
      </c>
      <c r="C80" s="5" t="s">
        <v>198</v>
      </c>
      <c r="D80" s="5" t="s">
        <v>105</v>
      </c>
      <c r="E80" s="5" t="s">
        <v>81</v>
      </c>
      <c r="F80" s="5" t="s">
        <v>211</v>
      </c>
      <c r="G80" s="6">
        <v>0</v>
      </c>
      <c r="H80" s="6">
        <v>0</v>
      </c>
      <c r="I80" s="6">
        <v>0</v>
      </c>
      <c r="J80" s="6">
        <v>0.46059544658493878</v>
      </c>
      <c r="K80" s="6">
        <v>0.19614711033274959</v>
      </c>
      <c r="L80" s="6">
        <v>0.19614711033274959</v>
      </c>
      <c r="M80" s="6">
        <v>0.1471103327495622</v>
      </c>
    </row>
    <row r="81" spans="2:13" x14ac:dyDescent="0.25">
      <c r="B81" s="5" t="s">
        <v>79</v>
      </c>
      <c r="C81" s="5" t="s">
        <v>198</v>
      </c>
      <c r="D81" s="5" t="s">
        <v>107</v>
      </c>
      <c r="E81" s="5" t="s">
        <v>81</v>
      </c>
      <c r="F81" s="5" t="s">
        <v>212</v>
      </c>
      <c r="G81" s="6">
        <v>0</v>
      </c>
      <c r="H81" s="6">
        <v>0</v>
      </c>
      <c r="I81" s="6">
        <v>0</v>
      </c>
      <c r="J81" s="6">
        <v>0.58304297328687582</v>
      </c>
      <c r="K81" s="6">
        <v>0.15156794425087111</v>
      </c>
      <c r="L81" s="6">
        <v>0.15156794425087111</v>
      </c>
      <c r="M81" s="6">
        <v>0.11382113821138214</v>
      </c>
    </row>
    <row r="82" spans="2:13" x14ac:dyDescent="0.25">
      <c r="B82" s="5" t="s">
        <v>79</v>
      </c>
      <c r="C82" s="5" t="s">
        <v>198</v>
      </c>
      <c r="D82" s="5" t="s">
        <v>109</v>
      </c>
      <c r="E82" s="5" t="s">
        <v>81</v>
      </c>
      <c r="F82" s="5" t="s">
        <v>213</v>
      </c>
      <c r="G82" s="6">
        <v>0</v>
      </c>
      <c r="H82" s="6">
        <v>0</v>
      </c>
      <c r="I82" s="6">
        <v>0</v>
      </c>
      <c r="J82" s="6">
        <v>0.58806404657933031</v>
      </c>
      <c r="K82" s="6">
        <v>0.1499272197962154</v>
      </c>
      <c r="L82" s="6">
        <v>0.1499272197962154</v>
      </c>
      <c r="M82" s="6">
        <v>0.11208151382823869</v>
      </c>
    </row>
    <row r="83" spans="2:13" x14ac:dyDescent="0.25">
      <c r="B83" s="5" t="s">
        <v>79</v>
      </c>
      <c r="C83" s="5" t="s">
        <v>198</v>
      </c>
      <c r="D83" s="5" t="s">
        <v>111</v>
      </c>
      <c r="E83" s="5" t="s">
        <v>81</v>
      </c>
      <c r="F83" s="5" t="s">
        <v>214</v>
      </c>
      <c r="G83" s="6">
        <v>0</v>
      </c>
      <c r="H83" s="6">
        <v>0</v>
      </c>
      <c r="I83" s="6">
        <v>0</v>
      </c>
      <c r="J83" s="6">
        <v>0.55487179487179483</v>
      </c>
      <c r="K83" s="6">
        <v>0.16205128205128205</v>
      </c>
      <c r="L83" s="6">
        <v>0.16205128205128205</v>
      </c>
      <c r="M83" s="6">
        <v>0.12102564102564102</v>
      </c>
    </row>
    <row r="84" spans="2:13" x14ac:dyDescent="0.25">
      <c r="B84" s="5" t="s">
        <v>79</v>
      </c>
      <c r="C84" s="5" t="s">
        <v>215</v>
      </c>
      <c r="D84" s="5" t="s">
        <v>72</v>
      </c>
      <c r="E84" s="5" t="s">
        <v>81</v>
      </c>
      <c r="F84" s="5" t="s">
        <v>216</v>
      </c>
      <c r="G84" s="6">
        <v>0</v>
      </c>
      <c r="H84" s="6">
        <v>0</v>
      </c>
      <c r="I84" s="6">
        <v>0</v>
      </c>
      <c r="J84" s="6">
        <v>0.32824427480916024</v>
      </c>
      <c r="K84" s="6">
        <v>0.24427480916030533</v>
      </c>
      <c r="L84" s="6">
        <v>0.24427480916030533</v>
      </c>
      <c r="M84" s="6">
        <v>0.18320610687022901</v>
      </c>
    </row>
    <row r="85" spans="2:13" x14ac:dyDescent="0.25">
      <c r="B85" s="5" t="s">
        <v>79</v>
      </c>
      <c r="C85" s="5" t="s">
        <v>215</v>
      </c>
      <c r="D85" s="5" t="s">
        <v>83</v>
      </c>
      <c r="E85" s="5" t="s">
        <v>81</v>
      </c>
      <c r="F85" s="5" t="s">
        <v>217</v>
      </c>
      <c r="G85" s="6">
        <v>0</v>
      </c>
      <c r="H85" s="6">
        <v>0</v>
      </c>
      <c r="I85" s="6">
        <v>0</v>
      </c>
      <c r="J85" s="6">
        <v>0.48254364089775559</v>
      </c>
      <c r="K85" s="6">
        <v>0.1882793017456359</v>
      </c>
      <c r="L85" s="6">
        <v>0.1882793017456359</v>
      </c>
      <c r="M85" s="6">
        <v>0.14089775561097256</v>
      </c>
    </row>
    <row r="86" spans="2:13" x14ac:dyDescent="0.25">
      <c r="B86" s="5" t="s">
        <v>79</v>
      </c>
      <c r="C86" s="5" t="s">
        <v>215</v>
      </c>
      <c r="D86" s="5" t="s">
        <v>85</v>
      </c>
      <c r="E86" s="5" t="s">
        <v>81</v>
      </c>
      <c r="F86" s="5" t="s">
        <v>218</v>
      </c>
      <c r="G86" s="6">
        <v>0</v>
      </c>
      <c r="H86" s="6">
        <v>0</v>
      </c>
      <c r="I86" s="6">
        <v>0</v>
      </c>
      <c r="J86" s="6">
        <v>0.51009003415088483</v>
      </c>
      <c r="K86" s="6">
        <v>0.17820552623408878</v>
      </c>
      <c r="L86" s="6">
        <v>0.17820552623408878</v>
      </c>
      <c r="M86" s="6">
        <v>0.13349891338093758</v>
      </c>
    </row>
    <row r="87" spans="2:13" x14ac:dyDescent="0.25">
      <c r="B87" s="5" t="s">
        <v>79</v>
      </c>
      <c r="C87" s="5" t="s">
        <v>215</v>
      </c>
      <c r="D87" s="5" t="s">
        <v>87</v>
      </c>
      <c r="E87" s="5" t="s">
        <v>81</v>
      </c>
      <c r="F87" s="5" t="s">
        <v>219</v>
      </c>
      <c r="G87" s="6">
        <v>0</v>
      </c>
      <c r="H87" s="6">
        <v>0</v>
      </c>
      <c r="I87" s="6">
        <v>0</v>
      </c>
      <c r="J87" s="6">
        <v>0.48713235294117646</v>
      </c>
      <c r="K87" s="6">
        <v>0.18658088235294118</v>
      </c>
      <c r="L87" s="6">
        <v>0.18658088235294118</v>
      </c>
      <c r="M87" s="6">
        <v>0.13970588235294115</v>
      </c>
    </row>
    <row r="88" spans="2:13" x14ac:dyDescent="0.25">
      <c r="B88" s="5" t="s">
        <v>79</v>
      </c>
      <c r="C88" s="5" t="s">
        <v>215</v>
      </c>
      <c r="D88" s="5" t="s">
        <v>89</v>
      </c>
      <c r="E88" s="5" t="s">
        <v>81</v>
      </c>
      <c r="F88" s="5" t="s">
        <v>220</v>
      </c>
      <c r="G88" s="6">
        <v>0</v>
      </c>
      <c r="H88" s="6">
        <v>0</v>
      </c>
      <c r="I88" s="6">
        <v>0</v>
      </c>
      <c r="J88" s="6">
        <v>0.48492159227985526</v>
      </c>
      <c r="K88" s="6">
        <v>0.18697225572979492</v>
      </c>
      <c r="L88" s="6">
        <v>0.18697225572979492</v>
      </c>
      <c r="M88" s="6">
        <v>0.14113389626055489</v>
      </c>
    </row>
    <row r="89" spans="2:13" x14ac:dyDescent="0.25">
      <c r="B89" s="5" t="s">
        <v>79</v>
      </c>
      <c r="C89" s="5" t="s">
        <v>215</v>
      </c>
      <c r="D89" s="5" t="s">
        <v>91</v>
      </c>
      <c r="E89" s="5" t="s">
        <v>81</v>
      </c>
      <c r="F89" s="5" t="s">
        <v>221</v>
      </c>
      <c r="G89" s="6">
        <v>0</v>
      </c>
      <c r="H89" s="6">
        <v>0</v>
      </c>
      <c r="I89" s="6">
        <v>0</v>
      </c>
      <c r="J89" s="6">
        <v>0.45147123407992984</v>
      </c>
      <c r="K89" s="6">
        <v>0.19938515590689507</v>
      </c>
      <c r="L89" s="6">
        <v>0.19938515590689507</v>
      </c>
      <c r="M89" s="6">
        <v>0.14975845410628022</v>
      </c>
    </row>
    <row r="90" spans="2:13" x14ac:dyDescent="0.25">
      <c r="B90" s="5" t="s">
        <v>79</v>
      </c>
      <c r="C90" s="5" t="s">
        <v>215</v>
      </c>
      <c r="D90" s="5" t="s">
        <v>93</v>
      </c>
      <c r="E90" s="5" t="s">
        <v>81</v>
      </c>
      <c r="F90" s="5" t="s">
        <v>222</v>
      </c>
      <c r="G90" s="6">
        <v>0</v>
      </c>
      <c r="H90" s="6">
        <v>0</v>
      </c>
      <c r="I90" s="6">
        <v>0</v>
      </c>
      <c r="J90" s="6">
        <v>0.54904679376083199</v>
      </c>
      <c r="K90" s="6">
        <v>0.16395147313691508</v>
      </c>
      <c r="L90" s="6">
        <v>0.16395147313691508</v>
      </c>
      <c r="M90" s="6">
        <v>0.12305025996533796</v>
      </c>
    </row>
    <row r="91" spans="2:13" x14ac:dyDescent="0.25">
      <c r="B91" s="5" t="s">
        <v>79</v>
      </c>
      <c r="C91" s="5" t="s">
        <v>215</v>
      </c>
      <c r="D91" s="5" t="s">
        <v>95</v>
      </c>
      <c r="E91" s="5" t="s">
        <v>81</v>
      </c>
      <c r="F91" s="5" t="s">
        <v>223</v>
      </c>
      <c r="G91" s="6">
        <v>0</v>
      </c>
      <c r="H91" s="6">
        <v>0</v>
      </c>
      <c r="I91" s="6">
        <v>0</v>
      </c>
      <c r="J91" s="6">
        <v>0.4503020318506315</v>
      </c>
      <c r="K91" s="6">
        <v>0.19989017023613401</v>
      </c>
      <c r="L91" s="6">
        <v>0.19989017023613401</v>
      </c>
      <c r="M91" s="6">
        <v>0.14991762767710048</v>
      </c>
    </row>
    <row r="92" spans="2:13" x14ac:dyDescent="0.25">
      <c r="B92" s="5" t="s">
        <v>79</v>
      </c>
      <c r="C92" s="5" t="s">
        <v>215</v>
      </c>
      <c r="D92" s="5" t="s">
        <v>97</v>
      </c>
      <c r="E92" s="5" t="s">
        <v>81</v>
      </c>
      <c r="F92" s="5" t="s">
        <v>224</v>
      </c>
      <c r="G92" s="6">
        <v>0</v>
      </c>
      <c r="H92" s="6">
        <v>0</v>
      </c>
      <c r="I92" s="6">
        <v>0</v>
      </c>
      <c r="J92" s="6">
        <v>0.47100591715976337</v>
      </c>
      <c r="K92" s="6">
        <v>0.19230769230769232</v>
      </c>
      <c r="L92" s="6">
        <v>0.19230769230769232</v>
      </c>
      <c r="M92" s="6">
        <v>0.14437869822485208</v>
      </c>
    </row>
    <row r="93" spans="2:13" x14ac:dyDescent="0.25">
      <c r="B93" s="5" t="s">
        <v>79</v>
      </c>
      <c r="C93" s="5" t="s">
        <v>215</v>
      </c>
      <c r="D93" s="5" t="s">
        <v>99</v>
      </c>
      <c r="E93" s="5" t="s">
        <v>81</v>
      </c>
      <c r="F93" s="5" t="s">
        <v>225</v>
      </c>
      <c r="G93" s="6">
        <v>0</v>
      </c>
      <c r="H93" s="6">
        <v>0</v>
      </c>
      <c r="I93" s="6">
        <v>0</v>
      </c>
      <c r="J93" s="6">
        <v>0.4797026872498571</v>
      </c>
      <c r="K93" s="6">
        <v>0.18925100057175531</v>
      </c>
      <c r="L93" s="6">
        <v>0.18925100057175531</v>
      </c>
      <c r="M93" s="6">
        <v>0.14179531160663239</v>
      </c>
    </row>
    <row r="94" spans="2:13" x14ac:dyDescent="0.25">
      <c r="B94" s="5" t="s">
        <v>79</v>
      </c>
      <c r="C94" s="5" t="s">
        <v>215</v>
      </c>
      <c r="D94" s="5" t="s">
        <v>101</v>
      </c>
      <c r="E94" s="5" t="s">
        <v>81</v>
      </c>
      <c r="F94" s="5" t="s">
        <v>226</v>
      </c>
      <c r="G94" s="6">
        <v>0</v>
      </c>
      <c r="H94" s="6">
        <v>0</v>
      </c>
      <c r="I94" s="6">
        <v>0</v>
      </c>
      <c r="J94" s="6">
        <v>0.46449456975772768</v>
      </c>
      <c r="K94" s="6">
        <v>0.1946532999164578</v>
      </c>
      <c r="L94" s="6">
        <v>0.1946532999164578</v>
      </c>
      <c r="M94" s="6">
        <v>0.14619883040935672</v>
      </c>
    </row>
    <row r="95" spans="2:13" x14ac:dyDescent="0.25">
      <c r="B95" s="5" t="s">
        <v>79</v>
      </c>
      <c r="C95" s="5" t="s">
        <v>215</v>
      </c>
      <c r="D95" s="5" t="s">
        <v>103</v>
      </c>
      <c r="E95" s="5" t="s">
        <v>81</v>
      </c>
      <c r="F95" s="5" t="s">
        <v>227</v>
      </c>
      <c r="G95" s="6">
        <v>0</v>
      </c>
      <c r="H95" s="6">
        <v>0</v>
      </c>
      <c r="I95" s="6">
        <v>0</v>
      </c>
      <c r="J95" s="6">
        <v>0.477299880525687</v>
      </c>
      <c r="K95" s="6">
        <v>0.18996415770609321</v>
      </c>
      <c r="L95" s="6">
        <v>0.18996415770609321</v>
      </c>
      <c r="M95" s="6">
        <v>0.14277180406212664</v>
      </c>
    </row>
    <row r="96" spans="2:13" x14ac:dyDescent="0.25">
      <c r="B96" s="5" t="s">
        <v>79</v>
      </c>
      <c r="C96" s="5" t="s">
        <v>215</v>
      </c>
      <c r="D96" s="5" t="s">
        <v>105</v>
      </c>
      <c r="E96" s="5" t="s">
        <v>81</v>
      </c>
      <c r="F96" s="5" t="s">
        <v>228</v>
      </c>
      <c r="G96" s="6">
        <v>0</v>
      </c>
      <c r="H96" s="6">
        <v>0</v>
      </c>
      <c r="I96" s="6">
        <v>0</v>
      </c>
      <c r="J96" s="6">
        <v>0.44315381907778939</v>
      </c>
      <c r="K96" s="6">
        <v>0.20239352340725092</v>
      </c>
      <c r="L96" s="6">
        <v>0.20239352340725092</v>
      </c>
      <c r="M96" s="6">
        <v>0.15205913410770855</v>
      </c>
    </row>
    <row r="97" spans="2:13" x14ac:dyDescent="0.25">
      <c r="B97" s="5" t="s">
        <v>79</v>
      </c>
      <c r="C97" s="5" t="s">
        <v>215</v>
      </c>
      <c r="D97" s="5" t="s">
        <v>107</v>
      </c>
      <c r="E97" s="5" t="s">
        <v>81</v>
      </c>
      <c r="F97" s="5" t="s">
        <v>229</v>
      </c>
      <c r="G97" s="6">
        <v>0</v>
      </c>
      <c r="H97" s="6">
        <v>0</v>
      </c>
      <c r="I97" s="6">
        <v>0</v>
      </c>
      <c r="J97" s="6">
        <v>0.46525885558583119</v>
      </c>
      <c r="K97" s="6">
        <v>0.19414168937329701</v>
      </c>
      <c r="L97" s="6">
        <v>0.19414168937329701</v>
      </c>
      <c r="M97" s="6">
        <v>0.14645776566757496</v>
      </c>
    </row>
    <row r="98" spans="2:13" x14ac:dyDescent="0.25">
      <c r="B98" s="5" t="s">
        <v>79</v>
      </c>
      <c r="C98" s="5" t="s">
        <v>215</v>
      </c>
      <c r="D98" s="5" t="s">
        <v>109</v>
      </c>
      <c r="E98" s="5" t="s">
        <v>81</v>
      </c>
      <c r="F98" s="5" t="s">
        <v>230</v>
      </c>
      <c r="G98" s="6">
        <v>0</v>
      </c>
      <c r="H98" s="6">
        <v>0</v>
      </c>
      <c r="I98" s="6">
        <v>0</v>
      </c>
      <c r="J98" s="6">
        <v>0.4651898734177215</v>
      </c>
      <c r="K98" s="6">
        <v>0.19462025316455694</v>
      </c>
      <c r="L98" s="6">
        <v>0.19462025316455694</v>
      </c>
      <c r="M98" s="6">
        <v>0.14556962025316456</v>
      </c>
    </row>
    <row r="99" spans="2:13" x14ac:dyDescent="0.25">
      <c r="B99" s="5" t="s">
        <v>79</v>
      </c>
      <c r="C99" s="5" t="s">
        <v>215</v>
      </c>
      <c r="D99" s="5" t="s">
        <v>111</v>
      </c>
      <c r="E99" s="5" t="s">
        <v>81</v>
      </c>
      <c r="F99" s="5" t="s">
        <v>231</v>
      </c>
      <c r="G99" s="6">
        <v>0</v>
      </c>
      <c r="H99" s="6">
        <v>0</v>
      </c>
      <c r="I99" s="6">
        <v>0</v>
      </c>
      <c r="J99" s="6">
        <v>0.4612959719789842</v>
      </c>
      <c r="K99" s="6">
        <v>0.1957968476357268</v>
      </c>
      <c r="L99" s="6">
        <v>0.1957968476357268</v>
      </c>
      <c r="M99" s="6">
        <v>0.14711033274956214</v>
      </c>
    </row>
    <row r="100" spans="2:13" x14ac:dyDescent="0.25">
      <c r="B100" s="5" t="s">
        <v>79</v>
      </c>
      <c r="C100" s="5" t="s">
        <v>232</v>
      </c>
      <c r="D100" s="5" t="s">
        <v>72</v>
      </c>
      <c r="E100" s="5" t="s">
        <v>81</v>
      </c>
      <c r="F100" s="5" t="s">
        <v>233</v>
      </c>
      <c r="G100" s="6">
        <v>0</v>
      </c>
      <c r="H100" s="6">
        <v>0</v>
      </c>
      <c r="I100" s="6">
        <v>0</v>
      </c>
      <c r="J100" s="6">
        <v>0.32824427480916024</v>
      </c>
      <c r="K100" s="6">
        <v>0.24427480916030533</v>
      </c>
      <c r="L100" s="6">
        <v>0.24427480916030533</v>
      </c>
      <c r="M100" s="6">
        <v>0.18320610687022901</v>
      </c>
    </row>
    <row r="101" spans="2:13" x14ac:dyDescent="0.25">
      <c r="B101" s="5" t="s">
        <v>79</v>
      </c>
      <c r="C101" s="5" t="s">
        <v>232</v>
      </c>
      <c r="D101" s="5" t="s">
        <v>83</v>
      </c>
      <c r="E101" s="5" t="s">
        <v>81</v>
      </c>
      <c r="F101" s="5" t="s">
        <v>234</v>
      </c>
      <c r="G101" s="6">
        <v>0</v>
      </c>
      <c r="H101" s="6">
        <v>0</v>
      </c>
      <c r="I101" s="6">
        <v>0</v>
      </c>
      <c r="J101" s="6">
        <v>0.48254364089775559</v>
      </c>
      <c r="K101" s="6">
        <v>0.1882793017456359</v>
      </c>
      <c r="L101" s="6">
        <v>0.1882793017456359</v>
      </c>
      <c r="M101" s="6">
        <v>0.14089775561097256</v>
      </c>
    </row>
    <row r="102" spans="2:13" x14ac:dyDescent="0.25">
      <c r="B102" s="5" t="s">
        <v>79</v>
      </c>
      <c r="C102" s="5" t="s">
        <v>232</v>
      </c>
      <c r="D102" s="5" t="s">
        <v>85</v>
      </c>
      <c r="E102" s="5" t="s">
        <v>81</v>
      </c>
      <c r="F102" s="5" t="s">
        <v>235</v>
      </c>
      <c r="G102" s="6">
        <v>0</v>
      </c>
      <c r="H102" s="6">
        <v>0</v>
      </c>
      <c r="I102" s="6">
        <v>0</v>
      </c>
      <c r="J102" s="6">
        <v>0.51009003415088483</v>
      </c>
      <c r="K102" s="6">
        <v>0.17820552623408878</v>
      </c>
      <c r="L102" s="6">
        <v>0.17820552623408878</v>
      </c>
      <c r="M102" s="6">
        <v>0.13349891338093758</v>
      </c>
    </row>
    <row r="103" spans="2:13" x14ac:dyDescent="0.25">
      <c r="B103" s="5" t="s">
        <v>79</v>
      </c>
      <c r="C103" s="5" t="s">
        <v>232</v>
      </c>
      <c r="D103" s="5" t="s">
        <v>87</v>
      </c>
      <c r="E103" s="5" t="s">
        <v>81</v>
      </c>
      <c r="F103" s="5" t="s">
        <v>236</v>
      </c>
      <c r="G103" s="6">
        <v>0</v>
      </c>
      <c r="H103" s="6">
        <v>0</v>
      </c>
      <c r="I103" s="6">
        <v>0</v>
      </c>
      <c r="J103" s="6">
        <v>0.48713235294117646</v>
      </c>
      <c r="K103" s="6">
        <v>0.18658088235294118</v>
      </c>
      <c r="L103" s="6">
        <v>0.18658088235294118</v>
      </c>
      <c r="M103" s="6">
        <v>0.13970588235294115</v>
      </c>
    </row>
    <row r="104" spans="2:13" x14ac:dyDescent="0.25">
      <c r="B104" s="5" t="s">
        <v>79</v>
      </c>
      <c r="C104" s="5" t="s">
        <v>232</v>
      </c>
      <c r="D104" s="5" t="s">
        <v>89</v>
      </c>
      <c r="E104" s="5" t="s">
        <v>81</v>
      </c>
      <c r="F104" s="5" t="s">
        <v>237</v>
      </c>
      <c r="G104" s="6">
        <v>0</v>
      </c>
      <c r="H104" s="6">
        <v>0</v>
      </c>
      <c r="I104" s="6">
        <v>0</v>
      </c>
      <c r="J104" s="6">
        <v>0.48492159227985526</v>
      </c>
      <c r="K104" s="6">
        <v>0.18697225572979492</v>
      </c>
      <c r="L104" s="6">
        <v>0.18697225572979492</v>
      </c>
      <c r="M104" s="6">
        <v>0.14113389626055489</v>
      </c>
    </row>
    <row r="105" spans="2:13" x14ac:dyDescent="0.25">
      <c r="B105" s="5" t="s">
        <v>79</v>
      </c>
      <c r="C105" s="5" t="s">
        <v>232</v>
      </c>
      <c r="D105" s="5" t="s">
        <v>91</v>
      </c>
      <c r="E105" s="5" t="s">
        <v>81</v>
      </c>
      <c r="F105" s="5" t="s">
        <v>238</v>
      </c>
      <c r="G105" s="6">
        <v>0</v>
      </c>
      <c r="H105" s="6">
        <v>0</v>
      </c>
      <c r="I105" s="6">
        <v>0</v>
      </c>
      <c r="J105" s="6">
        <v>0.45147123407992984</v>
      </c>
      <c r="K105" s="6">
        <v>0.19938515590689507</v>
      </c>
      <c r="L105" s="6">
        <v>0.19938515590689507</v>
      </c>
      <c r="M105" s="6">
        <v>0.14975845410628022</v>
      </c>
    </row>
    <row r="106" spans="2:13" x14ac:dyDescent="0.25">
      <c r="B106" s="5" t="s">
        <v>79</v>
      </c>
      <c r="C106" s="5" t="s">
        <v>232</v>
      </c>
      <c r="D106" s="5" t="s">
        <v>93</v>
      </c>
      <c r="E106" s="5" t="s">
        <v>81</v>
      </c>
      <c r="F106" s="5" t="s">
        <v>239</v>
      </c>
      <c r="G106" s="6">
        <v>0</v>
      </c>
      <c r="H106" s="6">
        <v>0</v>
      </c>
      <c r="I106" s="6">
        <v>0</v>
      </c>
      <c r="J106" s="6">
        <v>0.54904679376083199</v>
      </c>
      <c r="K106" s="6">
        <v>0.16395147313691508</v>
      </c>
      <c r="L106" s="6">
        <v>0.16395147313691508</v>
      </c>
      <c r="M106" s="6">
        <v>0.12305025996533796</v>
      </c>
    </row>
    <row r="107" spans="2:13" x14ac:dyDescent="0.25">
      <c r="B107" s="5" t="s">
        <v>79</v>
      </c>
      <c r="C107" s="5" t="s">
        <v>232</v>
      </c>
      <c r="D107" s="5" t="s">
        <v>95</v>
      </c>
      <c r="E107" s="5" t="s">
        <v>81</v>
      </c>
      <c r="F107" s="5" t="s">
        <v>240</v>
      </c>
      <c r="G107" s="6">
        <v>0</v>
      </c>
      <c r="H107" s="6">
        <v>0</v>
      </c>
      <c r="I107" s="6">
        <v>0</v>
      </c>
      <c r="J107" s="6">
        <v>0.4503020318506315</v>
      </c>
      <c r="K107" s="6">
        <v>0.19989017023613401</v>
      </c>
      <c r="L107" s="6">
        <v>0.19989017023613401</v>
      </c>
      <c r="M107" s="6">
        <v>0.14991762767710048</v>
      </c>
    </row>
    <row r="108" spans="2:13" x14ac:dyDescent="0.25">
      <c r="B108" s="5" t="s">
        <v>79</v>
      </c>
      <c r="C108" s="5" t="s">
        <v>232</v>
      </c>
      <c r="D108" s="5" t="s">
        <v>97</v>
      </c>
      <c r="E108" s="5" t="s">
        <v>81</v>
      </c>
      <c r="F108" s="5" t="s">
        <v>241</v>
      </c>
      <c r="G108" s="6">
        <v>0</v>
      </c>
      <c r="H108" s="6">
        <v>0</v>
      </c>
      <c r="I108" s="6">
        <v>0</v>
      </c>
      <c r="J108" s="6">
        <v>0.47100591715976337</v>
      </c>
      <c r="K108" s="6">
        <v>0.19230769230769232</v>
      </c>
      <c r="L108" s="6">
        <v>0.19230769230769232</v>
      </c>
      <c r="M108" s="6">
        <v>0.14437869822485208</v>
      </c>
    </row>
    <row r="109" spans="2:13" x14ac:dyDescent="0.25">
      <c r="B109" s="5" t="s">
        <v>79</v>
      </c>
      <c r="C109" s="5" t="s">
        <v>232</v>
      </c>
      <c r="D109" s="5" t="s">
        <v>99</v>
      </c>
      <c r="E109" s="5" t="s">
        <v>81</v>
      </c>
      <c r="F109" s="5" t="s">
        <v>242</v>
      </c>
      <c r="G109" s="6">
        <v>0</v>
      </c>
      <c r="H109" s="6">
        <v>0</v>
      </c>
      <c r="I109" s="6">
        <v>0</v>
      </c>
      <c r="J109" s="6">
        <v>0.4797026872498571</v>
      </c>
      <c r="K109" s="6">
        <v>0.18925100057175531</v>
      </c>
      <c r="L109" s="6">
        <v>0.18925100057175531</v>
      </c>
      <c r="M109" s="6">
        <v>0.14179531160663239</v>
      </c>
    </row>
    <row r="110" spans="2:13" x14ac:dyDescent="0.25">
      <c r="B110" s="5" t="s">
        <v>79</v>
      </c>
      <c r="C110" s="5" t="s">
        <v>232</v>
      </c>
      <c r="D110" s="5" t="s">
        <v>101</v>
      </c>
      <c r="E110" s="5" t="s">
        <v>81</v>
      </c>
      <c r="F110" s="5" t="s">
        <v>243</v>
      </c>
      <c r="G110" s="6">
        <v>0</v>
      </c>
      <c r="H110" s="6">
        <v>0</v>
      </c>
      <c r="I110" s="6">
        <v>0</v>
      </c>
      <c r="J110" s="6">
        <v>0.46449456975772768</v>
      </c>
      <c r="K110" s="6">
        <v>0.1946532999164578</v>
      </c>
      <c r="L110" s="6">
        <v>0.1946532999164578</v>
      </c>
      <c r="M110" s="6">
        <v>0.14619883040935672</v>
      </c>
    </row>
    <row r="111" spans="2:13" x14ac:dyDescent="0.25">
      <c r="B111" s="5" t="s">
        <v>79</v>
      </c>
      <c r="C111" s="5" t="s">
        <v>232</v>
      </c>
      <c r="D111" s="5" t="s">
        <v>103</v>
      </c>
      <c r="E111" s="5" t="s">
        <v>81</v>
      </c>
      <c r="F111" s="5" t="s">
        <v>244</v>
      </c>
      <c r="G111" s="6">
        <v>0</v>
      </c>
      <c r="H111" s="6">
        <v>0</v>
      </c>
      <c r="I111" s="6">
        <v>0</v>
      </c>
      <c r="J111" s="6">
        <v>0.477299880525687</v>
      </c>
      <c r="K111" s="6">
        <v>0.18996415770609321</v>
      </c>
      <c r="L111" s="6">
        <v>0.18996415770609321</v>
      </c>
      <c r="M111" s="6">
        <v>0.14277180406212664</v>
      </c>
    </row>
    <row r="112" spans="2:13" x14ac:dyDescent="0.25">
      <c r="B112" s="5" t="s">
        <v>79</v>
      </c>
      <c r="C112" s="5" t="s">
        <v>232</v>
      </c>
      <c r="D112" s="5" t="s">
        <v>105</v>
      </c>
      <c r="E112" s="5" t="s">
        <v>81</v>
      </c>
      <c r="F112" s="5" t="s">
        <v>245</v>
      </c>
      <c r="G112" s="6">
        <v>0</v>
      </c>
      <c r="H112" s="6">
        <v>0</v>
      </c>
      <c r="I112" s="6">
        <v>0</v>
      </c>
      <c r="J112" s="6">
        <v>0.44315381907778939</v>
      </c>
      <c r="K112" s="6">
        <v>0.20239352340725092</v>
      </c>
      <c r="L112" s="6">
        <v>0.20239352340725092</v>
      </c>
      <c r="M112" s="6">
        <v>0.15205913410770855</v>
      </c>
    </row>
    <row r="113" spans="2:13" x14ac:dyDescent="0.25">
      <c r="B113" s="5" t="s">
        <v>79</v>
      </c>
      <c r="C113" s="5" t="s">
        <v>232</v>
      </c>
      <c r="D113" s="5" t="s">
        <v>107</v>
      </c>
      <c r="E113" s="5" t="s">
        <v>81</v>
      </c>
      <c r="F113" s="5" t="s">
        <v>246</v>
      </c>
      <c r="G113" s="6">
        <v>0</v>
      </c>
      <c r="H113" s="6">
        <v>0</v>
      </c>
      <c r="I113" s="6">
        <v>0</v>
      </c>
      <c r="J113" s="6">
        <v>0.46525885558583119</v>
      </c>
      <c r="K113" s="6">
        <v>0.19414168937329701</v>
      </c>
      <c r="L113" s="6">
        <v>0.19414168937329701</v>
      </c>
      <c r="M113" s="6">
        <v>0.14645776566757496</v>
      </c>
    </row>
    <row r="114" spans="2:13" x14ac:dyDescent="0.25">
      <c r="B114" s="5" t="s">
        <v>79</v>
      </c>
      <c r="C114" s="5" t="s">
        <v>232</v>
      </c>
      <c r="D114" s="5" t="s">
        <v>109</v>
      </c>
      <c r="E114" s="5" t="s">
        <v>81</v>
      </c>
      <c r="F114" s="5" t="s">
        <v>247</v>
      </c>
      <c r="G114" s="6">
        <v>0</v>
      </c>
      <c r="H114" s="6">
        <v>0</v>
      </c>
      <c r="I114" s="6">
        <v>0</v>
      </c>
      <c r="J114" s="6">
        <v>0.4651898734177215</v>
      </c>
      <c r="K114" s="6">
        <v>0.19462025316455694</v>
      </c>
      <c r="L114" s="6">
        <v>0.19462025316455694</v>
      </c>
      <c r="M114" s="6">
        <v>0.14556962025316456</v>
      </c>
    </row>
    <row r="115" spans="2:13" x14ac:dyDescent="0.25">
      <c r="B115" s="5" t="s">
        <v>79</v>
      </c>
      <c r="C115" s="5" t="s">
        <v>232</v>
      </c>
      <c r="D115" s="5" t="s">
        <v>111</v>
      </c>
      <c r="E115" s="5" t="s">
        <v>81</v>
      </c>
      <c r="F115" s="5" t="s">
        <v>248</v>
      </c>
      <c r="G115" s="6">
        <v>0</v>
      </c>
      <c r="H115" s="6">
        <v>0</v>
      </c>
      <c r="I115" s="6">
        <v>0</v>
      </c>
      <c r="J115" s="6">
        <v>0.4612959719789842</v>
      </c>
      <c r="K115" s="6">
        <v>0.1957968476357268</v>
      </c>
      <c r="L115" s="6">
        <v>0.1957968476357268</v>
      </c>
      <c r="M115" s="6">
        <v>0.14711033274956214</v>
      </c>
    </row>
    <row r="116" spans="2:13" x14ac:dyDescent="0.25">
      <c r="B116" s="5" t="s">
        <v>79</v>
      </c>
      <c r="C116" s="5" t="s">
        <v>249</v>
      </c>
      <c r="D116" s="5" t="s">
        <v>72</v>
      </c>
      <c r="E116" s="5" t="s">
        <v>81</v>
      </c>
      <c r="F116" s="5" t="s">
        <v>250</v>
      </c>
      <c r="G116" s="6">
        <v>0</v>
      </c>
      <c r="H116" s="6">
        <v>0</v>
      </c>
      <c r="I116" s="6">
        <v>0</v>
      </c>
      <c r="J116" s="6">
        <v>0.37662337662337664</v>
      </c>
      <c r="K116" s="6">
        <v>0.22727272727272729</v>
      </c>
      <c r="L116" s="6">
        <v>0.22727272727272729</v>
      </c>
      <c r="M116" s="6">
        <v>0.16883116883116883</v>
      </c>
    </row>
    <row r="117" spans="2:13" x14ac:dyDescent="0.25">
      <c r="B117" s="5" t="s">
        <v>79</v>
      </c>
      <c r="C117" s="5" t="s">
        <v>249</v>
      </c>
      <c r="D117" s="5" t="s">
        <v>83</v>
      </c>
      <c r="E117" s="5" t="s">
        <v>81</v>
      </c>
      <c r="F117" s="5" t="s">
        <v>251</v>
      </c>
      <c r="G117" s="6">
        <v>0</v>
      </c>
      <c r="H117" s="6">
        <v>0</v>
      </c>
      <c r="I117" s="6">
        <v>0</v>
      </c>
      <c r="J117" s="6">
        <v>0.39087947882736157</v>
      </c>
      <c r="K117" s="6">
        <v>0.2214983713355049</v>
      </c>
      <c r="L117" s="6">
        <v>0.2214983713355049</v>
      </c>
      <c r="M117" s="6">
        <v>0.16612377850162866</v>
      </c>
    </row>
    <row r="118" spans="2:13" x14ac:dyDescent="0.25">
      <c r="B118" s="5" t="s">
        <v>79</v>
      </c>
      <c r="C118" s="5" t="s">
        <v>249</v>
      </c>
      <c r="D118" s="5" t="s">
        <v>85</v>
      </c>
      <c r="E118" s="5" t="s">
        <v>81</v>
      </c>
      <c r="F118" s="5" t="s">
        <v>252</v>
      </c>
      <c r="G118" s="6">
        <v>0</v>
      </c>
      <c r="H118" s="6">
        <v>0</v>
      </c>
      <c r="I118" s="6">
        <v>0</v>
      </c>
      <c r="J118" s="6">
        <v>0.36310628147362839</v>
      </c>
      <c r="K118" s="6">
        <v>0.23164590511529284</v>
      </c>
      <c r="L118" s="6">
        <v>0.23164590511529284</v>
      </c>
      <c r="M118" s="6">
        <v>0.17360190829578584</v>
      </c>
    </row>
    <row r="119" spans="2:13" x14ac:dyDescent="0.25">
      <c r="B119" s="5" t="s">
        <v>79</v>
      </c>
      <c r="C119" s="5" t="s">
        <v>249</v>
      </c>
      <c r="D119" s="5" t="s">
        <v>87</v>
      </c>
      <c r="E119" s="5" t="s">
        <v>81</v>
      </c>
      <c r="F119" s="5" t="s">
        <v>253</v>
      </c>
      <c r="G119" s="6">
        <v>0</v>
      </c>
      <c r="H119" s="6">
        <v>0</v>
      </c>
      <c r="I119" s="6">
        <v>0</v>
      </c>
      <c r="J119" s="6">
        <v>0.39900249376558605</v>
      </c>
      <c r="K119" s="6">
        <v>0.21845386533665836</v>
      </c>
      <c r="L119" s="6">
        <v>0.21845386533665836</v>
      </c>
      <c r="M119" s="6">
        <v>0.16408977556109727</v>
      </c>
    </row>
    <row r="120" spans="2:13" x14ac:dyDescent="0.25">
      <c r="B120" s="5" t="s">
        <v>79</v>
      </c>
      <c r="C120" s="5" t="s">
        <v>249</v>
      </c>
      <c r="D120" s="5" t="s">
        <v>89</v>
      </c>
      <c r="E120" s="5" t="s">
        <v>81</v>
      </c>
      <c r="F120" s="5" t="s">
        <v>254</v>
      </c>
      <c r="G120" s="6">
        <v>0</v>
      </c>
      <c r="H120" s="6">
        <v>0</v>
      </c>
      <c r="I120" s="6">
        <v>0</v>
      </c>
      <c r="J120" s="6">
        <v>0.38915470494417848</v>
      </c>
      <c r="K120" s="6">
        <v>0.22169059011164272</v>
      </c>
      <c r="L120" s="6">
        <v>0.22169059011164272</v>
      </c>
      <c r="M120" s="6">
        <v>0.16746411483253584</v>
      </c>
    </row>
    <row r="121" spans="2:13" x14ac:dyDescent="0.25">
      <c r="B121" s="5" t="s">
        <v>79</v>
      </c>
      <c r="C121" s="5" t="s">
        <v>249</v>
      </c>
      <c r="D121" s="5" t="s">
        <v>91</v>
      </c>
      <c r="E121" s="5" t="s">
        <v>81</v>
      </c>
      <c r="F121" s="5" t="s">
        <v>255</v>
      </c>
      <c r="G121" s="6">
        <v>0</v>
      </c>
      <c r="H121" s="6">
        <v>0</v>
      </c>
      <c r="I121" s="6">
        <v>0</v>
      </c>
      <c r="J121" s="6">
        <v>0.36239866971523588</v>
      </c>
      <c r="K121" s="6">
        <v>0.23186447723965914</v>
      </c>
      <c r="L121" s="6">
        <v>0.23186447723965914</v>
      </c>
      <c r="M121" s="6">
        <v>0.17387237580544584</v>
      </c>
    </row>
    <row r="122" spans="2:13" x14ac:dyDescent="0.25">
      <c r="B122" s="5" t="s">
        <v>79</v>
      </c>
      <c r="C122" s="5" t="s">
        <v>249</v>
      </c>
      <c r="D122" s="5" t="s">
        <v>93</v>
      </c>
      <c r="E122" s="5" t="s">
        <v>81</v>
      </c>
      <c r="F122" s="5" t="s">
        <v>256</v>
      </c>
      <c r="G122" s="6">
        <v>0</v>
      </c>
      <c r="H122" s="6">
        <v>0</v>
      </c>
      <c r="I122" s="6">
        <v>0</v>
      </c>
      <c r="J122" s="6">
        <v>0.38617886178861788</v>
      </c>
      <c r="K122" s="6">
        <v>0.22319008904374757</v>
      </c>
      <c r="L122" s="6">
        <v>0.22319008904374757</v>
      </c>
      <c r="M122" s="6">
        <v>0.16744096012388693</v>
      </c>
    </row>
    <row r="123" spans="2:13" x14ac:dyDescent="0.25">
      <c r="B123" s="5" t="s">
        <v>79</v>
      </c>
      <c r="C123" s="5" t="s">
        <v>249</v>
      </c>
      <c r="D123" s="5" t="s">
        <v>95</v>
      </c>
      <c r="E123" s="5" t="s">
        <v>81</v>
      </c>
      <c r="F123" s="5" t="s">
        <v>257</v>
      </c>
      <c r="G123" s="6">
        <v>0</v>
      </c>
      <c r="H123" s="6">
        <v>0</v>
      </c>
      <c r="I123" s="6">
        <v>0</v>
      </c>
      <c r="J123" s="6">
        <v>0.36228252309014097</v>
      </c>
      <c r="K123" s="6">
        <v>0.23190377317963773</v>
      </c>
      <c r="L123" s="6">
        <v>0.23190377317963773</v>
      </c>
      <c r="M123" s="6">
        <v>0.17390993055058349</v>
      </c>
    </row>
    <row r="124" spans="2:13" x14ac:dyDescent="0.25">
      <c r="B124" s="5" t="s">
        <v>79</v>
      </c>
      <c r="C124" s="5" t="s">
        <v>249</v>
      </c>
      <c r="D124" s="5" t="s">
        <v>97</v>
      </c>
      <c r="E124" s="5" t="s">
        <v>81</v>
      </c>
      <c r="F124" s="5" t="s">
        <v>258</v>
      </c>
      <c r="G124" s="6">
        <v>0</v>
      </c>
      <c r="H124" s="6">
        <v>0</v>
      </c>
      <c r="I124" s="6">
        <v>0</v>
      </c>
      <c r="J124" s="6">
        <v>0.37129288621825929</v>
      </c>
      <c r="K124" s="6">
        <v>0.22862957937584799</v>
      </c>
      <c r="L124" s="6">
        <v>0.22862957937584799</v>
      </c>
      <c r="M124" s="6">
        <v>0.17144795503004456</v>
      </c>
    </row>
    <row r="125" spans="2:13" x14ac:dyDescent="0.25">
      <c r="B125" s="5" t="s">
        <v>79</v>
      </c>
      <c r="C125" s="5" t="s">
        <v>249</v>
      </c>
      <c r="D125" s="5" t="s">
        <v>99</v>
      </c>
      <c r="E125" s="5" t="s">
        <v>81</v>
      </c>
      <c r="F125" s="5" t="s">
        <v>259</v>
      </c>
      <c r="G125" s="6">
        <v>0</v>
      </c>
      <c r="H125" s="6">
        <v>0</v>
      </c>
      <c r="I125" s="6">
        <v>0</v>
      </c>
      <c r="J125" s="6">
        <v>0.37141111789859504</v>
      </c>
      <c r="K125" s="6">
        <v>0.22856851964976582</v>
      </c>
      <c r="L125" s="6">
        <v>0.22856851964976582</v>
      </c>
      <c r="M125" s="6">
        <v>0.17145184280187334</v>
      </c>
    </row>
    <row r="126" spans="2:13" x14ac:dyDescent="0.25">
      <c r="B126" s="5" t="s">
        <v>79</v>
      </c>
      <c r="C126" s="5" t="s">
        <v>249</v>
      </c>
      <c r="D126" s="5" t="s">
        <v>101</v>
      </c>
      <c r="E126" s="5" t="s">
        <v>81</v>
      </c>
      <c r="F126" s="5" t="s">
        <v>260</v>
      </c>
      <c r="G126" s="6">
        <v>0</v>
      </c>
      <c r="H126" s="6">
        <v>0</v>
      </c>
      <c r="I126" s="6">
        <v>0</v>
      </c>
      <c r="J126" s="6">
        <v>0.39034322280395578</v>
      </c>
      <c r="K126" s="6">
        <v>0.22164048865619546</v>
      </c>
      <c r="L126" s="6">
        <v>0.22164048865619546</v>
      </c>
      <c r="M126" s="6">
        <v>0.16637579988365325</v>
      </c>
    </row>
    <row r="127" spans="2:13" x14ac:dyDescent="0.25">
      <c r="B127" s="5" t="s">
        <v>79</v>
      </c>
      <c r="C127" s="5" t="s">
        <v>249</v>
      </c>
      <c r="D127" s="5" t="s">
        <v>103</v>
      </c>
      <c r="E127" s="5" t="s">
        <v>81</v>
      </c>
      <c r="F127" s="5" t="s">
        <v>261</v>
      </c>
      <c r="G127" s="6">
        <v>0</v>
      </c>
      <c r="H127" s="6">
        <v>0</v>
      </c>
      <c r="I127" s="6">
        <v>0</v>
      </c>
      <c r="J127" s="6">
        <v>0.4421781437125748</v>
      </c>
      <c r="K127" s="6">
        <v>0.20284431137724551</v>
      </c>
      <c r="L127" s="6">
        <v>0.20284431137724551</v>
      </c>
      <c r="M127" s="6">
        <v>0.15213323353293412</v>
      </c>
    </row>
    <row r="128" spans="2:13" x14ac:dyDescent="0.25">
      <c r="B128" s="5" t="s">
        <v>79</v>
      </c>
      <c r="C128" s="5" t="s">
        <v>249</v>
      </c>
      <c r="D128" s="5" t="s">
        <v>105</v>
      </c>
      <c r="E128" s="5" t="s">
        <v>81</v>
      </c>
      <c r="F128" s="5" t="s">
        <v>262</v>
      </c>
      <c r="G128" s="6">
        <v>0</v>
      </c>
      <c r="H128" s="6">
        <v>0</v>
      </c>
      <c r="I128" s="6">
        <v>0</v>
      </c>
      <c r="J128" s="6">
        <v>0.35189309576837419</v>
      </c>
      <c r="K128" s="6">
        <v>0.23573753640568784</v>
      </c>
      <c r="L128" s="6">
        <v>0.23573753640568784</v>
      </c>
      <c r="M128" s="6">
        <v>0.17663183142025016</v>
      </c>
    </row>
    <row r="129" spans="2:13" x14ac:dyDescent="0.25">
      <c r="B129" s="5" t="s">
        <v>79</v>
      </c>
      <c r="C129" s="5" t="s">
        <v>249</v>
      </c>
      <c r="D129" s="5" t="s">
        <v>107</v>
      </c>
      <c r="E129" s="5" t="s">
        <v>81</v>
      </c>
      <c r="F129" s="5" t="s">
        <v>263</v>
      </c>
      <c r="G129" s="6">
        <v>0</v>
      </c>
      <c r="H129" s="6">
        <v>0</v>
      </c>
      <c r="I129" s="6">
        <v>0</v>
      </c>
      <c r="J129" s="6">
        <v>0.37000772996650344</v>
      </c>
      <c r="K129" s="6">
        <v>0.22906467405307912</v>
      </c>
      <c r="L129" s="6">
        <v>0.22906467405307912</v>
      </c>
      <c r="M129" s="6">
        <v>0.17186292192733832</v>
      </c>
    </row>
    <row r="130" spans="2:13" x14ac:dyDescent="0.25">
      <c r="B130" s="5" t="s">
        <v>79</v>
      </c>
      <c r="C130" s="5" t="s">
        <v>249</v>
      </c>
      <c r="D130" s="5" t="s">
        <v>109</v>
      </c>
      <c r="E130" s="5" t="s">
        <v>81</v>
      </c>
      <c r="F130" s="5" t="s">
        <v>264</v>
      </c>
      <c r="G130" s="6">
        <v>0</v>
      </c>
      <c r="H130" s="6">
        <v>0</v>
      </c>
      <c r="I130" s="6">
        <v>0</v>
      </c>
      <c r="J130" s="6">
        <v>0.36987413723101914</v>
      </c>
      <c r="K130" s="6">
        <v>0.22898903775883075</v>
      </c>
      <c r="L130" s="6">
        <v>0.22898903775883075</v>
      </c>
      <c r="M130" s="6">
        <v>0.17214778725131957</v>
      </c>
    </row>
    <row r="131" spans="2:13" x14ac:dyDescent="0.25">
      <c r="B131" s="5" t="s">
        <v>79</v>
      </c>
      <c r="C131" s="5" t="s">
        <v>249</v>
      </c>
      <c r="D131" s="5" t="s">
        <v>111</v>
      </c>
      <c r="E131" s="5" t="s">
        <v>81</v>
      </c>
      <c r="F131" s="5" t="s">
        <v>265</v>
      </c>
      <c r="G131" s="6">
        <v>0</v>
      </c>
      <c r="H131" s="6">
        <v>0</v>
      </c>
      <c r="I131" s="6">
        <v>0</v>
      </c>
      <c r="J131" s="6">
        <v>0.37057832678270636</v>
      </c>
      <c r="K131" s="6">
        <v>0.22908478382930936</v>
      </c>
      <c r="L131" s="6">
        <v>0.22908478382930936</v>
      </c>
      <c r="M131" s="6">
        <v>0.17125210555867487</v>
      </c>
    </row>
    <row r="132" spans="2:13" x14ac:dyDescent="0.25">
      <c r="B132" s="5" t="s">
        <v>79</v>
      </c>
      <c r="C132" s="5" t="s">
        <v>266</v>
      </c>
      <c r="D132" s="5" t="s">
        <v>72</v>
      </c>
      <c r="E132" s="5" t="s">
        <v>81</v>
      </c>
      <c r="F132" s="5" t="s">
        <v>267</v>
      </c>
      <c r="G132" s="6">
        <v>0</v>
      </c>
      <c r="H132" s="6">
        <v>0</v>
      </c>
      <c r="I132" s="6">
        <v>0</v>
      </c>
      <c r="J132" s="6">
        <v>0.53125</v>
      </c>
      <c r="K132" s="6">
        <v>0.16964285714285712</v>
      </c>
      <c r="L132" s="6">
        <v>0.16964285714285712</v>
      </c>
      <c r="M132" s="6">
        <v>0.12946428571428573</v>
      </c>
    </row>
    <row r="133" spans="2:13" x14ac:dyDescent="0.25">
      <c r="B133" s="5" t="s">
        <v>79</v>
      </c>
      <c r="C133" s="5" t="s">
        <v>266</v>
      </c>
      <c r="D133" s="5" t="s">
        <v>83</v>
      </c>
      <c r="E133" s="5" t="s">
        <v>81</v>
      </c>
      <c r="F133" s="5" t="s">
        <v>268</v>
      </c>
      <c r="G133" s="6">
        <v>0</v>
      </c>
      <c r="H133" s="6">
        <v>0</v>
      </c>
      <c r="I133" s="6">
        <v>0</v>
      </c>
      <c r="J133" s="6">
        <v>0.43932038834951453</v>
      </c>
      <c r="K133" s="6">
        <v>0.20388349514563106</v>
      </c>
      <c r="L133" s="6">
        <v>0.20388349514563106</v>
      </c>
      <c r="M133" s="6">
        <v>0.15291262135922329</v>
      </c>
    </row>
    <row r="134" spans="2:13" x14ac:dyDescent="0.25">
      <c r="B134" s="5" t="s">
        <v>79</v>
      </c>
      <c r="C134" s="5" t="s">
        <v>266</v>
      </c>
      <c r="D134" s="5" t="s">
        <v>85</v>
      </c>
      <c r="E134" s="5" t="s">
        <v>81</v>
      </c>
      <c r="F134" s="5" t="s">
        <v>269</v>
      </c>
      <c r="G134" s="6">
        <v>0</v>
      </c>
      <c r="H134" s="6">
        <v>0</v>
      </c>
      <c r="I134" s="6">
        <v>0</v>
      </c>
      <c r="J134" s="6">
        <v>0.59098992294013042</v>
      </c>
      <c r="K134" s="6">
        <v>0.14878482513337285</v>
      </c>
      <c r="L134" s="6">
        <v>0.14878482513337285</v>
      </c>
      <c r="M134" s="6">
        <v>0.11144042679312388</v>
      </c>
    </row>
    <row r="135" spans="2:13" x14ac:dyDescent="0.25">
      <c r="B135" s="5" t="s">
        <v>79</v>
      </c>
      <c r="C135" s="5" t="s">
        <v>266</v>
      </c>
      <c r="D135" s="5" t="s">
        <v>87</v>
      </c>
      <c r="E135" s="5" t="s">
        <v>81</v>
      </c>
      <c r="F135" s="5" t="s">
        <v>270</v>
      </c>
      <c r="G135" s="6">
        <v>0</v>
      </c>
      <c r="H135" s="6">
        <v>0</v>
      </c>
      <c r="I135" s="6">
        <v>0</v>
      </c>
      <c r="J135" s="6">
        <v>0.40592334494773519</v>
      </c>
      <c r="K135" s="6">
        <v>0.21602787456445993</v>
      </c>
      <c r="L135" s="6">
        <v>0.21602787456445993</v>
      </c>
      <c r="M135" s="6">
        <v>0.16202090592334498</v>
      </c>
    </row>
    <row r="136" spans="2:13" x14ac:dyDescent="0.25">
      <c r="B136" s="5" t="s">
        <v>79</v>
      </c>
      <c r="C136" s="5" t="s">
        <v>266</v>
      </c>
      <c r="D136" s="5" t="s">
        <v>89</v>
      </c>
      <c r="E136" s="5" t="s">
        <v>81</v>
      </c>
      <c r="F136" s="5" t="s">
        <v>271</v>
      </c>
      <c r="G136" s="6">
        <v>0</v>
      </c>
      <c r="H136" s="6">
        <v>0</v>
      </c>
      <c r="I136" s="6">
        <v>0</v>
      </c>
      <c r="J136" s="6">
        <v>0.4089121887287025</v>
      </c>
      <c r="K136" s="6">
        <v>0.21494102228047185</v>
      </c>
      <c r="L136" s="6">
        <v>0.21494102228047185</v>
      </c>
      <c r="M136" s="6">
        <v>0.16120576671035386</v>
      </c>
    </row>
    <row r="137" spans="2:13" x14ac:dyDescent="0.25">
      <c r="B137" s="5" t="s">
        <v>79</v>
      </c>
      <c r="C137" s="5" t="s">
        <v>266</v>
      </c>
      <c r="D137" s="5" t="s">
        <v>91</v>
      </c>
      <c r="E137" s="5" t="s">
        <v>81</v>
      </c>
      <c r="F137" s="5" t="s">
        <v>272</v>
      </c>
      <c r="G137" s="6">
        <v>0</v>
      </c>
      <c r="H137" s="6">
        <v>0</v>
      </c>
      <c r="I137" s="6">
        <v>0</v>
      </c>
      <c r="J137" s="6">
        <v>0.44866511377889268</v>
      </c>
      <c r="K137" s="6">
        <v>0.20050170220390609</v>
      </c>
      <c r="L137" s="6">
        <v>0.20050170220390609</v>
      </c>
      <c r="M137" s="6">
        <v>0.15033148181329509</v>
      </c>
    </row>
    <row r="138" spans="2:13" x14ac:dyDescent="0.25">
      <c r="B138" s="5" t="s">
        <v>79</v>
      </c>
      <c r="C138" s="5" t="s">
        <v>266</v>
      </c>
      <c r="D138" s="5" t="s">
        <v>93</v>
      </c>
      <c r="E138" s="5" t="s">
        <v>81</v>
      </c>
      <c r="F138" s="5" t="s">
        <v>273</v>
      </c>
      <c r="G138" s="6">
        <v>0</v>
      </c>
      <c r="H138" s="6">
        <v>0</v>
      </c>
      <c r="I138" s="6">
        <v>0</v>
      </c>
      <c r="J138" s="6">
        <v>0.39749024927929449</v>
      </c>
      <c r="K138" s="6">
        <v>0.21909445480752926</v>
      </c>
      <c r="L138" s="6">
        <v>0.21909445480752926</v>
      </c>
      <c r="M138" s="6">
        <v>0.16432084110564693</v>
      </c>
    </row>
    <row r="139" spans="2:13" x14ac:dyDescent="0.25">
      <c r="B139" s="5" t="s">
        <v>79</v>
      </c>
      <c r="C139" s="5" t="s">
        <v>266</v>
      </c>
      <c r="D139" s="5" t="s">
        <v>95</v>
      </c>
      <c r="E139" s="5" t="s">
        <v>81</v>
      </c>
      <c r="F139" s="5" t="s">
        <v>274</v>
      </c>
      <c r="G139" s="6">
        <v>0</v>
      </c>
      <c r="H139" s="6">
        <v>0</v>
      </c>
      <c r="I139" s="6">
        <v>0</v>
      </c>
      <c r="J139" s="6">
        <v>0.43533123028391174</v>
      </c>
      <c r="K139" s="6">
        <v>0.20531019978969506</v>
      </c>
      <c r="L139" s="6">
        <v>0.20531019978969506</v>
      </c>
      <c r="M139" s="6">
        <v>0.15404837013669823</v>
      </c>
    </row>
    <row r="140" spans="2:13" x14ac:dyDescent="0.25">
      <c r="B140" s="5" t="s">
        <v>79</v>
      </c>
      <c r="C140" s="5" t="s">
        <v>266</v>
      </c>
      <c r="D140" s="5" t="s">
        <v>97</v>
      </c>
      <c r="E140" s="5" t="s">
        <v>81</v>
      </c>
      <c r="F140" s="5" t="s">
        <v>275</v>
      </c>
      <c r="G140" s="6">
        <v>0</v>
      </c>
      <c r="H140" s="6">
        <v>0</v>
      </c>
      <c r="I140" s="6">
        <v>0</v>
      </c>
      <c r="J140" s="6">
        <v>0.3208669783255419</v>
      </c>
      <c r="K140" s="6">
        <v>0.24691882702932427</v>
      </c>
      <c r="L140" s="6">
        <v>0.24691882702932427</v>
      </c>
      <c r="M140" s="6">
        <v>0.18529536761580964</v>
      </c>
    </row>
    <row r="141" spans="2:13" x14ac:dyDescent="0.25">
      <c r="B141" s="5" t="s">
        <v>79</v>
      </c>
      <c r="C141" s="5" t="s">
        <v>266</v>
      </c>
      <c r="D141" s="5" t="s">
        <v>99</v>
      </c>
      <c r="E141" s="5" t="s">
        <v>81</v>
      </c>
      <c r="F141" s="5" t="s">
        <v>276</v>
      </c>
      <c r="G141" s="6">
        <v>0</v>
      </c>
      <c r="H141" s="6">
        <v>0</v>
      </c>
      <c r="I141" s="6">
        <v>0</v>
      </c>
      <c r="J141" s="6">
        <v>0.39969719909159729</v>
      </c>
      <c r="K141" s="6">
        <v>0.21839515518546554</v>
      </c>
      <c r="L141" s="6">
        <v>0.21839515518546554</v>
      </c>
      <c r="M141" s="6">
        <v>0.16351249053747163</v>
      </c>
    </row>
    <row r="142" spans="2:13" x14ac:dyDescent="0.25">
      <c r="B142" s="5" t="s">
        <v>79</v>
      </c>
      <c r="C142" s="5" t="s">
        <v>266</v>
      </c>
      <c r="D142" s="5" t="s">
        <v>101</v>
      </c>
      <c r="E142" s="5" t="s">
        <v>81</v>
      </c>
      <c r="F142" s="5" t="s">
        <v>277</v>
      </c>
      <c r="G142" s="6">
        <v>0</v>
      </c>
      <c r="H142" s="6">
        <v>0</v>
      </c>
      <c r="I142" s="6">
        <v>0</v>
      </c>
      <c r="J142" s="6">
        <v>0.40551181102362199</v>
      </c>
      <c r="K142" s="6">
        <v>0.21653543307086615</v>
      </c>
      <c r="L142" s="6">
        <v>0.21653543307086615</v>
      </c>
      <c r="M142" s="6">
        <v>0.16141732283464566</v>
      </c>
    </row>
    <row r="143" spans="2:13" x14ac:dyDescent="0.25">
      <c r="B143" s="5" t="s">
        <v>79</v>
      </c>
      <c r="C143" s="5" t="s">
        <v>266</v>
      </c>
      <c r="D143" s="5" t="s">
        <v>103</v>
      </c>
      <c r="E143" s="5" t="s">
        <v>81</v>
      </c>
      <c r="F143" s="5" t="s">
        <v>278</v>
      </c>
      <c r="G143" s="6">
        <v>0</v>
      </c>
      <c r="H143" s="6">
        <v>0</v>
      </c>
      <c r="I143" s="6">
        <v>0</v>
      </c>
      <c r="J143" s="6">
        <v>0.39393939393939398</v>
      </c>
      <c r="K143" s="6">
        <v>0.22048066875653083</v>
      </c>
      <c r="L143" s="6">
        <v>0.22048066875653083</v>
      </c>
      <c r="M143" s="6">
        <v>0.16509926854754442</v>
      </c>
    </row>
    <row r="144" spans="2:13" x14ac:dyDescent="0.25">
      <c r="B144" s="5" t="s">
        <v>79</v>
      </c>
      <c r="C144" s="5" t="s">
        <v>266</v>
      </c>
      <c r="D144" s="5" t="s">
        <v>105</v>
      </c>
      <c r="E144" s="5" t="s">
        <v>81</v>
      </c>
      <c r="F144" s="5" t="s">
        <v>279</v>
      </c>
      <c r="G144" s="6">
        <v>0</v>
      </c>
      <c r="H144" s="6">
        <v>0</v>
      </c>
      <c r="I144" s="6">
        <v>0</v>
      </c>
      <c r="J144" s="6">
        <v>0.37480438184663539</v>
      </c>
      <c r="K144" s="6">
        <v>0.22769953051643194</v>
      </c>
      <c r="L144" s="6">
        <v>0.22769953051643194</v>
      </c>
      <c r="M144" s="6">
        <v>0.16979655712050076</v>
      </c>
    </row>
    <row r="145" spans="2:13" x14ac:dyDescent="0.25">
      <c r="B145" s="5" t="s">
        <v>79</v>
      </c>
      <c r="C145" s="5" t="s">
        <v>266</v>
      </c>
      <c r="D145" s="5" t="s">
        <v>107</v>
      </c>
      <c r="E145" s="5" t="s">
        <v>81</v>
      </c>
      <c r="F145" s="5" t="s">
        <v>280</v>
      </c>
      <c r="G145" s="6">
        <v>0</v>
      </c>
      <c r="H145" s="6">
        <v>0</v>
      </c>
      <c r="I145" s="6">
        <v>0</v>
      </c>
      <c r="J145" s="6">
        <v>0.34510250569476086</v>
      </c>
      <c r="K145" s="6">
        <v>0.23804100227790434</v>
      </c>
      <c r="L145" s="6">
        <v>0.23804100227790434</v>
      </c>
      <c r="M145" s="6">
        <v>0.17881548974943051</v>
      </c>
    </row>
    <row r="146" spans="2:13" x14ac:dyDescent="0.25">
      <c r="B146" s="5" t="s">
        <v>79</v>
      </c>
      <c r="C146" s="5" t="s">
        <v>266</v>
      </c>
      <c r="D146" s="5" t="s">
        <v>109</v>
      </c>
      <c r="E146" s="5" t="s">
        <v>81</v>
      </c>
      <c r="F146" s="5" t="s">
        <v>281</v>
      </c>
      <c r="G146" s="6">
        <v>0</v>
      </c>
      <c r="H146" s="6">
        <v>0</v>
      </c>
      <c r="I146" s="6">
        <v>0</v>
      </c>
      <c r="J146" s="6">
        <v>0.40046884157061924</v>
      </c>
      <c r="K146" s="6">
        <v>0.21801133033795664</v>
      </c>
      <c r="L146" s="6">
        <v>0.21801133033795664</v>
      </c>
      <c r="M146" s="6">
        <v>0.16350849775346746</v>
      </c>
    </row>
    <row r="147" spans="2:13" x14ac:dyDescent="0.25">
      <c r="B147" s="5" t="s">
        <v>79</v>
      </c>
      <c r="C147" s="5" t="s">
        <v>266</v>
      </c>
      <c r="D147" s="5" t="s">
        <v>111</v>
      </c>
      <c r="E147" s="5" t="s">
        <v>81</v>
      </c>
      <c r="F147" s="5" t="s">
        <v>282</v>
      </c>
      <c r="G147" s="6">
        <v>0</v>
      </c>
      <c r="H147" s="6">
        <v>0</v>
      </c>
      <c r="I147" s="6">
        <v>0</v>
      </c>
      <c r="J147" s="6">
        <v>0.29907407407407405</v>
      </c>
      <c r="K147" s="6">
        <v>0.25462962962962965</v>
      </c>
      <c r="L147" s="6">
        <v>0.25462962962962965</v>
      </c>
      <c r="M147" s="6">
        <v>0.19166666666666665</v>
      </c>
    </row>
    <row r="148" spans="2:13" x14ac:dyDescent="0.25">
      <c r="B148" s="5" t="s">
        <v>79</v>
      </c>
      <c r="C148" s="5" t="s">
        <v>283</v>
      </c>
      <c r="D148" s="5" t="s">
        <v>72</v>
      </c>
      <c r="E148" s="5" t="s">
        <v>81</v>
      </c>
      <c r="F148" s="5" t="s">
        <v>284</v>
      </c>
      <c r="G148" s="6">
        <v>0</v>
      </c>
      <c r="H148" s="6">
        <v>0</v>
      </c>
      <c r="I148" s="6">
        <v>0</v>
      </c>
      <c r="J148" s="6">
        <v>0.56737588652482263</v>
      </c>
      <c r="K148" s="6">
        <v>0.15602836879432622</v>
      </c>
      <c r="L148" s="6">
        <v>0.15602836879432622</v>
      </c>
      <c r="M148" s="6">
        <v>0.12056737588652482</v>
      </c>
    </row>
    <row r="149" spans="2:13" x14ac:dyDescent="0.25">
      <c r="B149" s="5" t="s">
        <v>79</v>
      </c>
      <c r="C149" s="5" t="s">
        <v>283</v>
      </c>
      <c r="D149" s="5" t="s">
        <v>83</v>
      </c>
      <c r="E149" s="5" t="s">
        <v>81</v>
      </c>
      <c r="F149" s="5" t="s">
        <v>285</v>
      </c>
      <c r="G149" s="6">
        <v>0</v>
      </c>
      <c r="H149" s="6">
        <v>0</v>
      </c>
      <c r="I149" s="6">
        <v>0</v>
      </c>
      <c r="J149" s="6">
        <v>0.42492639842983321</v>
      </c>
      <c r="K149" s="6">
        <v>0.20902845927379785</v>
      </c>
      <c r="L149" s="6">
        <v>0.20902845927379785</v>
      </c>
      <c r="M149" s="6">
        <v>0.15701668302257116</v>
      </c>
    </row>
    <row r="150" spans="2:13" x14ac:dyDescent="0.25">
      <c r="B150" s="5" t="s">
        <v>79</v>
      </c>
      <c r="C150" s="5" t="s">
        <v>283</v>
      </c>
      <c r="D150" s="5" t="s">
        <v>85</v>
      </c>
      <c r="E150" s="5" t="s">
        <v>81</v>
      </c>
      <c r="F150" s="5" t="s">
        <v>286</v>
      </c>
      <c r="G150" s="6">
        <v>0</v>
      </c>
      <c r="H150" s="6">
        <v>0</v>
      </c>
      <c r="I150" s="6">
        <v>0</v>
      </c>
      <c r="J150" s="6">
        <v>0.26525929325378617</v>
      </c>
      <c r="K150" s="6">
        <v>0.26709499770536943</v>
      </c>
      <c r="L150" s="6">
        <v>0.26709499770536943</v>
      </c>
      <c r="M150" s="6">
        <v>0.200550711335475</v>
      </c>
    </row>
    <row r="151" spans="2:13" x14ac:dyDescent="0.25">
      <c r="B151" s="5" t="s">
        <v>79</v>
      </c>
      <c r="C151" s="5" t="s">
        <v>283</v>
      </c>
      <c r="D151" s="5" t="s">
        <v>87</v>
      </c>
      <c r="E151" s="5" t="s">
        <v>81</v>
      </c>
      <c r="F151" s="5" t="s">
        <v>287</v>
      </c>
      <c r="G151" s="6">
        <v>0</v>
      </c>
      <c r="H151" s="6">
        <v>0</v>
      </c>
      <c r="I151" s="6">
        <v>0</v>
      </c>
      <c r="J151" s="6">
        <v>0.4343922651933701</v>
      </c>
      <c r="K151" s="6">
        <v>0.20580110497237566</v>
      </c>
      <c r="L151" s="6">
        <v>0.20580110497237566</v>
      </c>
      <c r="M151" s="6">
        <v>0.15400552486187843</v>
      </c>
    </row>
    <row r="152" spans="2:13" x14ac:dyDescent="0.25">
      <c r="B152" s="5" t="s">
        <v>79</v>
      </c>
      <c r="C152" s="5" t="s">
        <v>283</v>
      </c>
      <c r="D152" s="5" t="s">
        <v>89</v>
      </c>
      <c r="E152" s="5" t="s">
        <v>81</v>
      </c>
      <c r="F152" s="5" t="s">
        <v>288</v>
      </c>
      <c r="G152" s="6">
        <v>0</v>
      </c>
      <c r="H152" s="6">
        <v>0</v>
      </c>
      <c r="I152" s="6">
        <v>0</v>
      </c>
      <c r="J152" s="6">
        <v>0.49999999999999989</v>
      </c>
      <c r="K152" s="6">
        <v>0.18129770992366409</v>
      </c>
      <c r="L152" s="6">
        <v>0.18129770992366409</v>
      </c>
      <c r="M152" s="6">
        <v>0.13740458015267171</v>
      </c>
    </row>
    <row r="153" spans="2:13" x14ac:dyDescent="0.25">
      <c r="B153" s="5" t="s">
        <v>79</v>
      </c>
      <c r="C153" s="5" t="s">
        <v>283</v>
      </c>
      <c r="D153" s="5" t="s">
        <v>91</v>
      </c>
      <c r="E153" s="5" t="s">
        <v>81</v>
      </c>
      <c r="F153" s="5" t="s">
        <v>289</v>
      </c>
      <c r="G153" s="6">
        <v>0</v>
      </c>
      <c r="H153" s="6">
        <v>0</v>
      </c>
      <c r="I153" s="6">
        <v>0</v>
      </c>
      <c r="J153" s="6">
        <v>0.52991795077046222</v>
      </c>
      <c r="K153" s="6">
        <v>0.17090254152491494</v>
      </c>
      <c r="L153" s="6">
        <v>0.17090254152491494</v>
      </c>
      <c r="M153" s="6">
        <v>0.12827696617970782</v>
      </c>
    </row>
    <row r="154" spans="2:13" x14ac:dyDescent="0.25">
      <c r="B154" s="5" t="s">
        <v>79</v>
      </c>
      <c r="C154" s="5" t="s">
        <v>283</v>
      </c>
      <c r="D154" s="5" t="s">
        <v>93</v>
      </c>
      <c r="E154" s="5" t="s">
        <v>81</v>
      </c>
      <c r="F154" s="5" t="s">
        <v>290</v>
      </c>
      <c r="G154" s="6">
        <v>0</v>
      </c>
      <c r="H154" s="6">
        <v>0</v>
      </c>
      <c r="I154" s="6">
        <v>0</v>
      </c>
      <c r="J154" s="6">
        <v>0.50270855904658718</v>
      </c>
      <c r="K154" s="6">
        <v>0.18093174431202599</v>
      </c>
      <c r="L154" s="6">
        <v>0.18093174431202599</v>
      </c>
      <c r="M154" s="6">
        <v>0.13542795232936078</v>
      </c>
    </row>
    <row r="155" spans="2:13" x14ac:dyDescent="0.25">
      <c r="B155" s="5" t="s">
        <v>79</v>
      </c>
      <c r="C155" s="5" t="s">
        <v>283</v>
      </c>
      <c r="D155" s="5" t="s">
        <v>95</v>
      </c>
      <c r="E155" s="5" t="s">
        <v>81</v>
      </c>
      <c r="F155" s="5" t="s">
        <v>291</v>
      </c>
      <c r="G155" s="6">
        <v>0</v>
      </c>
      <c r="H155" s="6">
        <v>0</v>
      </c>
      <c r="I155" s="6">
        <v>0</v>
      </c>
      <c r="J155" s="6">
        <v>0.52188433819651969</v>
      </c>
      <c r="K155" s="6">
        <v>0.1738442608542802</v>
      </c>
      <c r="L155" s="6">
        <v>0.1738442608542802</v>
      </c>
      <c r="M155" s="6">
        <v>0.13042714009492001</v>
      </c>
    </row>
    <row r="156" spans="2:13" x14ac:dyDescent="0.25">
      <c r="B156" s="5" t="s">
        <v>79</v>
      </c>
      <c r="C156" s="5" t="s">
        <v>283</v>
      </c>
      <c r="D156" s="5" t="s">
        <v>97</v>
      </c>
      <c r="E156" s="5" t="s">
        <v>81</v>
      </c>
      <c r="F156" s="5" t="s">
        <v>292</v>
      </c>
      <c r="G156" s="6">
        <v>0</v>
      </c>
      <c r="H156" s="6">
        <v>0</v>
      </c>
      <c r="I156" s="6">
        <v>0</v>
      </c>
      <c r="J156" s="6">
        <v>0.48018604651162777</v>
      </c>
      <c r="K156" s="6">
        <v>0.18902325581395346</v>
      </c>
      <c r="L156" s="6">
        <v>0.18902325581395346</v>
      </c>
      <c r="M156" s="6">
        <v>0.14176744186046511</v>
      </c>
    </row>
    <row r="157" spans="2:13" x14ac:dyDescent="0.25">
      <c r="B157" s="5" t="s">
        <v>79</v>
      </c>
      <c r="C157" s="5" t="s">
        <v>283</v>
      </c>
      <c r="D157" s="5" t="s">
        <v>99</v>
      </c>
      <c r="E157" s="5" t="s">
        <v>81</v>
      </c>
      <c r="F157" s="5" t="s">
        <v>293</v>
      </c>
      <c r="G157" s="6">
        <v>0</v>
      </c>
      <c r="H157" s="6">
        <v>0</v>
      </c>
      <c r="I157" s="6">
        <v>0</v>
      </c>
      <c r="J157" s="6">
        <v>0.33144126357354387</v>
      </c>
      <c r="K157" s="6">
        <v>0.24308983218163865</v>
      </c>
      <c r="L157" s="6">
        <v>0.24308983218163865</v>
      </c>
      <c r="M157" s="6">
        <v>0.18237907206317863</v>
      </c>
    </row>
    <row r="158" spans="2:13" x14ac:dyDescent="0.25">
      <c r="B158" s="5" t="s">
        <v>79</v>
      </c>
      <c r="C158" s="5" t="s">
        <v>283</v>
      </c>
      <c r="D158" s="5" t="s">
        <v>101</v>
      </c>
      <c r="E158" s="5" t="s">
        <v>81</v>
      </c>
      <c r="F158" s="5" t="s">
        <v>294</v>
      </c>
      <c r="G158" s="6">
        <v>0</v>
      </c>
      <c r="H158" s="6">
        <v>0</v>
      </c>
      <c r="I158" s="6">
        <v>0</v>
      </c>
      <c r="J158" s="6">
        <v>0.46078431372549022</v>
      </c>
      <c r="K158" s="6">
        <v>0.19607843137254902</v>
      </c>
      <c r="L158" s="6">
        <v>0.19607843137254902</v>
      </c>
      <c r="M158" s="6">
        <v>0.1470588235294118</v>
      </c>
    </row>
    <row r="159" spans="2:13" x14ac:dyDescent="0.25">
      <c r="B159" s="5" t="s">
        <v>79</v>
      </c>
      <c r="C159" s="5" t="s">
        <v>283</v>
      </c>
      <c r="D159" s="5" t="s">
        <v>103</v>
      </c>
      <c r="E159" s="5" t="s">
        <v>81</v>
      </c>
      <c r="F159" s="5" t="s">
        <v>295</v>
      </c>
      <c r="G159" s="6">
        <v>0</v>
      </c>
      <c r="H159" s="6">
        <v>0</v>
      </c>
      <c r="I159" s="6">
        <v>0</v>
      </c>
      <c r="J159" s="6">
        <v>0.39089891831406198</v>
      </c>
      <c r="K159" s="6">
        <v>0.22155911973144352</v>
      </c>
      <c r="L159" s="6">
        <v>0.22155911973144352</v>
      </c>
      <c r="M159" s="6">
        <v>0.16598284222305112</v>
      </c>
    </row>
    <row r="160" spans="2:13" x14ac:dyDescent="0.25">
      <c r="B160" s="5" t="s">
        <v>79</v>
      </c>
      <c r="C160" s="5" t="s">
        <v>283</v>
      </c>
      <c r="D160" s="5" t="s">
        <v>105</v>
      </c>
      <c r="E160" s="5" t="s">
        <v>81</v>
      </c>
      <c r="F160" s="5" t="s">
        <v>296</v>
      </c>
      <c r="G160" s="6">
        <v>0</v>
      </c>
      <c r="H160" s="6">
        <v>0</v>
      </c>
      <c r="I160" s="6">
        <v>0</v>
      </c>
      <c r="J160" s="6">
        <v>0.43215739484396198</v>
      </c>
      <c r="K160" s="6">
        <v>0.20658073270013566</v>
      </c>
      <c r="L160" s="6">
        <v>0.20658073270013566</v>
      </c>
      <c r="M160" s="6">
        <v>0.15468113975576658</v>
      </c>
    </row>
    <row r="161" spans="2:13" x14ac:dyDescent="0.25">
      <c r="B161" s="5" t="s">
        <v>79</v>
      </c>
      <c r="C161" s="5" t="s">
        <v>283</v>
      </c>
      <c r="D161" s="5" t="s">
        <v>107</v>
      </c>
      <c r="E161" s="5" t="s">
        <v>81</v>
      </c>
      <c r="F161" s="5" t="s">
        <v>297</v>
      </c>
      <c r="G161" s="6">
        <v>0</v>
      </c>
      <c r="H161" s="6">
        <v>0</v>
      </c>
      <c r="I161" s="6">
        <v>0</v>
      </c>
      <c r="J161" s="6">
        <v>0.35579937304075238</v>
      </c>
      <c r="K161" s="6">
        <v>0.2335423197492163</v>
      </c>
      <c r="L161" s="6">
        <v>0.2335423197492163</v>
      </c>
      <c r="M161" s="6">
        <v>0.17711598746081506</v>
      </c>
    </row>
    <row r="162" spans="2:13" x14ac:dyDescent="0.25">
      <c r="B162" s="5" t="s">
        <v>79</v>
      </c>
      <c r="C162" s="5" t="s">
        <v>283</v>
      </c>
      <c r="D162" s="5" t="s">
        <v>109</v>
      </c>
      <c r="E162" s="5" t="s">
        <v>81</v>
      </c>
      <c r="F162" s="5" t="s">
        <v>298</v>
      </c>
      <c r="G162" s="6">
        <v>0</v>
      </c>
      <c r="H162" s="6">
        <v>0</v>
      </c>
      <c r="I162" s="6">
        <v>0</v>
      </c>
      <c r="J162" s="6">
        <v>0.31606217616580312</v>
      </c>
      <c r="K162" s="6">
        <v>0.24870466321243526</v>
      </c>
      <c r="L162" s="6">
        <v>0.24870466321243526</v>
      </c>
      <c r="M162" s="6">
        <v>0.18652849740932642</v>
      </c>
    </row>
    <row r="163" spans="2:13" x14ac:dyDescent="0.25">
      <c r="B163" s="5" t="s">
        <v>79</v>
      </c>
      <c r="C163" s="5" t="s">
        <v>283</v>
      </c>
      <c r="D163" s="5" t="s">
        <v>111</v>
      </c>
      <c r="E163" s="5" t="s">
        <v>81</v>
      </c>
      <c r="F163" s="5" t="s">
        <v>299</v>
      </c>
      <c r="G163" s="6">
        <v>0</v>
      </c>
      <c r="H163" s="6">
        <v>0</v>
      </c>
      <c r="I163" s="6">
        <v>0</v>
      </c>
      <c r="J163" s="6">
        <v>0.33918128654970758</v>
      </c>
      <c r="K163" s="6">
        <v>0.23976608187134502</v>
      </c>
      <c r="L163" s="6">
        <v>0.23976608187134502</v>
      </c>
      <c r="M163" s="6">
        <v>0.18128654970760233</v>
      </c>
    </row>
    <row r="164" spans="2:13" x14ac:dyDescent="0.25">
      <c r="B164" s="5" t="s">
        <v>79</v>
      </c>
      <c r="C164" s="5" t="s">
        <v>300</v>
      </c>
      <c r="D164" s="5" t="s">
        <v>72</v>
      </c>
      <c r="E164" s="5" t="s">
        <v>81</v>
      </c>
      <c r="F164" s="5" t="s">
        <v>301</v>
      </c>
      <c r="G164" s="6">
        <v>0</v>
      </c>
      <c r="H164" s="6">
        <v>0</v>
      </c>
      <c r="I164" s="6">
        <v>0</v>
      </c>
      <c r="J164" s="6">
        <v>0.53125</v>
      </c>
      <c r="K164" s="6">
        <v>0.16964285714285712</v>
      </c>
      <c r="L164" s="6">
        <v>0.16964285714285712</v>
      </c>
      <c r="M164" s="6">
        <v>0.12946428571428573</v>
      </c>
    </row>
    <row r="165" spans="2:13" x14ac:dyDescent="0.25">
      <c r="B165" s="5" t="s">
        <v>79</v>
      </c>
      <c r="C165" s="5" t="s">
        <v>300</v>
      </c>
      <c r="D165" s="5" t="s">
        <v>83</v>
      </c>
      <c r="E165" s="5" t="s">
        <v>81</v>
      </c>
      <c r="F165" s="5" t="s">
        <v>302</v>
      </c>
      <c r="G165" s="6">
        <v>0</v>
      </c>
      <c r="H165" s="6">
        <v>0</v>
      </c>
      <c r="I165" s="6">
        <v>0</v>
      </c>
      <c r="J165" s="6">
        <v>0.43932038834951453</v>
      </c>
      <c r="K165" s="6">
        <v>0.20388349514563106</v>
      </c>
      <c r="L165" s="6">
        <v>0.20388349514563106</v>
      </c>
      <c r="M165" s="6">
        <v>0.15291262135922329</v>
      </c>
    </row>
    <row r="166" spans="2:13" x14ac:dyDescent="0.25">
      <c r="B166" s="5" t="s">
        <v>79</v>
      </c>
      <c r="C166" s="5" t="s">
        <v>300</v>
      </c>
      <c r="D166" s="5" t="s">
        <v>85</v>
      </c>
      <c r="E166" s="5" t="s">
        <v>81</v>
      </c>
      <c r="F166" s="5" t="s">
        <v>303</v>
      </c>
      <c r="G166" s="6">
        <v>0</v>
      </c>
      <c r="H166" s="6">
        <v>0</v>
      </c>
      <c r="I166" s="6">
        <v>0</v>
      </c>
      <c r="J166" s="6">
        <v>0.59098992294013042</v>
      </c>
      <c r="K166" s="6">
        <v>0.14878482513337285</v>
      </c>
      <c r="L166" s="6">
        <v>0.14878482513337285</v>
      </c>
      <c r="M166" s="6">
        <v>0.11144042679312388</v>
      </c>
    </row>
    <row r="167" spans="2:13" x14ac:dyDescent="0.25">
      <c r="B167" s="5" t="s">
        <v>79</v>
      </c>
      <c r="C167" s="5" t="s">
        <v>300</v>
      </c>
      <c r="D167" s="5" t="s">
        <v>87</v>
      </c>
      <c r="E167" s="5" t="s">
        <v>81</v>
      </c>
      <c r="F167" s="5" t="s">
        <v>304</v>
      </c>
      <c r="G167" s="6">
        <v>0</v>
      </c>
      <c r="H167" s="6">
        <v>0</v>
      </c>
      <c r="I167" s="6">
        <v>0</v>
      </c>
      <c r="J167" s="6">
        <v>0.40592334494773519</v>
      </c>
      <c r="K167" s="6">
        <v>0.21602787456445993</v>
      </c>
      <c r="L167" s="6">
        <v>0.21602787456445993</v>
      </c>
      <c r="M167" s="6">
        <v>0.16202090592334498</v>
      </c>
    </row>
    <row r="168" spans="2:13" x14ac:dyDescent="0.25">
      <c r="B168" s="5" t="s">
        <v>79</v>
      </c>
      <c r="C168" s="5" t="s">
        <v>300</v>
      </c>
      <c r="D168" s="5" t="s">
        <v>89</v>
      </c>
      <c r="E168" s="5" t="s">
        <v>81</v>
      </c>
      <c r="F168" s="5" t="s">
        <v>305</v>
      </c>
      <c r="G168" s="6">
        <v>0</v>
      </c>
      <c r="H168" s="6">
        <v>0</v>
      </c>
      <c r="I168" s="6">
        <v>0</v>
      </c>
      <c r="J168" s="6">
        <v>0.4089121887287025</v>
      </c>
      <c r="K168" s="6">
        <v>0.21494102228047185</v>
      </c>
      <c r="L168" s="6">
        <v>0.21494102228047185</v>
      </c>
      <c r="M168" s="6">
        <v>0.16120576671035386</v>
      </c>
    </row>
    <row r="169" spans="2:13" x14ac:dyDescent="0.25">
      <c r="B169" s="5" t="s">
        <v>79</v>
      </c>
      <c r="C169" s="5" t="s">
        <v>300</v>
      </c>
      <c r="D169" s="5" t="s">
        <v>91</v>
      </c>
      <c r="E169" s="5" t="s">
        <v>81</v>
      </c>
      <c r="F169" s="5" t="s">
        <v>306</v>
      </c>
      <c r="G169" s="6">
        <v>0</v>
      </c>
      <c r="H169" s="6">
        <v>0</v>
      </c>
      <c r="I169" s="6">
        <v>0</v>
      </c>
      <c r="J169" s="6">
        <v>0.44866511377889268</v>
      </c>
      <c r="K169" s="6">
        <v>0.20050170220390609</v>
      </c>
      <c r="L169" s="6">
        <v>0.20050170220390609</v>
      </c>
      <c r="M169" s="6">
        <v>0.15033148181329509</v>
      </c>
    </row>
    <row r="170" spans="2:13" x14ac:dyDescent="0.25">
      <c r="B170" s="5" t="s">
        <v>79</v>
      </c>
      <c r="C170" s="5" t="s">
        <v>300</v>
      </c>
      <c r="D170" s="5" t="s">
        <v>93</v>
      </c>
      <c r="E170" s="5" t="s">
        <v>81</v>
      </c>
      <c r="F170" s="5" t="s">
        <v>307</v>
      </c>
      <c r="G170" s="6">
        <v>0</v>
      </c>
      <c r="H170" s="6">
        <v>0</v>
      </c>
      <c r="I170" s="6">
        <v>0</v>
      </c>
      <c r="J170" s="6">
        <v>0.39749024927929449</v>
      </c>
      <c r="K170" s="6">
        <v>0.21909445480752926</v>
      </c>
      <c r="L170" s="6">
        <v>0.21909445480752926</v>
      </c>
      <c r="M170" s="6">
        <v>0.16432084110564693</v>
      </c>
    </row>
    <row r="171" spans="2:13" x14ac:dyDescent="0.25">
      <c r="B171" s="5" t="s">
        <v>79</v>
      </c>
      <c r="C171" s="5" t="s">
        <v>300</v>
      </c>
      <c r="D171" s="5" t="s">
        <v>95</v>
      </c>
      <c r="E171" s="5" t="s">
        <v>81</v>
      </c>
      <c r="F171" s="5" t="s">
        <v>308</v>
      </c>
      <c r="G171" s="6">
        <v>0</v>
      </c>
      <c r="H171" s="6">
        <v>0</v>
      </c>
      <c r="I171" s="6">
        <v>0</v>
      </c>
      <c r="J171" s="6">
        <v>0.43533123028391174</v>
      </c>
      <c r="K171" s="6">
        <v>0.20531019978969506</v>
      </c>
      <c r="L171" s="6">
        <v>0.20531019978969506</v>
      </c>
      <c r="M171" s="6">
        <v>0.15404837013669823</v>
      </c>
    </row>
    <row r="172" spans="2:13" x14ac:dyDescent="0.25">
      <c r="B172" s="5" t="s">
        <v>79</v>
      </c>
      <c r="C172" s="5" t="s">
        <v>300</v>
      </c>
      <c r="D172" s="5" t="s">
        <v>97</v>
      </c>
      <c r="E172" s="5" t="s">
        <v>81</v>
      </c>
      <c r="F172" s="5" t="s">
        <v>309</v>
      </c>
      <c r="G172" s="6">
        <v>0</v>
      </c>
      <c r="H172" s="6">
        <v>0</v>
      </c>
      <c r="I172" s="6">
        <v>0</v>
      </c>
      <c r="J172" s="6">
        <v>0.3208669783255419</v>
      </c>
      <c r="K172" s="6">
        <v>0.24691882702932427</v>
      </c>
      <c r="L172" s="6">
        <v>0.24691882702932427</v>
      </c>
      <c r="M172" s="6">
        <v>0.18529536761580964</v>
      </c>
    </row>
    <row r="173" spans="2:13" x14ac:dyDescent="0.25">
      <c r="B173" s="5" t="s">
        <v>79</v>
      </c>
      <c r="C173" s="5" t="s">
        <v>300</v>
      </c>
      <c r="D173" s="5" t="s">
        <v>99</v>
      </c>
      <c r="E173" s="5" t="s">
        <v>81</v>
      </c>
      <c r="F173" s="5" t="s">
        <v>310</v>
      </c>
      <c r="G173" s="6">
        <v>0</v>
      </c>
      <c r="H173" s="6">
        <v>0</v>
      </c>
      <c r="I173" s="6">
        <v>0</v>
      </c>
      <c r="J173" s="6">
        <v>0.39969719909159729</v>
      </c>
      <c r="K173" s="6">
        <v>0.21839515518546554</v>
      </c>
      <c r="L173" s="6">
        <v>0.21839515518546554</v>
      </c>
      <c r="M173" s="6">
        <v>0.16351249053747163</v>
      </c>
    </row>
    <row r="174" spans="2:13" x14ac:dyDescent="0.25">
      <c r="B174" s="5" t="s">
        <v>79</v>
      </c>
      <c r="C174" s="5" t="s">
        <v>300</v>
      </c>
      <c r="D174" s="5" t="s">
        <v>101</v>
      </c>
      <c r="E174" s="5" t="s">
        <v>81</v>
      </c>
      <c r="F174" s="5" t="s">
        <v>311</v>
      </c>
      <c r="G174" s="6">
        <v>0</v>
      </c>
      <c r="H174" s="6">
        <v>0</v>
      </c>
      <c r="I174" s="6">
        <v>0</v>
      </c>
      <c r="J174" s="6">
        <v>0.40551181102362199</v>
      </c>
      <c r="K174" s="6">
        <v>0.21653543307086615</v>
      </c>
      <c r="L174" s="6">
        <v>0.21653543307086615</v>
      </c>
      <c r="M174" s="6">
        <v>0.16141732283464566</v>
      </c>
    </row>
    <row r="175" spans="2:13" x14ac:dyDescent="0.25">
      <c r="B175" s="5" t="s">
        <v>79</v>
      </c>
      <c r="C175" s="5" t="s">
        <v>300</v>
      </c>
      <c r="D175" s="5" t="s">
        <v>103</v>
      </c>
      <c r="E175" s="5" t="s">
        <v>81</v>
      </c>
      <c r="F175" s="5" t="s">
        <v>312</v>
      </c>
      <c r="G175" s="6">
        <v>0</v>
      </c>
      <c r="H175" s="6">
        <v>0</v>
      </c>
      <c r="I175" s="6">
        <v>0</v>
      </c>
      <c r="J175" s="6">
        <v>0.39393939393939398</v>
      </c>
      <c r="K175" s="6">
        <v>0.22048066875653083</v>
      </c>
      <c r="L175" s="6">
        <v>0.22048066875653083</v>
      </c>
      <c r="M175" s="6">
        <v>0.16509926854754442</v>
      </c>
    </row>
    <row r="176" spans="2:13" x14ac:dyDescent="0.25">
      <c r="B176" s="5" t="s">
        <v>79</v>
      </c>
      <c r="C176" s="5" t="s">
        <v>300</v>
      </c>
      <c r="D176" s="5" t="s">
        <v>105</v>
      </c>
      <c r="E176" s="5" t="s">
        <v>81</v>
      </c>
      <c r="F176" s="5" t="s">
        <v>313</v>
      </c>
      <c r="G176" s="6">
        <v>0</v>
      </c>
      <c r="H176" s="6">
        <v>0</v>
      </c>
      <c r="I176" s="6">
        <v>0</v>
      </c>
      <c r="J176" s="6">
        <v>0.37480438184663539</v>
      </c>
      <c r="K176" s="6">
        <v>0.22769953051643194</v>
      </c>
      <c r="L176" s="6">
        <v>0.22769953051643194</v>
      </c>
      <c r="M176" s="6">
        <v>0.16979655712050076</v>
      </c>
    </row>
    <row r="177" spans="2:13" x14ac:dyDescent="0.25">
      <c r="B177" s="5" t="s">
        <v>79</v>
      </c>
      <c r="C177" s="5" t="s">
        <v>300</v>
      </c>
      <c r="D177" s="5" t="s">
        <v>107</v>
      </c>
      <c r="E177" s="5" t="s">
        <v>81</v>
      </c>
      <c r="F177" s="5" t="s">
        <v>314</v>
      </c>
      <c r="G177" s="6">
        <v>0</v>
      </c>
      <c r="H177" s="6">
        <v>0</v>
      </c>
      <c r="I177" s="6">
        <v>0</v>
      </c>
      <c r="J177" s="6">
        <v>0.34510250569476086</v>
      </c>
      <c r="K177" s="6">
        <v>0.23804100227790434</v>
      </c>
      <c r="L177" s="6">
        <v>0.23804100227790434</v>
      </c>
      <c r="M177" s="6">
        <v>0.17881548974943051</v>
      </c>
    </row>
    <row r="178" spans="2:13" x14ac:dyDescent="0.25">
      <c r="B178" s="5" t="s">
        <v>79</v>
      </c>
      <c r="C178" s="5" t="s">
        <v>300</v>
      </c>
      <c r="D178" s="5" t="s">
        <v>109</v>
      </c>
      <c r="E178" s="5" t="s">
        <v>81</v>
      </c>
      <c r="F178" s="5" t="s">
        <v>315</v>
      </c>
      <c r="G178" s="6">
        <v>0</v>
      </c>
      <c r="H178" s="6">
        <v>0</v>
      </c>
      <c r="I178" s="6">
        <v>0</v>
      </c>
      <c r="J178" s="6">
        <v>0.40046884157061924</v>
      </c>
      <c r="K178" s="6">
        <v>0.21801133033795664</v>
      </c>
      <c r="L178" s="6">
        <v>0.21801133033795664</v>
      </c>
      <c r="M178" s="6">
        <v>0.16350849775346746</v>
      </c>
    </row>
    <row r="179" spans="2:13" x14ac:dyDescent="0.25">
      <c r="B179" s="5" t="s">
        <v>79</v>
      </c>
      <c r="C179" s="5" t="s">
        <v>300</v>
      </c>
      <c r="D179" s="5" t="s">
        <v>111</v>
      </c>
      <c r="E179" s="5" t="s">
        <v>81</v>
      </c>
      <c r="F179" s="5" t="s">
        <v>316</v>
      </c>
      <c r="G179" s="6">
        <v>0</v>
      </c>
      <c r="H179" s="6">
        <v>0</v>
      </c>
      <c r="I179" s="6">
        <v>0</v>
      </c>
      <c r="J179" s="6">
        <v>0.29907407407407405</v>
      </c>
      <c r="K179" s="6">
        <v>0.25462962962962965</v>
      </c>
      <c r="L179" s="6">
        <v>0.25462962962962965</v>
      </c>
      <c r="M179" s="6">
        <v>0.19166666666666665</v>
      </c>
    </row>
    <row r="180" spans="2:13" x14ac:dyDescent="0.25">
      <c r="B180" s="5" t="s">
        <v>317</v>
      </c>
      <c r="C180" s="5" t="s">
        <v>318</v>
      </c>
      <c r="D180" s="5" t="s">
        <v>72</v>
      </c>
      <c r="E180" s="5" t="s">
        <v>81</v>
      </c>
      <c r="F180" s="5" t="s">
        <v>319</v>
      </c>
      <c r="G180" s="6">
        <v>0</v>
      </c>
      <c r="H180" s="6">
        <v>0</v>
      </c>
      <c r="I180" s="6">
        <v>0</v>
      </c>
      <c r="J180" s="6">
        <v>0.42514970059880236</v>
      </c>
      <c r="K180" s="6">
        <v>0.20958083832335331</v>
      </c>
      <c r="L180" s="6">
        <v>0.20958083832335331</v>
      </c>
      <c r="M180" s="6">
        <v>0.155688622754491</v>
      </c>
    </row>
    <row r="181" spans="2:13" x14ac:dyDescent="0.25">
      <c r="B181" s="5" t="s">
        <v>317</v>
      </c>
      <c r="C181" s="5" t="s">
        <v>318</v>
      </c>
      <c r="D181" s="5" t="s">
        <v>83</v>
      </c>
      <c r="E181" s="5" t="s">
        <v>81</v>
      </c>
      <c r="F181" s="5" t="s">
        <v>320</v>
      </c>
      <c r="G181" s="6">
        <v>0</v>
      </c>
      <c r="H181" s="6">
        <v>0</v>
      </c>
      <c r="I181" s="6">
        <v>0</v>
      </c>
      <c r="J181" s="6">
        <v>0.44652206432311142</v>
      </c>
      <c r="K181" s="6">
        <v>0.20119670905011222</v>
      </c>
      <c r="L181" s="6">
        <v>0.20119670905011222</v>
      </c>
      <c r="M181" s="6">
        <v>0.15108451757666419</v>
      </c>
    </row>
    <row r="182" spans="2:13" x14ac:dyDescent="0.25">
      <c r="B182" s="5" t="s">
        <v>317</v>
      </c>
      <c r="C182" s="5" t="s">
        <v>318</v>
      </c>
      <c r="D182" s="5" t="s">
        <v>85</v>
      </c>
      <c r="E182" s="5" t="s">
        <v>81</v>
      </c>
      <c r="F182" s="5" t="s">
        <v>321</v>
      </c>
      <c r="G182" s="6">
        <v>0</v>
      </c>
      <c r="H182" s="6">
        <v>0</v>
      </c>
      <c r="I182" s="6">
        <v>0</v>
      </c>
      <c r="J182" s="6">
        <v>0.51320243737305349</v>
      </c>
      <c r="K182" s="6">
        <v>0.17704807041299933</v>
      </c>
      <c r="L182" s="6">
        <v>0.17704807041299933</v>
      </c>
      <c r="M182" s="6">
        <v>0.13270142180094788</v>
      </c>
    </row>
    <row r="183" spans="2:13" x14ac:dyDescent="0.25">
      <c r="B183" s="5" t="s">
        <v>317</v>
      </c>
      <c r="C183" s="5" t="s">
        <v>318</v>
      </c>
      <c r="D183" s="5" t="s">
        <v>87</v>
      </c>
      <c r="E183" s="5" t="s">
        <v>81</v>
      </c>
      <c r="F183" s="5" t="s">
        <v>322</v>
      </c>
      <c r="G183" s="6">
        <v>0</v>
      </c>
      <c r="H183" s="6">
        <v>0</v>
      </c>
      <c r="I183" s="6">
        <v>0</v>
      </c>
      <c r="J183" s="6">
        <v>0.41726618705035973</v>
      </c>
      <c r="K183" s="6">
        <v>0.21183053557154277</v>
      </c>
      <c r="L183" s="6">
        <v>0.21183053557154277</v>
      </c>
      <c r="M183" s="6">
        <v>0.15907274180655476</v>
      </c>
    </row>
    <row r="184" spans="2:13" x14ac:dyDescent="0.25">
      <c r="B184" s="5" t="s">
        <v>317</v>
      </c>
      <c r="C184" s="5" t="s">
        <v>318</v>
      </c>
      <c r="D184" s="5" t="s">
        <v>89</v>
      </c>
      <c r="E184" s="5" t="s">
        <v>81</v>
      </c>
      <c r="F184" s="5" t="s">
        <v>323</v>
      </c>
      <c r="G184" s="6">
        <v>0</v>
      </c>
      <c r="H184" s="6">
        <v>0</v>
      </c>
      <c r="I184" s="6">
        <v>0</v>
      </c>
      <c r="J184" s="6">
        <v>0.40365448504983376</v>
      </c>
      <c r="K184" s="6">
        <v>0.21760797342192689</v>
      </c>
      <c r="L184" s="6">
        <v>0.21760797342192689</v>
      </c>
      <c r="M184" s="6">
        <v>0.16112956810631227</v>
      </c>
    </row>
    <row r="185" spans="2:13" x14ac:dyDescent="0.25">
      <c r="B185" s="5" t="s">
        <v>317</v>
      </c>
      <c r="C185" s="5" t="s">
        <v>318</v>
      </c>
      <c r="D185" s="5" t="s">
        <v>91</v>
      </c>
      <c r="E185" s="5" t="s">
        <v>81</v>
      </c>
      <c r="F185" s="5" t="s">
        <v>324</v>
      </c>
      <c r="G185" s="6">
        <v>0</v>
      </c>
      <c r="H185" s="6">
        <v>0</v>
      </c>
      <c r="I185" s="6">
        <v>0</v>
      </c>
      <c r="J185" s="6">
        <v>0.36684602343922751</v>
      </c>
      <c r="K185" s="6">
        <v>0.23026461266307952</v>
      </c>
      <c r="L185" s="6">
        <v>0.23026461266307952</v>
      </c>
      <c r="M185" s="6">
        <v>0.1726247512346134</v>
      </c>
    </row>
    <row r="186" spans="2:13" x14ac:dyDescent="0.25">
      <c r="B186" s="5" t="s">
        <v>317</v>
      </c>
      <c r="C186" s="5" t="s">
        <v>318</v>
      </c>
      <c r="D186" s="5" t="s">
        <v>93</v>
      </c>
      <c r="E186" s="5" t="s">
        <v>81</v>
      </c>
      <c r="F186" s="5" t="s">
        <v>325</v>
      </c>
      <c r="G186" s="6">
        <v>0</v>
      </c>
      <c r="H186" s="6">
        <v>0</v>
      </c>
      <c r="I186" s="6">
        <v>0</v>
      </c>
      <c r="J186" s="6">
        <v>0.38128078817733996</v>
      </c>
      <c r="K186" s="6">
        <v>0.22502463054187194</v>
      </c>
      <c r="L186" s="6">
        <v>0.22502463054187194</v>
      </c>
      <c r="M186" s="6">
        <v>0.16866995073891627</v>
      </c>
    </row>
    <row r="187" spans="2:13" x14ac:dyDescent="0.25">
      <c r="B187" s="5" t="s">
        <v>317</v>
      </c>
      <c r="C187" s="5" t="s">
        <v>318</v>
      </c>
      <c r="D187" s="5" t="s">
        <v>95</v>
      </c>
      <c r="E187" s="5" t="s">
        <v>81</v>
      </c>
      <c r="F187" s="5" t="s">
        <v>326</v>
      </c>
      <c r="G187" s="6">
        <v>0</v>
      </c>
      <c r="H187" s="6">
        <v>0</v>
      </c>
      <c r="I187" s="6">
        <v>0</v>
      </c>
      <c r="J187" s="6">
        <v>0.36845809662661494</v>
      </c>
      <c r="K187" s="6">
        <v>0.22965160122668538</v>
      </c>
      <c r="L187" s="6">
        <v>0.22965160122668538</v>
      </c>
      <c r="M187" s="6">
        <v>0.17223870092001406</v>
      </c>
    </row>
    <row r="188" spans="2:13" x14ac:dyDescent="0.25">
      <c r="B188" s="5" t="s">
        <v>317</v>
      </c>
      <c r="C188" s="5" t="s">
        <v>318</v>
      </c>
      <c r="D188" s="5" t="s">
        <v>97</v>
      </c>
      <c r="E188" s="5" t="s">
        <v>81</v>
      </c>
      <c r="F188" s="5" t="s">
        <v>327</v>
      </c>
      <c r="G188" s="6">
        <v>0</v>
      </c>
      <c r="H188" s="6">
        <v>0</v>
      </c>
      <c r="I188" s="6">
        <v>0</v>
      </c>
      <c r="J188" s="6">
        <v>0.39032620922384698</v>
      </c>
      <c r="K188" s="6">
        <v>0.22167229096362953</v>
      </c>
      <c r="L188" s="6">
        <v>0.22167229096362953</v>
      </c>
      <c r="M188" s="6">
        <v>0.16632920884889388</v>
      </c>
    </row>
    <row r="189" spans="2:13" x14ac:dyDescent="0.25">
      <c r="B189" s="5" t="s">
        <v>317</v>
      </c>
      <c r="C189" s="5" t="s">
        <v>318</v>
      </c>
      <c r="D189" s="5" t="s">
        <v>99</v>
      </c>
      <c r="E189" s="5" t="s">
        <v>81</v>
      </c>
      <c r="F189" s="5" t="s">
        <v>328</v>
      </c>
      <c r="G189" s="6">
        <v>0</v>
      </c>
      <c r="H189" s="6">
        <v>0</v>
      </c>
      <c r="I189" s="6">
        <v>0</v>
      </c>
      <c r="J189" s="6">
        <v>0.39436523169728549</v>
      </c>
      <c r="K189" s="6">
        <v>0.22021524540718401</v>
      </c>
      <c r="L189" s="6">
        <v>0.22021524540718401</v>
      </c>
      <c r="M189" s="6">
        <v>0.1652042774883466</v>
      </c>
    </row>
    <row r="190" spans="2:13" x14ac:dyDescent="0.25">
      <c r="B190" s="5" t="s">
        <v>317</v>
      </c>
      <c r="C190" s="5" t="s">
        <v>318</v>
      </c>
      <c r="D190" s="5" t="s">
        <v>101</v>
      </c>
      <c r="E190" s="5" t="s">
        <v>81</v>
      </c>
      <c r="F190" s="5" t="s">
        <v>329</v>
      </c>
      <c r="G190" s="6">
        <v>0</v>
      </c>
      <c r="H190" s="6">
        <v>0</v>
      </c>
      <c r="I190" s="6">
        <v>0</v>
      </c>
      <c r="J190" s="6">
        <v>0.39511201629327902</v>
      </c>
      <c r="K190" s="6">
        <v>0.21995926680244401</v>
      </c>
      <c r="L190" s="6">
        <v>0.21995926680244401</v>
      </c>
      <c r="M190" s="6">
        <v>0.164969450101833</v>
      </c>
    </row>
    <row r="191" spans="2:13" x14ac:dyDescent="0.25">
      <c r="B191" s="5" t="s">
        <v>317</v>
      </c>
      <c r="C191" s="5" t="s">
        <v>318</v>
      </c>
      <c r="D191" s="5" t="s">
        <v>103</v>
      </c>
      <c r="E191" s="5" t="s">
        <v>81</v>
      </c>
      <c r="F191" s="5" t="s">
        <v>330</v>
      </c>
      <c r="G191" s="6">
        <v>0</v>
      </c>
      <c r="H191" s="6">
        <v>0</v>
      </c>
      <c r="I191" s="6">
        <v>0</v>
      </c>
      <c r="J191" s="6">
        <v>0.41976060052749031</v>
      </c>
      <c r="K191" s="6">
        <v>0.21099614526273078</v>
      </c>
      <c r="L191" s="6">
        <v>0.21099614526273078</v>
      </c>
      <c r="M191" s="6">
        <v>0.15824710894704808</v>
      </c>
    </row>
    <row r="192" spans="2:13" x14ac:dyDescent="0.25">
      <c r="B192" s="5" t="s">
        <v>317</v>
      </c>
      <c r="C192" s="5" t="s">
        <v>318</v>
      </c>
      <c r="D192" s="5" t="s">
        <v>105</v>
      </c>
      <c r="E192" s="5" t="s">
        <v>81</v>
      </c>
      <c r="F192" s="5" t="s">
        <v>331</v>
      </c>
      <c r="G192" s="6">
        <v>0</v>
      </c>
      <c r="H192" s="6">
        <v>0</v>
      </c>
      <c r="I192" s="6">
        <v>0</v>
      </c>
      <c r="J192" s="6">
        <v>0.36536631779257855</v>
      </c>
      <c r="K192" s="6">
        <v>0.23082778306374888</v>
      </c>
      <c r="L192" s="6">
        <v>0.23082778306374888</v>
      </c>
      <c r="M192" s="6">
        <v>0.17297811607992392</v>
      </c>
    </row>
    <row r="193" spans="2:13" x14ac:dyDescent="0.25">
      <c r="B193" s="5" t="s">
        <v>317</v>
      </c>
      <c r="C193" s="5" t="s">
        <v>318</v>
      </c>
      <c r="D193" s="5" t="s">
        <v>107</v>
      </c>
      <c r="E193" s="5" t="s">
        <v>81</v>
      </c>
      <c r="F193" s="5" t="s">
        <v>332</v>
      </c>
      <c r="G193" s="6">
        <v>0</v>
      </c>
      <c r="H193" s="6">
        <v>0</v>
      </c>
      <c r="I193" s="6">
        <v>0</v>
      </c>
      <c r="J193" s="6">
        <v>0.39604620168813859</v>
      </c>
      <c r="K193" s="6">
        <v>0.21968014215904041</v>
      </c>
      <c r="L193" s="6">
        <v>0.21968014215904041</v>
      </c>
      <c r="M193" s="6">
        <v>0.16459351399378055</v>
      </c>
    </row>
    <row r="194" spans="2:13" x14ac:dyDescent="0.25">
      <c r="B194" s="5" t="s">
        <v>317</v>
      </c>
      <c r="C194" s="5" t="s">
        <v>318</v>
      </c>
      <c r="D194" s="5" t="s">
        <v>109</v>
      </c>
      <c r="E194" s="5" t="s">
        <v>81</v>
      </c>
      <c r="F194" s="5" t="s">
        <v>333</v>
      </c>
      <c r="G194" s="6">
        <v>0</v>
      </c>
      <c r="H194" s="6">
        <v>0</v>
      </c>
      <c r="I194" s="6">
        <v>0</v>
      </c>
      <c r="J194" s="6">
        <v>0.39542550999381826</v>
      </c>
      <c r="K194" s="6">
        <v>0.2198640016484649</v>
      </c>
      <c r="L194" s="6">
        <v>0.2198640016484649</v>
      </c>
      <c r="M194" s="6">
        <v>0.164846486709252</v>
      </c>
    </row>
    <row r="195" spans="2:13" x14ac:dyDescent="0.25">
      <c r="B195" s="5" t="s">
        <v>317</v>
      </c>
      <c r="C195" s="5" t="s">
        <v>318</v>
      </c>
      <c r="D195" s="5" t="s">
        <v>111</v>
      </c>
      <c r="E195" s="5" t="s">
        <v>81</v>
      </c>
      <c r="F195" s="5" t="s">
        <v>334</v>
      </c>
      <c r="G195" s="6">
        <v>0</v>
      </c>
      <c r="H195" s="6">
        <v>0</v>
      </c>
      <c r="I195" s="6">
        <v>0</v>
      </c>
      <c r="J195" s="6">
        <v>0.39013157894736844</v>
      </c>
      <c r="K195" s="6">
        <v>0.22171052631578947</v>
      </c>
      <c r="L195" s="6">
        <v>0.22171052631578947</v>
      </c>
      <c r="M195" s="6">
        <v>0.16644736842105262</v>
      </c>
    </row>
    <row r="196" spans="2:13" x14ac:dyDescent="0.25">
      <c r="B196" s="5" t="s">
        <v>317</v>
      </c>
      <c r="C196" s="5" t="s">
        <v>335</v>
      </c>
      <c r="D196" s="5" t="s">
        <v>72</v>
      </c>
      <c r="E196" s="5" t="s">
        <v>81</v>
      </c>
      <c r="F196" s="5" t="s">
        <v>336</v>
      </c>
      <c r="G196" s="6">
        <v>0</v>
      </c>
      <c r="H196" s="6">
        <v>0</v>
      </c>
      <c r="I196" s="6">
        <v>0</v>
      </c>
      <c r="J196" s="6">
        <v>0.42514970059880236</v>
      </c>
      <c r="K196" s="6">
        <v>0.20958083832335331</v>
      </c>
      <c r="L196" s="6">
        <v>0.20958083832335331</v>
      </c>
      <c r="M196" s="6">
        <v>0.155688622754491</v>
      </c>
    </row>
    <row r="197" spans="2:13" x14ac:dyDescent="0.25">
      <c r="B197" s="5" t="s">
        <v>317</v>
      </c>
      <c r="C197" s="5" t="s">
        <v>335</v>
      </c>
      <c r="D197" s="5" t="s">
        <v>83</v>
      </c>
      <c r="E197" s="5" t="s">
        <v>81</v>
      </c>
      <c r="F197" s="5" t="s">
        <v>337</v>
      </c>
      <c r="G197" s="6">
        <v>0</v>
      </c>
      <c r="H197" s="6">
        <v>0</v>
      </c>
      <c r="I197" s="6">
        <v>0</v>
      </c>
      <c r="J197" s="6">
        <v>0.44652206432311142</v>
      </c>
      <c r="K197" s="6">
        <v>0.20119670905011222</v>
      </c>
      <c r="L197" s="6">
        <v>0.20119670905011222</v>
      </c>
      <c r="M197" s="6">
        <v>0.15108451757666419</v>
      </c>
    </row>
    <row r="198" spans="2:13" x14ac:dyDescent="0.25">
      <c r="B198" s="5" t="s">
        <v>317</v>
      </c>
      <c r="C198" s="5" t="s">
        <v>335</v>
      </c>
      <c r="D198" s="5" t="s">
        <v>85</v>
      </c>
      <c r="E198" s="5" t="s">
        <v>81</v>
      </c>
      <c r="F198" s="5" t="s">
        <v>338</v>
      </c>
      <c r="G198" s="6">
        <v>0</v>
      </c>
      <c r="H198" s="6">
        <v>0</v>
      </c>
      <c r="I198" s="6">
        <v>0</v>
      </c>
      <c r="J198" s="6">
        <v>0.51320243737305349</v>
      </c>
      <c r="K198" s="6">
        <v>0.17704807041299933</v>
      </c>
      <c r="L198" s="6">
        <v>0.17704807041299933</v>
      </c>
      <c r="M198" s="6">
        <v>0.13270142180094788</v>
      </c>
    </row>
    <row r="199" spans="2:13" x14ac:dyDescent="0.25">
      <c r="B199" s="5" t="s">
        <v>317</v>
      </c>
      <c r="C199" s="5" t="s">
        <v>335</v>
      </c>
      <c r="D199" s="5" t="s">
        <v>87</v>
      </c>
      <c r="E199" s="5" t="s">
        <v>81</v>
      </c>
      <c r="F199" s="5" t="s">
        <v>339</v>
      </c>
      <c r="G199" s="6">
        <v>0</v>
      </c>
      <c r="H199" s="6">
        <v>0</v>
      </c>
      <c r="I199" s="6">
        <v>0</v>
      </c>
      <c r="J199" s="6">
        <v>0.41726618705035973</v>
      </c>
      <c r="K199" s="6">
        <v>0.21183053557154277</v>
      </c>
      <c r="L199" s="6">
        <v>0.21183053557154277</v>
      </c>
      <c r="M199" s="6">
        <v>0.15907274180655476</v>
      </c>
    </row>
    <row r="200" spans="2:13" x14ac:dyDescent="0.25">
      <c r="B200" s="5" t="s">
        <v>317</v>
      </c>
      <c r="C200" s="5" t="s">
        <v>335</v>
      </c>
      <c r="D200" s="5" t="s">
        <v>89</v>
      </c>
      <c r="E200" s="5" t="s">
        <v>81</v>
      </c>
      <c r="F200" s="5" t="s">
        <v>340</v>
      </c>
      <c r="G200" s="6">
        <v>0</v>
      </c>
      <c r="H200" s="6">
        <v>0</v>
      </c>
      <c r="I200" s="6">
        <v>0</v>
      </c>
      <c r="J200" s="6">
        <v>0.40365448504983376</v>
      </c>
      <c r="K200" s="6">
        <v>0.21760797342192689</v>
      </c>
      <c r="L200" s="6">
        <v>0.21760797342192689</v>
      </c>
      <c r="M200" s="6">
        <v>0.16112956810631227</v>
      </c>
    </row>
    <row r="201" spans="2:13" x14ac:dyDescent="0.25">
      <c r="B201" s="5" t="s">
        <v>317</v>
      </c>
      <c r="C201" s="5" t="s">
        <v>335</v>
      </c>
      <c r="D201" s="5" t="s">
        <v>91</v>
      </c>
      <c r="E201" s="5" t="s">
        <v>81</v>
      </c>
      <c r="F201" s="5" t="s">
        <v>341</v>
      </c>
      <c r="G201" s="6">
        <v>0</v>
      </c>
      <c r="H201" s="6">
        <v>0</v>
      </c>
      <c r="I201" s="6">
        <v>0</v>
      </c>
      <c r="J201" s="6">
        <v>0.36684602343922751</v>
      </c>
      <c r="K201" s="6">
        <v>0.23026461266307952</v>
      </c>
      <c r="L201" s="6">
        <v>0.23026461266307952</v>
      </c>
      <c r="M201" s="6">
        <v>0.1726247512346134</v>
      </c>
    </row>
    <row r="202" spans="2:13" x14ac:dyDescent="0.25">
      <c r="B202" s="5" t="s">
        <v>317</v>
      </c>
      <c r="C202" s="5" t="s">
        <v>335</v>
      </c>
      <c r="D202" s="5" t="s">
        <v>93</v>
      </c>
      <c r="E202" s="5" t="s">
        <v>81</v>
      </c>
      <c r="F202" s="5" t="s">
        <v>342</v>
      </c>
      <c r="G202" s="6">
        <v>0</v>
      </c>
      <c r="H202" s="6">
        <v>0</v>
      </c>
      <c r="I202" s="6">
        <v>0</v>
      </c>
      <c r="J202" s="6">
        <v>0.38128078817733996</v>
      </c>
      <c r="K202" s="6">
        <v>0.22502463054187194</v>
      </c>
      <c r="L202" s="6">
        <v>0.22502463054187194</v>
      </c>
      <c r="M202" s="6">
        <v>0.16866995073891627</v>
      </c>
    </row>
    <row r="203" spans="2:13" x14ac:dyDescent="0.25">
      <c r="B203" s="5" t="s">
        <v>317</v>
      </c>
      <c r="C203" s="5" t="s">
        <v>335</v>
      </c>
      <c r="D203" s="5" t="s">
        <v>95</v>
      </c>
      <c r="E203" s="5" t="s">
        <v>81</v>
      </c>
      <c r="F203" s="5" t="s">
        <v>343</v>
      </c>
      <c r="G203" s="6">
        <v>0</v>
      </c>
      <c r="H203" s="6">
        <v>0</v>
      </c>
      <c r="I203" s="6">
        <v>0</v>
      </c>
      <c r="J203" s="6">
        <v>0.36845809662661494</v>
      </c>
      <c r="K203" s="6">
        <v>0.22965160122668538</v>
      </c>
      <c r="L203" s="6">
        <v>0.22965160122668538</v>
      </c>
      <c r="M203" s="6">
        <v>0.17223870092001406</v>
      </c>
    </row>
    <row r="204" spans="2:13" x14ac:dyDescent="0.25">
      <c r="B204" s="5" t="s">
        <v>317</v>
      </c>
      <c r="C204" s="5" t="s">
        <v>335</v>
      </c>
      <c r="D204" s="5" t="s">
        <v>97</v>
      </c>
      <c r="E204" s="5" t="s">
        <v>81</v>
      </c>
      <c r="F204" s="5" t="s">
        <v>344</v>
      </c>
      <c r="G204" s="6">
        <v>0</v>
      </c>
      <c r="H204" s="6">
        <v>0</v>
      </c>
      <c r="I204" s="6">
        <v>0</v>
      </c>
      <c r="J204" s="6">
        <v>0.39032620922384698</v>
      </c>
      <c r="K204" s="6">
        <v>0.22167229096362953</v>
      </c>
      <c r="L204" s="6">
        <v>0.22167229096362953</v>
      </c>
      <c r="M204" s="6">
        <v>0.16632920884889388</v>
      </c>
    </row>
    <row r="205" spans="2:13" x14ac:dyDescent="0.25">
      <c r="B205" s="5" t="s">
        <v>317</v>
      </c>
      <c r="C205" s="5" t="s">
        <v>335</v>
      </c>
      <c r="D205" s="5" t="s">
        <v>99</v>
      </c>
      <c r="E205" s="5" t="s">
        <v>81</v>
      </c>
      <c r="F205" s="5" t="s">
        <v>345</v>
      </c>
      <c r="G205" s="6">
        <v>0</v>
      </c>
      <c r="H205" s="6">
        <v>0</v>
      </c>
      <c r="I205" s="6">
        <v>0</v>
      </c>
      <c r="J205" s="6">
        <v>0.39436523169728549</v>
      </c>
      <c r="K205" s="6">
        <v>0.22021524540718401</v>
      </c>
      <c r="L205" s="6">
        <v>0.22021524540718401</v>
      </c>
      <c r="M205" s="6">
        <v>0.1652042774883466</v>
      </c>
    </row>
    <row r="206" spans="2:13" x14ac:dyDescent="0.25">
      <c r="B206" s="5" t="s">
        <v>317</v>
      </c>
      <c r="C206" s="5" t="s">
        <v>335</v>
      </c>
      <c r="D206" s="5" t="s">
        <v>101</v>
      </c>
      <c r="E206" s="5" t="s">
        <v>81</v>
      </c>
      <c r="F206" s="5" t="s">
        <v>346</v>
      </c>
      <c r="G206" s="6">
        <v>0</v>
      </c>
      <c r="H206" s="6">
        <v>0</v>
      </c>
      <c r="I206" s="6">
        <v>0</v>
      </c>
      <c r="J206" s="6">
        <v>0.39511201629327902</v>
      </c>
      <c r="K206" s="6">
        <v>0.21995926680244401</v>
      </c>
      <c r="L206" s="6">
        <v>0.21995926680244401</v>
      </c>
      <c r="M206" s="6">
        <v>0.164969450101833</v>
      </c>
    </row>
    <row r="207" spans="2:13" x14ac:dyDescent="0.25">
      <c r="B207" s="5" t="s">
        <v>317</v>
      </c>
      <c r="C207" s="5" t="s">
        <v>335</v>
      </c>
      <c r="D207" s="5" t="s">
        <v>103</v>
      </c>
      <c r="E207" s="5" t="s">
        <v>81</v>
      </c>
      <c r="F207" s="5" t="s">
        <v>347</v>
      </c>
      <c r="G207" s="6">
        <v>0</v>
      </c>
      <c r="H207" s="6">
        <v>0</v>
      </c>
      <c r="I207" s="6">
        <v>0</v>
      </c>
      <c r="J207" s="6">
        <v>0.41976060052749031</v>
      </c>
      <c r="K207" s="6">
        <v>0.21099614526273078</v>
      </c>
      <c r="L207" s="6">
        <v>0.21099614526273078</v>
      </c>
      <c r="M207" s="6">
        <v>0.15824710894704808</v>
      </c>
    </row>
    <row r="208" spans="2:13" x14ac:dyDescent="0.25">
      <c r="B208" s="5" t="s">
        <v>317</v>
      </c>
      <c r="C208" s="5" t="s">
        <v>335</v>
      </c>
      <c r="D208" s="5" t="s">
        <v>105</v>
      </c>
      <c r="E208" s="5" t="s">
        <v>81</v>
      </c>
      <c r="F208" s="5" t="s">
        <v>348</v>
      </c>
      <c r="G208" s="6">
        <v>0</v>
      </c>
      <c r="H208" s="6">
        <v>0</v>
      </c>
      <c r="I208" s="6">
        <v>0</v>
      </c>
      <c r="J208" s="6">
        <v>0.36536631779257855</v>
      </c>
      <c r="K208" s="6">
        <v>0.23082778306374888</v>
      </c>
      <c r="L208" s="6">
        <v>0.23082778306374888</v>
      </c>
      <c r="M208" s="6">
        <v>0.17297811607992392</v>
      </c>
    </row>
    <row r="209" spans="2:13" x14ac:dyDescent="0.25">
      <c r="B209" s="5" t="s">
        <v>317</v>
      </c>
      <c r="C209" s="5" t="s">
        <v>335</v>
      </c>
      <c r="D209" s="5" t="s">
        <v>107</v>
      </c>
      <c r="E209" s="5" t="s">
        <v>81</v>
      </c>
      <c r="F209" s="5" t="s">
        <v>349</v>
      </c>
      <c r="G209" s="6">
        <v>0</v>
      </c>
      <c r="H209" s="6">
        <v>0</v>
      </c>
      <c r="I209" s="6">
        <v>0</v>
      </c>
      <c r="J209" s="6">
        <v>0.39604620168813859</v>
      </c>
      <c r="K209" s="6">
        <v>0.21968014215904041</v>
      </c>
      <c r="L209" s="6">
        <v>0.21968014215904041</v>
      </c>
      <c r="M209" s="6">
        <v>0.16459351399378055</v>
      </c>
    </row>
    <row r="210" spans="2:13" x14ac:dyDescent="0.25">
      <c r="B210" s="5" t="s">
        <v>317</v>
      </c>
      <c r="C210" s="5" t="s">
        <v>335</v>
      </c>
      <c r="D210" s="5" t="s">
        <v>109</v>
      </c>
      <c r="E210" s="5" t="s">
        <v>81</v>
      </c>
      <c r="F210" s="5" t="s">
        <v>350</v>
      </c>
      <c r="G210" s="6">
        <v>0</v>
      </c>
      <c r="H210" s="6">
        <v>0</v>
      </c>
      <c r="I210" s="6">
        <v>0</v>
      </c>
      <c r="J210" s="6">
        <v>0.39542550999381826</v>
      </c>
      <c r="K210" s="6">
        <v>0.2198640016484649</v>
      </c>
      <c r="L210" s="6">
        <v>0.2198640016484649</v>
      </c>
      <c r="M210" s="6">
        <v>0.164846486709252</v>
      </c>
    </row>
    <row r="211" spans="2:13" x14ac:dyDescent="0.25">
      <c r="B211" s="5" t="s">
        <v>317</v>
      </c>
      <c r="C211" s="5" t="s">
        <v>335</v>
      </c>
      <c r="D211" s="5" t="s">
        <v>111</v>
      </c>
      <c r="E211" s="5" t="s">
        <v>81</v>
      </c>
      <c r="F211" s="5" t="s">
        <v>351</v>
      </c>
      <c r="G211" s="6">
        <v>0</v>
      </c>
      <c r="H211" s="6">
        <v>0</v>
      </c>
      <c r="I211" s="6">
        <v>0</v>
      </c>
      <c r="J211" s="6">
        <v>0.39013157894736844</v>
      </c>
      <c r="K211" s="6">
        <v>0.22171052631578947</v>
      </c>
      <c r="L211" s="6">
        <v>0.22171052631578947</v>
      </c>
      <c r="M211" s="6">
        <v>0.16644736842105262</v>
      </c>
    </row>
    <row r="212" spans="2:13" x14ac:dyDescent="0.25">
      <c r="B212" s="5" t="s">
        <v>79</v>
      </c>
      <c r="C212" s="5" t="s">
        <v>352</v>
      </c>
      <c r="D212" s="5" t="s">
        <v>72</v>
      </c>
      <c r="E212" s="5" t="s">
        <v>81</v>
      </c>
      <c r="F212" s="5" t="s">
        <v>353</v>
      </c>
      <c r="G212" s="6">
        <v>0</v>
      </c>
      <c r="H212" s="6">
        <v>0</v>
      </c>
      <c r="I212" s="6">
        <v>0</v>
      </c>
      <c r="J212" s="6">
        <v>0.53125</v>
      </c>
      <c r="K212" s="6">
        <v>0.16964285714285712</v>
      </c>
      <c r="L212" s="6">
        <v>0.16964285714285712</v>
      </c>
      <c r="M212" s="6">
        <v>0.12946428571428573</v>
      </c>
    </row>
    <row r="213" spans="2:13" x14ac:dyDescent="0.25">
      <c r="B213" s="5" t="s">
        <v>79</v>
      </c>
      <c r="C213" s="5" t="s">
        <v>352</v>
      </c>
      <c r="D213" s="5" t="s">
        <v>83</v>
      </c>
      <c r="E213" s="5" t="s">
        <v>81</v>
      </c>
      <c r="F213" s="5" t="s">
        <v>354</v>
      </c>
      <c r="G213" s="6">
        <v>0</v>
      </c>
      <c r="H213" s="6">
        <v>0</v>
      </c>
      <c r="I213" s="6">
        <v>0</v>
      </c>
      <c r="J213" s="6">
        <v>0.43932038834951453</v>
      </c>
      <c r="K213" s="6">
        <v>0.20388349514563106</v>
      </c>
      <c r="L213" s="6">
        <v>0.20388349514563106</v>
      </c>
      <c r="M213" s="6">
        <v>0.15291262135922329</v>
      </c>
    </row>
    <row r="214" spans="2:13" x14ac:dyDescent="0.25">
      <c r="B214" s="5" t="s">
        <v>79</v>
      </c>
      <c r="C214" s="5" t="s">
        <v>352</v>
      </c>
      <c r="D214" s="5" t="s">
        <v>85</v>
      </c>
      <c r="E214" s="5" t="s">
        <v>81</v>
      </c>
      <c r="F214" s="5" t="s">
        <v>355</v>
      </c>
      <c r="G214" s="6">
        <v>0</v>
      </c>
      <c r="H214" s="6">
        <v>0</v>
      </c>
      <c r="I214" s="6">
        <v>0</v>
      </c>
      <c r="J214" s="6">
        <v>0.59098992294013042</v>
      </c>
      <c r="K214" s="6">
        <v>0.14878482513337285</v>
      </c>
      <c r="L214" s="6">
        <v>0.14878482513337285</v>
      </c>
      <c r="M214" s="6">
        <v>0.11144042679312388</v>
      </c>
    </row>
    <row r="215" spans="2:13" x14ac:dyDescent="0.25">
      <c r="B215" s="5" t="s">
        <v>79</v>
      </c>
      <c r="C215" s="5" t="s">
        <v>352</v>
      </c>
      <c r="D215" s="5" t="s">
        <v>87</v>
      </c>
      <c r="E215" s="5" t="s">
        <v>81</v>
      </c>
      <c r="F215" s="5" t="s">
        <v>356</v>
      </c>
      <c r="G215" s="6">
        <v>0</v>
      </c>
      <c r="H215" s="6">
        <v>0</v>
      </c>
      <c r="I215" s="6">
        <v>0</v>
      </c>
      <c r="J215" s="6">
        <v>0.40592334494773519</v>
      </c>
      <c r="K215" s="6">
        <v>0.21602787456445993</v>
      </c>
      <c r="L215" s="6">
        <v>0.21602787456445993</v>
      </c>
      <c r="M215" s="6">
        <v>0.16202090592334498</v>
      </c>
    </row>
    <row r="216" spans="2:13" x14ac:dyDescent="0.25">
      <c r="B216" s="5" t="s">
        <v>79</v>
      </c>
      <c r="C216" s="5" t="s">
        <v>352</v>
      </c>
      <c r="D216" s="5" t="s">
        <v>89</v>
      </c>
      <c r="E216" s="5" t="s">
        <v>81</v>
      </c>
      <c r="F216" s="5" t="s">
        <v>357</v>
      </c>
      <c r="G216" s="6">
        <v>0</v>
      </c>
      <c r="H216" s="6">
        <v>0</v>
      </c>
      <c r="I216" s="6">
        <v>0</v>
      </c>
      <c r="J216" s="6">
        <v>0.4089121887287025</v>
      </c>
      <c r="K216" s="6">
        <v>0.21494102228047185</v>
      </c>
      <c r="L216" s="6">
        <v>0.21494102228047185</v>
      </c>
      <c r="M216" s="6">
        <v>0.16120576671035386</v>
      </c>
    </row>
    <row r="217" spans="2:13" x14ac:dyDescent="0.25">
      <c r="B217" s="5" t="s">
        <v>79</v>
      </c>
      <c r="C217" s="5" t="s">
        <v>352</v>
      </c>
      <c r="D217" s="5" t="s">
        <v>91</v>
      </c>
      <c r="E217" s="5" t="s">
        <v>81</v>
      </c>
      <c r="F217" s="5" t="s">
        <v>358</v>
      </c>
      <c r="G217" s="6">
        <v>0</v>
      </c>
      <c r="H217" s="6">
        <v>0</v>
      </c>
      <c r="I217" s="6">
        <v>0</v>
      </c>
      <c r="J217" s="6">
        <v>0.44866511377889268</v>
      </c>
      <c r="K217" s="6">
        <v>0.20050170220390609</v>
      </c>
      <c r="L217" s="6">
        <v>0.20050170220390609</v>
      </c>
      <c r="M217" s="6">
        <v>0.15033148181329509</v>
      </c>
    </row>
    <row r="218" spans="2:13" x14ac:dyDescent="0.25">
      <c r="B218" s="5" t="s">
        <v>79</v>
      </c>
      <c r="C218" s="5" t="s">
        <v>352</v>
      </c>
      <c r="D218" s="5" t="s">
        <v>93</v>
      </c>
      <c r="E218" s="5" t="s">
        <v>81</v>
      </c>
      <c r="F218" s="5" t="s">
        <v>359</v>
      </c>
      <c r="G218" s="6">
        <v>0</v>
      </c>
      <c r="H218" s="6">
        <v>0</v>
      </c>
      <c r="I218" s="6">
        <v>0</v>
      </c>
      <c r="J218" s="6">
        <v>0.39749024927929449</v>
      </c>
      <c r="K218" s="6">
        <v>0.21909445480752926</v>
      </c>
      <c r="L218" s="6">
        <v>0.21909445480752926</v>
      </c>
      <c r="M218" s="6">
        <v>0.16432084110564693</v>
      </c>
    </row>
    <row r="219" spans="2:13" x14ac:dyDescent="0.25">
      <c r="B219" s="5" t="s">
        <v>79</v>
      </c>
      <c r="C219" s="5" t="s">
        <v>352</v>
      </c>
      <c r="D219" s="5" t="s">
        <v>95</v>
      </c>
      <c r="E219" s="5" t="s">
        <v>81</v>
      </c>
      <c r="F219" s="5" t="s">
        <v>360</v>
      </c>
      <c r="G219" s="6">
        <v>0</v>
      </c>
      <c r="H219" s="6">
        <v>0</v>
      </c>
      <c r="I219" s="6">
        <v>0</v>
      </c>
      <c r="J219" s="6">
        <v>0.43533123028391174</v>
      </c>
      <c r="K219" s="6">
        <v>0.20531019978969506</v>
      </c>
      <c r="L219" s="6">
        <v>0.20531019978969506</v>
      </c>
      <c r="M219" s="6">
        <v>0.15404837013669823</v>
      </c>
    </row>
    <row r="220" spans="2:13" x14ac:dyDescent="0.25">
      <c r="B220" s="5" t="s">
        <v>79</v>
      </c>
      <c r="C220" s="5" t="s">
        <v>352</v>
      </c>
      <c r="D220" s="5" t="s">
        <v>97</v>
      </c>
      <c r="E220" s="5" t="s">
        <v>81</v>
      </c>
      <c r="F220" s="5" t="s">
        <v>361</v>
      </c>
      <c r="G220" s="6">
        <v>0</v>
      </c>
      <c r="H220" s="6">
        <v>0</v>
      </c>
      <c r="I220" s="6">
        <v>0</v>
      </c>
      <c r="J220" s="6">
        <v>0.3208669783255419</v>
      </c>
      <c r="K220" s="6">
        <v>0.24691882702932427</v>
      </c>
      <c r="L220" s="6">
        <v>0.24691882702932427</v>
      </c>
      <c r="M220" s="6">
        <v>0.18529536761580964</v>
      </c>
    </row>
    <row r="221" spans="2:13" x14ac:dyDescent="0.25">
      <c r="B221" s="5" t="s">
        <v>79</v>
      </c>
      <c r="C221" s="5" t="s">
        <v>352</v>
      </c>
      <c r="D221" s="5" t="s">
        <v>99</v>
      </c>
      <c r="E221" s="5" t="s">
        <v>81</v>
      </c>
      <c r="F221" s="5" t="s">
        <v>362</v>
      </c>
      <c r="G221" s="6">
        <v>0</v>
      </c>
      <c r="H221" s="6">
        <v>0</v>
      </c>
      <c r="I221" s="6">
        <v>0</v>
      </c>
      <c r="J221" s="6">
        <v>0.39969719909159729</v>
      </c>
      <c r="K221" s="6">
        <v>0.21839515518546554</v>
      </c>
      <c r="L221" s="6">
        <v>0.21839515518546554</v>
      </c>
      <c r="M221" s="6">
        <v>0.16351249053747163</v>
      </c>
    </row>
    <row r="222" spans="2:13" x14ac:dyDescent="0.25">
      <c r="B222" s="5" t="s">
        <v>79</v>
      </c>
      <c r="C222" s="5" t="s">
        <v>352</v>
      </c>
      <c r="D222" s="5" t="s">
        <v>101</v>
      </c>
      <c r="E222" s="5" t="s">
        <v>81</v>
      </c>
      <c r="F222" s="5" t="s">
        <v>363</v>
      </c>
      <c r="G222" s="6">
        <v>0</v>
      </c>
      <c r="H222" s="6">
        <v>0</v>
      </c>
      <c r="I222" s="6">
        <v>0</v>
      </c>
      <c r="J222" s="6">
        <v>0.40551181102362199</v>
      </c>
      <c r="K222" s="6">
        <v>0.21653543307086615</v>
      </c>
      <c r="L222" s="6">
        <v>0.21653543307086615</v>
      </c>
      <c r="M222" s="6">
        <v>0.16141732283464566</v>
      </c>
    </row>
    <row r="223" spans="2:13" x14ac:dyDescent="0.25">
      <c r="B223" s="5" t="s">
        <v>79</v>
      </c>
      <c r="C223" s="5" t="s">
        <v>352</v>
      </c>
      <c r="D223" s="5" t="s">
        <v>103</v>
      </c>
      <c r="E223" s="5" t="s">
        <v>81</v>
      </c>
      <c r="F223" s="5" t="s">
        <v>364</v>
      </c>
      <c r="G223" s="6">
        <v>0</v>
      </c>
      <c r="H223" s="6">
        <v>0</v>
      </c>
      <c r="I223" s="6">
        <v>0</v>
      </c>
      <c r="J223" s="6">
        <v>0.39393939393939398</v>
      </c>
      <c r="K223" s="6">
        <v>0.22048066875653083</v>
      </c>
      <c r="L223" s="6">
        <v>0.22048066875653083</v>
      </c>
      <c r="M223" s="6">
        <v>0.16509926854754442</v>
      </c>
    </row>
    <row r="224" spans="2:13" x14ac:dyDescent="0.25">
      <c r="B224" s="5" t="s">
        <v>79</v>
      </c>
      <c r="C224" s="5" t="s">
        <v>352</v>
      </c>
      <c r="D224" s="5" t="s">
        <v>105</v>
      </c>
      <c r="E224" s="5" t="s">
        <v>81</v>
      </c>
      <c r="F224" s="5" t="s">
        <v>365</v>
      </c>
      <c r="G224" s="6">
        <v>0</v>
      </c>
      <c r="H224" s="6">
        <v>0</v>
      </c>
      <c r="I224" s="6">
        <v>0</v>
      </c>
      <c r="J224" s="6">
        <v>0.37480438184663539</v>
      </c>
      <c r="K224" s="6">
        <v>0.22769953051643194</v>
      </c>
      <c r="L224" s="6">
        <v>0.22769953051643194</v>
      </c>
      <c r="M224" s="6">
        <v>0.16979655712050076</v>
      </c>
    </row>
    <row r="225" spans="2:13" x14ac:dyDescent="0.25">
      <c r="B225" s="5" t="s">
        <v>79</v>
      </c>
      <c r="C225" s="5" t="s">
        <v>352</v>
      </c>
      <c r="D225" s="5" t="s">
        <v>107</v>
      </c>
      <c r="E225" s="5" t="s">
        <v>81</v>
      </c>
      <c r="F225" s="5" t="s">
        <v>366</v>
      </c>
      <c r="G225" s="6">
        <v>0</v>
      </c>
      <c r="H225" s="6">
        <v>0</v>
      </c>
      <c r="I225" s="6">
        <v>0</v>
      </c>
      <c r="J225" s="6">
        <v>0.34510250569476086</v>
      </c>
      <c r="K225" s="6">
        <v>0.23804100227790434</v>
      </c>
      <c r="L225" s="6">
        <v>0.23804100227790434</v>
      </c>
      <c r="M225" s="6">
        <v>0.17881548974943051</v>
      </c>
    </row>
    <row r="226" spans="2:13" x14ac:dyDescent="0.25">
      <c r="B226" s="5" t="s">
        <v>79</v>
      </c>
      <c r="C226" s="5" t="s">
        <v>352</v>
      </c>
      <c r="D226" s="5" t="s">
        <v>109</v>
      </c>
      <c r="E226" s="5" t="s">
        <v>81</v>
      </c>
      <c r="F226" s="5" t="s">
        <v>367</v>
      </c>
      <c r="G226" s="6">
        <v>0</v>
      </c>
      <c r="H226" s="6">
        <v>0</v>
      </c>
      <c r="I226" s="6">
        <v>0</v>
      </c>
      <c r="J226" s="6">
        <v>0.40046884157061924</v>
      </c>
      <c r="K226" s="6">
        <v>0.21801133033795664</v>
      </c>
      <c r="L226" s="6">
        <v>0.21801133033795664</v>
      </c>
      <c r="M226" s="6">
        <v>0.16350849775346746</v>
      </c>
    </row>
    <row r="227" spans="2:13" x14ac:dyDescent="0.25">
      <c r="B227" s="5" t="s">
        <v>79</v>
      </c>
      <c r="C227" s="5" t="s">
        <v>352</v>
      </c>
      <c r="D227" s="5" t="s">
        <v>111</v>
      </c>
      <c r="E227" s="5" t="s">
        <v>81</v>
      </c>
      <c r="F227" s="5" t="s">
        <v>368</v>
      </c>
      <c r="G227" s="6">
        <v>0</v>
      </c>
      <c r="H227" s="6">
        <v>0</v>
      </c>
      <c r="I227" s="6">
        <v>0</v>
      </c>
      <c r="J227" s="6">
        <v>0.29907407407407405</v>
      </c>
      <c r="K227" s="6">
        <v>0.25462962962962965</v>
      </c>
      <c r="L227" s="6">
        <v>0.25462962962962965</v>
      </c>
      <c r="M227" s="6">
        <v>0.19166666666666665</v>
      </c>
    </row>
    <row r="228" spans="2:13" x14ac:dyDescent="0.25">
      <c r="B228" s="5" t="s">
        <v>79</v>
      </c>
      <c r="C228" s="5" t="s">
        <v>369</v>
      </c>
      <c r="D228" s="5" t="s">
        <v>72</v>
      </c>
      <c r="E228" s="5" t="s">
        <v>81</v>
      </c>
      <c r="F228" s="5" t="s">
        <v>370</v>
      </c>
      <c r="G228" s="6">
        <v>0</v>
      </c>
      <c r="H228" s="6">
        <v>0</v>
      </c>
      <c r="I228" s="6">
        <v>0</v>
      </c>
      <c r="J228" s="6">
        <v>0.56737588652482263</v>
      </c>
      <c r="K228" s="6">
        <v>0.15602836879432622</v>
      </c>
      <c r="L228" s="6">
        <v>0.15602836879432622</v>
      </c>
      <c r="M228" s="6">
        <v>0.12056737588652482</v>
      </c>
    </row>
    <row r="229" spans="2:13" x14ac:dyDescent="0.25">
      <c r="B229" s="5" t="s">
        <v>79</v>
      </c>
      <c r="C229" s="5" t="s">
        <v>369</v>
      </c>
      <c r="D229" s="5" t="s">
        <v>83</v>
      </c>
      <c r="E229" s="5" t="s">
        <v>81</v>
      </c>
      <c r="F229" s="5" t="s">
        <v>371</v>
      </c>
      <c r="G229" s="6">
        <v>0</v>
      </c>
      <c r="H229" s="6">
        <v>0</v>
      </c>
      <c r="I229" s="6">
        <v>0</v>
      </c>
      <c r="J229" s="6">
        <v>0.42492639842983321</v>
      </c>
      <c r="K229" s="6">
        <v>0.20902845927379785</v>
      </c>
      <c r="L229" s="6">
        <v>0.20902845927379785</v>
      </c>
      <c r="M229" s="6">
        <v>0.15701668302257116</v>
      </c>
    </row>
    <row r="230" spans="2:13" x14ac:dyDescent="0.25">
      <c r="B230" s="5" t="s">
        <v>79</v>
      </c>
      <c r="C230" s="5" t="s">
        <v>369</v>
      </c>
      <c r="D230" s="5" t="s">
        <v>85</v>
      </c>
      <c r="E230" s="5" t="s">
        <v>81</v>
      </c>
      <c r="F230" s="5" t="s">
        <v>372</v>
      </c>
      <c r="G230" s="6">
        <v>0</v>
      </c>
      <c r="H230" s="6">
        <v>0</v>
      </c>
      <c r="I230" s="6">
        <v>0</v>
      </c>
      <c r="J230" s="6">
        <v>0.26525929325378617</v>
      </c>
      <c r="K230" s="6">
        <v>0.26709499770536943</v>
      </c>
      <c r="L230" s="6">
        <v>0.26709499770536943</v>
      </c>
      <c r="M230" s="6">
        <v>0.200550711335475</v>
      </c>
    </row>
    <row r="231" spans="2:13" x14ac:dyDescent="0.25">
      <c r="B231" s="5" t="s">
        <v>79</v>
      </c>
      <c r="C231" s="5" t="s">
        <v>369</v>
      </c>
      <c r="D231" s="5" t="s">
        <v>87</v>
      </c>
      <c r="E231" s="5" t="s">
        <v>81</v>
      </c>
      <c r="F231" s="5" t="s">
        <v>373</v>
      </c>
      <c r="G231" s="6">
        <v>0</v>
      </c>
      <c r="H231" s="6">
        <v>0</v>
      </c>
      <c r="I231" s="6">
        <v>0</v>
      </c>
      <c r="J231" s="6">
        <v>0.4343922651933701</v>
      </c>
      <c r="K231" s="6">
        <v>0.20580110497237566</v>
      </c>
      <c r="L231" s="6">
        <v>0.20580110497237566</v>
      </c>
      <c r="M231" s="6">
        <v>0.15400552486187843</v>
      </c>
    </row>
    <row r="232" spans="2:13" x14ac:dyDescent="0.25">
      <c r="B232" s="5" t="s">
        <v>79</v>
      </c>
      <c r="C232" s="5" t="s">
        <v>369</v>
      </c>
      <c r="D232" s="5" t="s">
        <v>89</v>
      </c>
      <c r="E232" s="5" t="s">
        <v>81</v>
      </c>
      <c r="F232" s="5" t="s">
        <v>374</v>
      </c>
      <c r="G232" s="6">
        <v>0</v>
      </c>
      <c r="H232" s="6">
        <v>0</v>
      </c>
      <c r="I232" s="6">
        <v>0</v>
      </c>
      <c r="J232" s="6">
        <v>0.49999999999999989</v>
      </c>
      <c r="K232" s="6">
        <v>0.18129770992366409</v>
      </c>
      <c r="L232" s="6">
        <v>0.18129770992366409</v>
      </c>
      <c r="M232" s="6">
        <v>0.13740458015267171</v>
      </c>
    </row>
    <row r="233" spans="2:13" x14ac:dyDescent="0.25">
      <c r="B233" s="5" t="s">
        <v>79</v>
      </c>
      <c r="C233" s="5" t="s">
        <v>369</v>
      </c>
      <c r="D233" s="5" t="s">
        <v>91</v>
      </c>
      <c r="E233" s="5" t="s">
        <v>81</v>
      </c>
      <c r="F233" s="5" t="s">
        <v>375</v>
      </c>
      <c r="G233" s="6">
        <v>0</v>
      </c>
      <c r="H233" s="6">
        <v>0</v>
      </c>
      <c r="I233" s="6">
        <v>0</v>
      </c>
      <c r="J233" s="6">
        <v>0.52991795077046222</v>
      </c>
      <c r="K233" s="6">
        <v>0.17090254152491494</v>
      </c>
      <c r="L233" s="6">
        <v>0.17090254152491494</v>
      </c>
      <c r="M233" s="6">
        <v>0.12827696617970782</v>
      </c>
    </row>
    <row r="234" spans="2:13" x14ac:dyDescent="0.25">
      <c r="B234" s="5" t="s">
        <v>79</v>
      </c>
      <c r="C234" s="5" t="s">
        <v>369</v>
      </c>
      <c r="D234" s="5" t="s">
        <v>93</v>
      </c>
      <c r="E234" s="5" t="s">
        <v>81</v>
      </c>
      <c r="F234" s="5" t="s">
        <v>376</v>
      </c>
      <c r="G234" s="6">
        <v>0</v>
      </c>
      <c r="H234" s="6">
        <v>0</v>
      </c>
      <c r="I234" s="6">
        <v>0</v>
      </c>
      <c r="J234" s="6">
        <v>0.50270855904658718</v>
      </c>
      <c r="K234" s="6">
        <v>0.18093174431202599</v>
      </c>
      <c r="L234" s="6">
        <v>0.18093174431202599</v>
      </c>
      <c r="M234" s="6">
        <v>0.13542795232936078</v>
      </c>
    </row>
    <row r="235" spans="2:13" x14ac:dyDescent="0.25">
      <c r="B235" s="5" t="s">
        <v>79</v>
      </c>
      <c r="C235" s="5" t="s">
        <v>369</v>
      </c>
      <c r="D235" s="5" t="s">
        <v>95</v>
      </c>
      <c r="E235" s="5" t="s">
        <v>81</v>
      </c>
      <c r="F235" s="5" t="s">
        <v>377</v>
      </c>
      <c r="G235" s="6">
        <v>0</v>
      </c>
      <c r="H235" s="6">
        <v>0</v>
      </c>
      <c r="I235" s="6">
        <v>0</v>
      </c>
      <c r="J235" s="6">
        <v>0.52188433819651969</v>
      </c>
      <c r="K235" s="6">
        <v>0.1738442608542802</v>
      </c>
      <c r="L235" s="6">
        <v>0.1738442608542802</v>
      </c>
      <c r="M235" s="6">
        <v>0.13042714009492001</v>
      </c>
    </row>
    <row r="236" spans="2:13" x14ac:dyDescent="0.25">
      <c r="B236" s="5" t="s">
        <v>79</v>
      </c>
      <c r="C236" s="5" t="s">
        <v>369</v>
      </c>
      <c r="D236" s="5" t="s">
        <v>97</v>
      </c>
      <c r="E236" s="5" t="s">
        <v>81</v>
      </c>
      <c r="F236" s="5" t="s">
        <v>378</v>
      </c>
      <c r="G236" s="6">
        <v>0</v>
      </c>
      <c r="H236" s="6">
        <v>0</v>
      </c>
      <c r="I236" s="6">
        <v>0</v>
      </c>
      <c r="J236" s="6">
        <v>0.48018604651162777</v>
      </c>
      <c r="K236" s="6">
        <v>0.18902325581395346</v>
      </c>
      <c r="L236" s="6">
        <v>0.18902325581395346</v>
      </c>
      <c r="M236" s="6">
        <v>0.14176744186046511</v>
      </c>
    </row>
    <row r="237" spans="2:13" x14ac:dyDescent="0.25">
      <c r="B237" s="5" t="s">
        <v>79</v>
      </c>
      <c r="C237" s="5" t="s">
        <v>369</v>
      </c>
      <c r="D237" s="5" t="s">
        <v>99</v>
      </c>
      <c r="E237" s="5" t="s">
        <v>81</v>
      </c>
      <c r="F237" s="5" t="s">
        <v>379</v>
      </c>
      <c r="G237" s="6">
        <v>0</v>
      </c>
      <c r="H237" s="6">
        <v>0</v>
      </c>
      <c r="I237" s="6">
        <v>0</v>
      </c>
      <c r="J237" s="6">
        <v>0.33144126357354387</v>
      </c>
      <c r="K237" s="6">
        <v>0.24308983218163865</v>
      </c>
      <c r="L237" s="6">
        <v>0.24308983218163865</v>
      </c>
      <c r="M237" s="6">
        <v>0.18237907206317863</v>
      </c>
    </row>
    <row r="238" spans="2:13" x14ac:dyDescent="0.25">
      <c r="B238" s="5" t="s">
        <v>79</v>
      </c>
      <c r="C238" s="5" t="s">
        <v>369</v>
      </c>
      <c r="D238" s="5" t="s">
        <v>101</v>
      </c>
      <c r="E238" s="5" t="s">
        <v>81</v>
      </c>
      <c r="F238" s="5" t="s">
        <v>380</v>
      </c>
      <c r="G238" s="6">
        <v>0</v>
      </c>
      <c r="H238" s="6">
        <v>0</v>
      </c>
      <c r="I238" s="6">
        <v>0</v>
      </c>
      <c r="J238" s="6">
        <v>0.46078431372549022</v>
      </c>
      <c r="K238" s="6">
        <v>0.19607843137254902</v>
      </c>
      <c r="L238" s="6">
        <v>0.19607843137254902</v>
      </c>
      <c r="M238" s="6">
        <v>0.1470588235294118</v>
      </c>
    </row>
    <row r="239" spans="2:13" x14ac:dyDescent="0.25">
      <c r="B239" s="5" t="s">
        <v>79</v>
      </c>
      <c r="C239" s="5" t="s">
        <v>369</v>
      </c>
      <c r="D239" s="5" t="s">
        <v>103</v>
      </c>
      <c r="E239" s="5" t="s">
        <v>81</v>
      </c>
      <c r="F239" s="5" t="s">
        <v>381</v>
      </c>
      <c r="G239" s="6">
        <v>0</v>
      </c>
      <c r="H239" s="6">
        <v>0</v>
      </c>
      <c r="I239" s="6">
        <v>0</v>
      </c>
      <c r="J239" s="6">
        <v>0.39089891831406198</v>
      </c>
      <c r="K239" s="6">
        <v>0.22155911973144352</v>
      </c>
      <c r="L239" s="6">
        <v>0.22155911973144352</v>
      </c>
      <c r="M239" s="6">
        <v>0.16598284222305112</v>
      </c>
    </row>
    <row r="240" spans="2:13" x14ac:dyDescent="0.25">
      <c r="B240" s="5" t="s">
        <v>79</v>
      </c>
      <c r="C240" s="5" t="s">
        <v>369</v>
      </c>
      <c r="D240" s="5" t="s">
        <v>105</v>
      </c>
      <c r="E240" s="5" t="s">
        <v>81</v>
      </c>
      <c r="F240" s="5" t="s">
        <v>382</v>
      </c>
      <c r="G240" s="6">
        <v>0</v>
      </c>
      <c r="H240" s="6">
        <v>0</v>
      </c>
      <c r="I240" s="6">
        <v>0</v>
      </c>
      <c r="J240" s="6">
        <v>0.43215739484396198</v>
      </c>
      <c r="K240" s="6">
        <v>0.20658073270013566</v>
      </c>
      <c r="L240" s="6">
        <v>0.20658073270013566</v>
      </c>
      <c r="M240" s="6">
        <v>0.15468113975576658</v>
      </c>
    </row>
    <row r="241" spans="2:13" x14ac:dyDescent="0.25">
      <c r="B241" s="5" t="s">
        <v>79</v>
      </c>
      <c r="C241" s="5" t="s">
        <v>369</v>
      </c>
      <c r="D241" s="5" t="s">
        <v>107</v>
      </c>
      <c r="E241" s="5" t="s">
        <v>81</v>
      </c>
      <c r="F241" s="5" t="s">
        <v>383</v>
      </c>
      <c r="G241" s="6">
        <v>0</v>
      </c>
      <c r="H241" s="6">
        <v>0</v>
      </c>
      <c r="I241" s="6">
        <v>0</v>
      </c>
      <c r="J241" s="6">
        <v>0.35579937304075238</v>
      </c>
      <c r="K241" s="6">
        <v>0.2335423197492163</v>
      </c>
      <c r="L241" s="6">
        <v>0.2335423197492163</v>
      </c>
      <c r="M241" s="6">
        <v>0.17711598746081506</v>
      </c>
    </row>
    <row r="242" spans="2:13" x14ac:dyDescent="0.25">
      <c r="B242" s="5" t="s">
        <v>79</v>
      </c>
      <c r="C242" s="5" t="s">
        <v>369</v>
      </c>
      <c r="D242" s="5" t="s">
        <v>109</v>
      </c>
      <c r="E242" s="5" t="s">
        <v>81</v>
      </c>
      <c r="F242" s="5" t="s">
        <v>384</v>
      </c>
      <c r="G242" s="6">
        <v>0</v>
      </c>
      <c r="H242" s="6">
        <v>0</v>
      </c>
      <c r="I242" s="6">
        <v>0</v>
      </c>
      <c r="J242" s="6">
        <v>0.31606217616580312</v>
      </c>
      <c r="K242" s="6">
        <v>0.24870466321243526</v>
      </c>
      <c r="L242" s="6">
        <v>0.24870466321243526</v>
      </c>
      <c r="M242" s="6">
        <v>0.18652849740932642</v>
      </c>
    </row>
    <row r="243" spans="2:13" x14ac:dyDescent="0.25">
      <c r="B243" s="5" t="s">
        <v>79</v>
      </c>
      <c r="C243" s="5" t="s">
        <v>369</v>
      </c>
      <c r="D243" s="5" t="s">
        <v>111</v>
      </c>
      <c r="E243" s="5" t="s">
        <v>81</v>
      </c>
      <c r="F243" s="5" t="s">
        <v>385</v>
      </c>
      <c r="G243" s="6">
        <v>0</v>
      </c>
      <c r="H243" s="6">
        <v>0</v>
      </c>
      <c r="I243" s="6">
        <v>0</v>
      </c>
      <c r="J243" s="6">
        <v>0.33918128654970758</v>
      </c>
      <c r="K243" s="6">
        <v>0.23976608187134502</v>
      </c>
      <c r="L243" s="6">
        <v>0.23976608187134502</v>
      </c>
      <c r="M243" s="6">
        <v>0.18128654970760233</v>
      </c>
    </row>
    <row r="244" spans="2:13" x14ac:dyDescent="0.25">
      <c r="B244" s="5" t="s">
        <v>79</v>
      </c>
      <c r="C244" s="5" t="s">
        <v>386</v>
      </c>
      <c r="D244" s="5" t="s">
        <v>72</v>
      </c>
      <c r="E244" s="5" t="s">
        <v>81</v>
      </c>
      <c r="F244" s="5" t="s">
        <v>387</v>
      </c>
      <c r="G244" s="6">
        <v>0</v>
      </c>
      <c r="H244" s="6">
        <v>0</v>
      </c>
      <c r="I244" s="6">
        <v>0</v>
      </c>
      <c r="J244" s="6">
        <v>0.6260623229461757</v>
      </c>
      <c r="K244" s="6">
        <v>0.1359773371104816</v>
      </c>
      <c r="L244" s="6">
        <v>0.1359773371104816</v>
      </c>
      <c r="M244" s="6">
        <v>0.10198300283286119</v>
      </c>
    </row>
    <row r="245" spans="2:13" x14ac:dyDescent="0.25">
      <c r="B245" s="5" t="s">
        <v>79</v>
      </c>
      <c r="C245" s="5" t="s">
        <v>386</v>
      </c>
      <c r="D245" s="5" t="s">
        <v>83</v>
      </c>
      <c r="E245" s="5" t="s">
        <v>81</v>
      </c>
      <c r="F245" s="5" t="s">
        <v>388</v>
      </c>
      <c r="G245" s="6">
        <v>0</v>
      </c>
      <c r="H245" s="6">
        <v>0</v>
      </c>
      <c r="I245" s="6">
        <v>0</v>
      </c>
      <c r="J245" s="6">
        <v>0.49047743282024525</v>
      </c>
      <c r="K245" s="6">
        <v>0.18523349856509261</v>
      </c>
      <c r="L245" s="6">
        <v>0.18523349856509261</v>
      </c>
      <c r="M245" s="6">
        <v>0.13905557004956953</v>
      </c>
    </row>
    <row r="246" spans="2:13" x14ac:dyDescent="0.25">
      <c r="B246" s="5" t="s">
        <v>79</v>
      </c>
      <c r="C246" s="5" t="s">
        <v>386</v>
      </c>
      <c r="D246" s="5" t="s">
        <v>85</v>
      </c>
      <c r="E246" s="5" t="s">
        <v>81</v>
      </c>
      <c r="F246" s="5" t="s">
        <v>389</v>
      </c>
      <c r="G246" s="6">
        <v>0</v>
      </c>
      <c r="H246" s="6">
        <v>0</v>
      </c>
      <c r="I246" s="6">
        <v>0</v>
      </c>
      <c r="J246" s="6">
        <v>0.48331741759990743</v>
      </c>
      <c r="K246" s="6">
        <v>0.18789246751743496</v>
      </c>
      <c r="L246" s="6">
        <v>0.18789246751743496</v>
      </c>
      <c r="M246" s="6">
        <v>0.14089764736522267</v>
      </c>
    </row>
    <row r="247" spans="2:13" x14ac:dyDescent="0.25">
      <c r="B247" s="5" t="s">
        <v>79</v>
      </c>
      <c r="C247" s="5" t="s">
        <v>386</v>
      </c>
      <c r="D247" s="5" t="s">
        <v>87</v>
      </c>
      <c r="E247" s="5" t="s">
        <v>81</v>
      </c>
      <c r="F247" s="5" t="s">
        <v>390</v>
      </c>
      <c r="G247" s="6">
        <v>0</v>
      </c>
      <c r="H247" s="6">
        <v>0</v>
      </c>
      <c r="I247" s="6">
        <v>0</v>
      </c>
      <c r="J247" s="6">
        <v>0.48401684079214091</v>
      </c>
      <c r="K247" s="6">
        <v>0.187639690212589</v>
      </c>
      <c r="L247" s="6">
        <v>0.187639690212589</v>
      </c>
      <c r="M247" s="6">
        <v>0.140703778782681</v>
      </c>
    </row>
    <row r="248" spans="2:13" x14ac:dyDescent="0.25">
      <c r="B248" s="5" t="s">
        <v>79</v>
      </c>
      <c r="C248" s="5" t="s">
        <v>386</v>
      </c>
      <c r="D248" s="5" t="s">
        <v>89</v>
      </c>
      <c r="E248" s="5" t="s">
        <v>81</v>
      </c>
      <c r="F248" s="5" t="s">
        <v>391</v>
      </c>
      <c r="G248" s="6">
        <v>0</v>
      </c>
      <c r="H248" s="6">
        <v>0</v>
      </c>
      <c r="I248" s="6">
        <v>0</v>
      </c>
      <c r="J248" s="6">
        <v>0.48901443816698065</v>
      </c>
      <c r="K248" s="6">
        <v>0.18581293157564346</v>
      </c>
      <c r="L248" s="6">
        <v>0.18581293157564346</v>
      </c>
      <c r="M248" s="6">
        <v>0.13935969868173259</v>
      </c>
    </row>
    <row r="249" spans="2:13" x14ac:dyDescent="0.25">
      <c r="B249" s="5" t="s">
        <v>79</v>
      </c>
      <c r="C249" s="5" t="s">
        <v>386</v>
      </c>
      <c r="D249" s="5" t="s">
        <v>91</v>
      </c>
      <c r="E249" s="5" t="s">
        <v>81</v>
      </c>
      <c r="F249" s="5" t="s">
        <v>392</v>
      </c>
      <c r="G249" s="6">
        <v>0</v>
      </c>
      <c r="H249" s="6">
        <v>0</v>
      </c>
      <c r="I249" s="6">
        <v>0</v>
      </c>
      <c r="J249" s="6">
        <v>0.46033213886641239</v>
      </c>
      <c r="K249" s="6">
        <v>0.19623935575848653</v>
      </c>
      <c r="L249" s="6">
        <v>0.19623935575848653</v>
      </c>
      <c r="M249" s="6">
        <v>0.14718914961661467</v>
      </c>
    </row>
    <row r="250" spans="2:13" x14ac:dyDescent="0.25">
      <c r="B250" s="5" t="s">
        <v>79</v>
      </c>
      <c r="C250" s="5" t="s">
        <v>386</v>
      </c>
      <c r="D250" s="5" t="s">
        <v>93</v>
      </c>
      <c r="E250" s="5" t="s">
        <v>81</v>
      </c>
      <c r="F250" s="5" t="s">
        <v>393</v>
      </c>
      <c r="G250" s="6">
        <v>0</v>
      </c>
      <c r="H250" s="6">
        <v>0</v>
      </c>
      <c r="I250" s="6">
        <v>0</v>
      </c>
      <c r="J250" s="6">
        <v>0.47443496385071315</v>
      </c>
      <c r="K250" s="6">
        <v>0.19110271608154758</v>
      </c>
      <c r="L250" s="6">
        <v>0.19110271608154758</v>
      </c>
      <c r="M250" s="6">
        <v>0.1433596039861916</v>
      </c>
    </row>
    <row r="251" spans="2:13" x14ac:dyDescent="0.25">
      <c r="B251" s="5" t="s">
        <v>79</v>
      </c>
      <c r="C251" s="5" t="s">
        <v>386</v>
      </c>
      <c r="D251" s="5" t="s">
        <v>95</v>
      </c>
      <c r="E251" s="5" t="s">
        <v>81</v>
      </c>
      <c r="F251" s="5" t="s">
        <v>394</v>
      </c>
      <c r="G251" s="6">
        <v>0</v>
      </c>
      <c r="H251" s="6">
        <v>0</v>
      </c>
      <c r="I251" s="6">
        <v>0</v>
      </c>
      <c r="J251" s="6">
        <v>0.44318282622194632</v>
      </c>
      <c r="K251" s="6">
        <v>0.20248972471096133</v>
      </c>
      <c r="L251" s="6">
        <v>0.20248972471096133</v>
      </c>
      <c r="M251" s="6">
        <v>0.15183772435613119</v>
      </c>
    </row>
    <row r="252" spans="2:13" x14ac:dyDescent="0.25">
      <c r="B252" s="5" t="s">
        <v>79</v>
      </c>
      <c r="C252" s="5" t="s">
        <v>386</v>
      </c>
      <c r="D252" s="5" t="s">
        <v>97</v>
      </c>
      <c r="E252" s="5" t="s">
        <v>81</v>
      </c>
      <c r="F252" s="5" t="s">
        <v>395</v>
      </c>
      <c r="G252" s="6">
        <v>0</v>
      </c>
      <c r="H252" s="6">
        <v>0</v>
      </c>
      <c r="I252" s="6">
        <v>0</v>
      </c>
      <c r="J252" s="6">
        <v>0.36091003102378483</v>
      </c>
      <c r="K252" s="6">
        <v>0.2323988932055116</v>
      </c>
      <c r="L252" s="6">
        <v>0.2323988932055116</v>
      </c>
      <c r="M252" s="6">
        <v>0.17429218256519186</v>
      </c>
    </row>
    <row r="253" spans="2:13" x14ac:dyDescent="0.25">
      <c r="B253" s="5" t="s">
        <v>79</v>
      </c>
      <c r="C253" s="5" t="s">
        <v>386</v>
      </c>
      <c r="D253" s="5" t="s">
        <v>99</v>
      </c>
      <c r="E253" s="5" t="s">
        <v>81</v>
      </c>
      <c r="F253" s="5" t="s">
        <v>396</v>
      </c>
      <c r="G253" s="6">
        <v>0</v>
      </c>
      <c r="H253" s="6">
        <v>0</v>
      </c>
      <c r="I253" s="6">
        <v>0</v>
      </c>
      <c r="J253" s="6">
        <v>0.44315602690545974</v>
      </c>
      <c r="K253" s="6">
        <v>0.20249246894730333</v>
      </c>
      <c r="L253" s="6">
        <v>0.20249246894730333</v>
      </c>
      <c r="M253" s="6">
        <v>0.15185903519993402</v>
      </c>
    </row>
    <row r="254" spans="2:13" x14ac:dyDescent="0.25">
      <c r="B254" s="5" t="s">
        <v>79</v>
      </c>
      <c r="C254" s="5" t="s">
        <v>386</v>
      </c>
      <c r="D254" s="5" t="s">
        <v>101</v>
      </c>
      <c r="E254" s="5" t="s">
        <v>81</v>
      </c>
      <c r="F254" s="5" t="s">
        <v>397</v>
      </c>
      <c r="G254" s="6">
        <v>0</v>
      </c>
      <c r="H254" s="6">
        <v>0</v>
      </c>
      <c r="I254" s="6">
        <v>0</v>
      </c>
      <c r="J254" s="6">
        <v>0.41945445187853836</v>
      </c>
      <c r="K254" s="6">
        <v>0.21101389603705611</v>
      </c>
      <c r="L254" s="6">
        <v>0.21101389603705611</v>
      </c>
      <c r="M254" s="6">
        <v>0.15851775604734947</v>
      </c>
    </row>
    <row r="255" spans="2:13" x14ac:dyDescent="0.25">
      <c r="B255" s="5" t="s">
        <v>79</v>
      </c>
      <c r="C255" s="5" t="s">
        <v>386</v>
      </c>
      <c r="D255" s="5" t="s">
        <v>103</v>
      </c>
      <c r="E255" s="5" t="s">
        <v>81</v>
      </c>
      <c r="F255" s="5" t="s">
        <v>398</v>
      </c>
      <c r="G255" s="6">
        <v>0</v>
      </c>
      <c r="H255" s="6">
        <v>0</v>
      </c>
      <c r="I255" s="6">
        <v>0</v>
      </c>
      <c r="J255" s="6">
        <v>0.4711260007949577</v>
      </c>
      <c r="K255" s="6">
        <v>0.19232297995570949</v>
      </c>
      <c r="L255" s="6">
        <v>0.19232297995570949</v>
      </c>
      <c r="M255" s="6">
        <v>0.14422803929362329</v>
      </c>
    </row>
    <row r="256" spans="2:13" x14ac:dyDescent="0.25">
      <c r="B256" s="5" t="s">
        <v>79</v>
      </c>
      <c r="C256" s="5" t="s">
        <v>386</v>
      </c>
      <c r="D256" s="5" t="s">
        <v>105</v>
      </c>
      <c r="E256" s="5" t="s">
        <v>81</v>
      </c>
      <c r="F256" s="5" t="s">
        <v>399</v>
      </c>
      <c r="G256" s="6">
        <v>0</v>
      </c>
      <c r="H256" s="6">
        <v>0</v>
      </c>
      <c r="I256" s="6">
        <v>0</v>
      </c>
      <c r="J256" s="6">
        <v>0.33423545331529092</v>
      </c>
      <c r="K256" s="6">
        <v>0.2420838971583221</v>
      </c>
      <c r="L256" s="6">
        <v>0.2420838971583221</v>
      </c>
      <c r="M256" s="6">
        <v>0.18159675236806497</v>
      </c>
    </row>
    <row r="257" spans="2:13" x14ac:dyDescent="0.25">
      <c r="B257" s="5" t="s">
        <v>79</v>
      </c>
      <c r="C257" s="5" t="s">
        <v>386</v>
      </c>
      <c r="D257" s="5" t="s">
        <v>107</v>
      </c>
      <c r="E257" s="5" t="s">
        <v>81</v>
      </c>
      <c r="F257" s="5" t="s">
        <v>400</v>
      </c>
      <c r="G257" s="6">
        <v>0</v>
      </c>
      <c r="H257" s="6">
        <v>0</v>
      </c>
      <c r="I257" s="6">
        <v>0</v>
      </c>
      <c r="J257" s="6">
        <v>0.38804689734057762</v>
      </c>
      <c r="K257" s="6">
        <v>0.22247640835001428</v>
      </c>
      <c r="L257" s="6">
        <v>0.22247640835001428</v>
      </c>
      <c r="M257" s="6">
        <v>0.16700028595939373</v>
      </c>
    </row>
    <row r="258" spans="2:13" x14ac:dyDescent="0.25">
      <c r="B258" s="5" t="s">
        <v>79</v>
      </c>
      <c r="C258" s="5" t="s">
        <v>386</v>
      </c>
      <c r="D258" s="5" t="s">
        <v>109</v>
      </c>
      <c r="E258" s="5" t="s">
        <v>81</v>
      </c>
      <c r="F258" s="5" t="s">
        <v>401</v>
      </c>
      <c r="G258" s="6">
        <v>0</v>
      </c>
      <c r="H258" s="6">
        <v>0</v>
      </c>
      <c r="I258" s="6">
        <v>0</v>
      </c>
      <c r="J258" s="6">
        <v>0.43822191109555497</v>
      </c>
      <c r="K258" s="6">
        <v>0.20423521176058809</v>
      </c>
      <c r="L258" s="6">
        <v>0.20423521176058809</v>
      </c>
      <c r="M258" s="6">
        <v>0.15330766538326923</v>
      </c>
    </row>
    <row r="259" spans="2:13" x14ac:dyDescent="0.25">
      <c r="B259" s="5" t="s">
        <v>79</v>
      </c>
      <c r="C259" s="5" t="s">
        <v>386</v>
      </c>
      <c r="D259" s="5" t="s">
        <v>111</v>
      </c>
      <c r="E259" s="5" t="s">
        <v>81</v>
      </c>
      <c r="F259" s="5" t="s">
        <v>402</v>
      </c>
      <c r="G259" s="6">
        <v>0</v>
      </c>
      <c r="H259" s="6">
        <v>0</v>
      </c>
      <c r="I259" s="6">
        <v>0</v>
      </c>
      <c r="J259" s="6">
        <v>0.38214285714285712</v>
      </c>
      <c r="K259" s="6">
        <v>0.22440476190476188</v>
      </c>
      <c r="L259" s="6">
        <v>0.22440476190476188</v>
      </c>
      <c r="M259" s="6">
        <v>0.16904761904761903</v>
      </c>
    </row>
    <row r="260" spans="2:13" x14ac:dyDescent="0.25">
      <c r="B260" s="5" t="s">
        <v>79</v>
      </c>
      <c r="C260" s="5" t="s">
        <v>403</v>
      </c>
      <c r="D260" s="5" t="s">
        <v>72</v>
      </c>
      <c r="E260" s="5" t="s">
        <v>81</v>
      </c>
      <c r="F260" s="5" t="s">
        <v>404</v>
      </c>
      <c r="G260" s="6">
        <v>0</v>
      </c>
      <c r="H260" s="6">
        <v>0</v>
      </c>
      <c r="I260" s="6">
        <v>0</v>
      </c>
      <c r="J260" s="6">
        <v>0.40615384615384614</v>
      </c>
      <c r="K260" s="6">
        <v>0.2153846153846154</v>
      </c>
      <c r="L260" s="6">
        <v>0.2153846153846154</v>
      </c>
      <c r="M260" s="6">
        <v>0.16307692307692306</v>
      </c>
    </row>
    <row r="261" spans="2:13" x14ac:dyDescent="0.25">
      <c r="B261" s="5" t="s">
        <v>79</v>
      </c>
      <c r="C261" s="5" t="s">
        <v>403</v>
      </c>
      <c r="D261" s="5" t="s">
        <v>83</v>
      </c>
      <c r="E261" s="5" t="s">
        <v>81</v>
      </c>
      <c r="F261" s="5" t="s">
        <v>405</v>
      </c>
      <c r="G261" s="6">
        <v>0</v>
      </c>
      <c r="H261" s="6">
        <v>0</v>
      </c>
      <c r="I261" s="6">
        <v>0</v>
      </c>
      <c r="J261" s="6">
        <v>0.35419126328217237</v>
      </c>
      <c r="K261" s="6">
        <v>0.2349468713105077</v>
      </c>
      <c r="L261" s="6">
        <v>0.2349468713105077</v>
      </c>
      <c r="M261" s="6">
        <v>0.17591499409681227</v>
      </c>
    </row>
    <row r="262" spans="2:13" x14ac:dyDescent="0.25">
      <c r="B262" s="5" t="s">
        <v>79</v>
      </c>
      <c r="C262" s="5" t="s">
        <v>403</v>
      </c>
      <c r="D262" s="5" t="s">
        <v>85</v>
      </c>
      <c r="E262" s="5" t="s">
        <v>81</v>
      </c>
      <c r="F262" s="5" t="s">
        <v>406</v>
      </c>
      <c r="G262" s="6">
        <v>0</v>
      </c>
      <c r="H262" s="6">
        <v>0</v>
      </c>
      <c r="I262" s="6">
        <v>0</v>
      </c>
      <c r="J262" s="6">
        <v>0.30915155305399206</v>
      </c>
      <c r="K262" s="6">
        <v>0.25119866583281214</v>
      </c>
      <c r="L262" s="6">
        <v>0.25119866583281214</v>
      </c>
      <c r="M262" s="6">
        <v>0.18845111528038355</v>
      </c>
    </row>
    <row r="263" spans="2:13" x14ac:dyDescent="0.25">
      <c r="B263" s="5" t="s">
        <v>79</v>
      </c>
      <c r="C263" s="5" t="s">
        <v>403</v>
      </c>
      <c r="D263" s="5" t="s">
        <v>87</v>
      </c>
      <c r="E263" s="5" t="s">
        <v>81</v>
      </c>
      <c r="F263" s="5" t="s">
        <v>407</v>
      </c>
      <c r="G263" s="6">
        <v>0</v>
      </c>
      <c r="H263" s="6">
        <v>0</v>
      </c>
      <c r="I263" s="6">
        <v>0</v>
      </c>
      <c r="J263" s="6">
        <v>0.35383870186485838</v>
      </c>
      <c r="K263" s="6">
        <v>0.23492371034148707</v>
      </c>
      <c r="L263" s="6">
        <v>0.23492371034148707</v>
      </c>
      <c r="M263" s="6">
        <v>0.17631387745216762</v>
      </c>
    </row>
    <row r="264" spans="2:13" x14ac:dyDescent="0.25">
      <c r="B264" s="5" t="s">
        <v>79</v>
      </c>
      <c r="C264" s="5" t="s">
        <v>403</v>
      </c>
      <c r="D264" s="5" t="s">
        <v>89</v>
      </c>
      <c r="E264" s="5" t="s">
        <v>81</v>
      </c>
      <c r="F264" s="5" t="s">
        <v>408</v>
      </c>
      <c r="G264" s="6">
        <v>0</v>
      </c>
      <c r="H264" s="6">
        <v>0</v>
      </c>
      <c r="I264" s="6">
        <v>0</v>
      </c>
      <c r="J264" s="6">
        <v>0.33769633507853397</v>
      </c>
      <c r="K264" s="6">
        <v>0.24083769633507854</v>
      </c>
      <c r="L264" s="6">
        <v>0.24083769633507854</v>
      </c>
      <c r="M264" s="6">
        <v>0.18062827225130887</v>
      </c>
    </row>
    <row r="265" spans="2:13" x14ac:dyDescent="0.25">
      <c r="B265" s="5" t="s">
        <v>79</v>
      </c>
      <c r="C265" s="5" t="s">
        <v>403</v>
      </c>
      <c r="D265" s="5" t="s">
        <v>91</v>
      </c>
      <c r="E265" s="5" t="s">
        <v>81</v>
      </c>
      <c r="F265" s="5" t="s">
        <v>409</v>
      </c>
      <c r="G265" s="6">
        <v>0</v>
      </c>
      <c r="H265" s="6">
        <v>0</v>
      </c>
      <c r="I265" s="6">
        <v>0</v>
      </c>
      <c r="J265" s="6">
        <v>0.3014705882352941</v>
      </c>
      <c r="K265" s="6">
        <v>0.2540211397058823</v>
      </c>
      <c r="L265" s="6">
        <v>0.2540211397058823</v>
      </c>
      <c r="M265" s="6">
        <v>0.19048713235294115</v>
      </c>
    </row>
    <row r="266" spans="2:13" x14ac:dyDescent="0.25">
      <c r="B266" s="5" t="s">
        <v>79</v>
      </c>
      <c r="C266" s="5" t="s">
        <v>403</v>
      </c>
      <c r="D266" s="5" t="s">
        <v>93</v>
      </c>
      <c r="E266" s="5" t="s">
        <v>81</v>
      </c>
      <c r="F266" s="5" t="s">
        <v>410</v>
      </c>
      <c r="G266" s="6">
        <v>0</v>
      </c>
      <c r="H266" s="6">
        <v>0</v>
      </c>
      <c r="I266" s="6">
        <v>0</v>
      </c>
      <c r="J266" s="6">
        <v>0.37967466040583603</v>
      </c>
      <c r="K266" s="6">
        <v>0.22555760523226567</v>
      </c>
      <c r="L266" s="6">
        <v>0.22555760523226567</v>
      </c>
      <c r="M266" s="6">
        <v>0.16921012912963274</v>
      </c>
    </row>
    <row r="267" spans="2:13" x14ac:dyDescent="0.25">
      <c r="B267" s="5" t="s">
        <v>79</v>
      </c>
      <c r="C267" s="5" t="s">
        <v>403</v>
      </c>
      <c r="D267" s="5" t="s">
        <v>95</v>
      </c>
      <c r="E267" s="5" t="s">
        <v>81</v>
      </c>
      <c r="F267" s="5" t="s">
        <v>411</v>
      </c>
      <c r="G267" s="6">
        <v>0</v>
      </c>
      <c r="H267" s="6">
        <v>0</v>
      </c>
      <c r="I267" s="6">
        <v>0</v>
      </c>
      <c r="J267" s="6">
        <v>0.30428346748080304</v>
      </c>
      <c r="K267" s="6">
        <v>0.25302988250531966</v>
      </c>
      <c r="L267" s="6">
        <v>0.25302988250531966</v>
      </c>
      <c r="M267" s="6">
        <v>0.1896567675085577</v>
      </c>
    </row>
    <row r="268" spans="2:13" x14ac:dyDescent="0.25">
      <c r="B268" s="5" t="s">
        <v>79</v>
      </c>
      <c r="C268" s="5" t="s">
        <v>403</v>
      </c>
      <c r="D268" s="5" t="s">
        <v>97</v>
      </c>
      <c r="E268" s="5" t="s">
        <v>81</v>
      </c>
      <c r="F268" s="5" t="s">
        <v>412</v>
      </c>
      <c r="G268" s="6">
        <v>0</v>
      </c>
      <c r="H268" s="6">
        <v>0</v>
      </c>
      <c r="I268" s="6">
        <v>0</v>
      </c>
      <c r="J268" s="6">
        <v>0.35315818893236445</v>
      </c>
      <c r="K268" s="6">
        <v>0.23521520402459473</v>
      </c>
      <c r="L268" s="6">
        <v>0.23521520402459473</v>
      </c>
      <c r="M268" s="6">
        <v>0.17641140301844607</v>
      </c>
    </row>
    <row r="269" spans="2:13" x14ac:dyDescent="0.25">
      <c r="B269" s="5" t="s">
        <v>79</v>
      </c>
      <c r="C269" s="5" t="s">
        <v>403</v>
      </c>
      <c r="D269" s="5" t="s">
        <v>99</v>
      </c>
      <c r="E269" s="5" t="s">
        <v>81</v>
      </c>
      <c r="F269" s="5" t="s">
        <v>413</v>
      </c>
      <c r="G269" s="6">
        <v>0</v>
      </c>
      <c r="H269" s="6">
        <v>0</v>
      </c>
      <c r="I269" s="6">
        <v>0</v>
      </c>
      <c r="J269" s="6">
        <v>0.40886791281127749</v>
      </c>
      <c r="K269" s="6">
        <v>0.21492889523691239</v>
      </c>
      <c r="L269" s="6">
        <v>0.21492889523691239</v>
      </c>
      <c r="M269" s="6">
        <v>0.16127429671489785</v>
      </c>
    </row>
    <row r="270" spans="2:13" x14ac:dyDescent="0.25">
      <c r="B270" s="5" t="s">
        <v>79</v>
      </c>
      <c r="C270" s="5" t="s">
        <v>403</v>
      </c>
      <c r="D270" s="5" t="s">
        <v>101</v>
      </c>
      <c r="E270" s="5" t="s">
        <v>81</v>
      </c>
      <c r="F270" s="5" t="s">
        <v>414</v>
      </c>
      <c r="G270" s="6">
        <v>0</v>
      </c>
      <c r="H270" s="6">
        <v>0</v>
      </c>
      <c r="I270" s="6">
        <v>0</v>
      </c>
      <c r="J270" s="6">
        <v>0.41406249999999994</v>
      </c>
      <c r="K270" s="6">
        <v>0.2130681818181818</v>
      </c>
      <c r="L270" s="6">
        <v>0.2130681818181818</v>
      </c>
      <c r="M270" s="6">
        <v>0.15980113636363635</v>
      </c>
    </row>
    <row r="271" spans="2:13" x14ac:dyDescent="0.25">
      <c r="B271" s="5" t="s">
        <v>79</v>
      </c>
      <c r="C271" s="5" t="s">
        <v>403</v>
      </c>
      <c r="D271" s="5" t="s">
        <v>103</v>
      </c>
      <c r="E271" s="5" t="s">
        <v>81</v>
      </c>
      <c r="F271" s="5" t="s">
        <v>415</v>
      </c>
      <c r="G271" s="6">
        <v>0</v>
      </c>
      <c r="H271" s="6">
        <v>0</v>
      </c>
      <c r="I271" s="6">
        <v>0</v>
      </c>
      <c r="J271" s="6">
        <v>0.39221238938053099</v>
      </c>
      <c r="K271" s="6">
        <v>0.22106194690265488</v>
      </c>
      <c r="L271" s="6">
        <v>0.22106194690265488</v>
      </c>
      <c r="M271" s="6">
        <v>0.16566371681415928</v>
      </c>
    </row>
    <row r="272" spans="2:13" x14ac:dyDescent="0.25">
      <c r="B272" s="5" t="s">
        <v>79</v>
      </c>
      <c r="C272" s="5" t="s">
        <v>403</v>
      </c>
      <c r="D272" s="5" t="s">
        <v>105</v>
      </c>
      <c r="E272" s="5" t="s">
        <v>81</v>
      </c>
      <c r="F272" s="5" t="s">
        <v>416</v>
      </c>
      <c r="G272" s="6">
        <v>0</v>
      </c>
      <c r="H272" s="6">
        <v>0</v>
      </c>
      <c r="I272" s="6">
        <v>0</v>
      </c>
      <c r="J272" s="6">
        <v>0.40622808248001119</v>
      </c>
      <c r="K272" s="6">
        <v>0.21587880488146999</v>
      </c>
      <c r="L272" s="6">
        <v>0.21587880488146999</v>
      </c>
      <c r="M272" s="6">
        <v>0.16201430775704867</v>
      </c>
    </row>
    <row r="273" spans="2:13" x14ac:dyDescent="0.25">
      <c r="B273" s="5" t="s">
        <v>79</v>
      </c>
      <c r="C273" s="5" t="s">
        <v>403</v>
      </c>
      <c r="D273" s="5" t="s">
        <v>107</v>
      </c>
      <c r="E273" s="5" t="s">
        <v>81</v>
      </c>
      <c r="F273" s="5" t="s">
        <v>417</v>
      </c>
      <c r="G273" s="6">
        <v>0</v>
      </c>
      <c r="H273" s="6">
        <v>0</v>
      </c>
      <c r="I273" s="6">
        <v>0</v>
      </c>
      <c r="J273" s="6">
        <v>0.40647857889237193</v>
      </c>
      <c r="K273" s="6">
        <v>0.21577847439916406</v>
      </c>
      <c r="L273" s="6">
        <v>0.21577847439916406</v>
      </c>
      <c r="M273" s="6">
        <v>0.16196447230929986</v>
      </c>
    </row>
    <row r="274" spans="2:13" x14ac:dyDescent="0.25">
      <c r="B274" s="5" t="s">
        <v>79</v>
      </c>
      <c r="C274" s="5" t="s">
        <v>403</v>
      </c>
      <c r="D274" s="5" t="s">
        <v>109</v>
      </c>
      <c r="E274" s="5" t="s">
        <v>81</v>
      </c>
      <c r="F274" s="5" t="s">
        <v>418</v>
      </c>
      <c r="G274" s="6">
        <v>0</v>
      </c>
      <c r="H274" s="6">
        <v>0</v>
      </c>
      <c r="I274" s="6">
        <v>0</v>
      </c>
      <c r="J274" s="6">
        <v>0.41156126482213456</v>
      </c>
      <c r="K274" s="6">
        <v>0.21393280632411077</v>
      </c>
      <c r="L274" s="6">
        <v>0.21393280632411077</v>
      </c>
      <c r="M274" s="6">
        <v>0.16057312252964434</v>
      </c>
    </row>
    <row r="275" spans="2:13" x14ac:dyDescent="0.25">
      <c r="B275" s="5" t="s">
        <v>79</v>
      </c>
      <c r="C275" s="5" t="s">
        <v>403</v>
      </c>
      <c r="D275" s="5" t="s">
        <v>111</v>
      </c>
      <c r="E275" s="5" t="s">
        <v>81</v>
      </c>
      <c r="F275" s="5" t="s">
        <v>419</v>
      </c>
      <c r="G275" s="6">
        <v>0</v>
      </c>
      <c r="H275" s="6">
        <v>0</v>
      </c>
      <c r="I275" s="6">
        <v>0</v>
      </c>
      <c r="J275" s="6">
        <v>0.40089686098654714</v>
      </c>
      <c r="K275" s="6">
        <v>0.21793721973094177</v>
      </c>
      <c r="L275" s="6">
        <v>0.21793721973094177</v>
      </c>
      <c r="M275" s="6">
        <v>0.16322869955156954</v>
      </c>
    </row>
    <row r="276" spans="2:13" x14ac:dyDescent="0.25">
      <c r="B276" s="5" t="s">
        <v>79</v>
      </c>
      <c r="C276" s="5" t="s">
        <v>420</v>
      </c>
      <c r="D276" s="5" t="s">
        <v>72</v>
      </c>
      <c r="E276" s="5" t="s">
        <v>81</v>
      </c>
      <c r="F276" s="5" t="s">
        <v>421</v>
      </c>
      <c r="G276" s="6">
        <v>0</v>
      </c>
      <c r="H276" s="6">
        <v>0</v>
      </c>
      <c r="I276" s="6">
        <v>0</v>
      </c>
      <c r="J276" s="6">
        <v>0.26923076923076922</v>
      </c>
      <c r="K276" s="6">
        <v>0.26923076923076922</v>
      </c>
      <c r="L276" s="6">
        <v>0.26923076923076922</v>
      </c>
      <c r="M276" s="6">
        <v>0.19230769230769229</v>
      </c>
    </row>
    <row r="277" spans="2:13" x14ac:dyDescent="0.25">
      <c r="B277" s="5" t="s">
        <v>79</v>
      </c>
      <c r="C277" s="5" t="s">
        <v>420</v>
      </c>
      <c r="D277" s="5" t="s">
        <v>83</v>
      </c>
      <c r="E277" s="5" t="s">
        <v>81</v>
      </c>
      <c r="F277" s="5" t="s">
        <v>422</v>
      </c>
      <c r="G277" s="6">
        <v>0</v>
      </c>
      <c r="H277" s="6">
        <v>0</v>
      </c>
      <c r="I277" s="6">
        <v>0</v>
      </c>
      <c r="J277" s="6">
        <v>0.35582822085889571</v>
      </c>
      <c r="K277" s="6">
        <v>0.23312883435582821</v>
      </c>
      <c r="L277" s="6">
        <v>0.23312883435582821</v>
      </c>
      <c r="M277" s="6">
        <v>0.17791411042944785</v>
      </c>
    </row>
    <row r="278" spans="2:13" x14ac:dyDescent="0.25">
      <c r="B278" s="5" t="s">
        <v>79</v>
      </c>
      <c r="C278" s="5" t="s">
        <v>420</v>
      </c>
      <c r="D278" s="5" t="s">
        <v>85</v>
      </c>
      <c r="E278" s="5" t="s">
        <v>81</v>
      </c>
      <c r="F278" s="5" t="s">
        <v>423</v>
      </c>
      <c r="G278" s="6">
        <v>0</v>
      </c>
      <c r="H278" s="6">
        <v>0</v>
      </c>
      <c r="I278" s="6">
        <v>0</v>
      </c>
      <c r="J278" s="6">
        <v>0.31782945736434109</v>
      </c>
      <c r="K278" s="6">
        <v>0.24806201550387597</v>
      </c>
      <c r="L278" s="6">
        <v>0.24806201550387597</v>
      </c>
      <c r="M278" s="6">
        <v>0.18604651162790695</v>
      </c>
    </row>
    <row r="279" spans="2:13" x14ac:dyDescent="0.25">
      <c r="B279" s="5" t="s">
        <v>79</v>
      </c>
      <c r="C279" s="5" t="s">
        <v>420</v>
      </c>
      <c r="D279" s="5" t="s">
        <v>87</v>
      </c>
      <c r="E279" s="5" t="s">
        <v>81</v>
      </c>
      <c r="F279" s="5" t="s">
        <v>424</v>
      </c>
      <c r="G279" s="6">
        <v>0</v>
      </c>
      <c r="H279" s="6">
        <v>0</v>
      </c>
      <c r="I279" s="6">
        <v>0</v>
      </c>
      <c r="J279" s="6">
        <v>0.38192419825072887</v>
      </c>
      <c r="K279" s="6">
        <v>0.22448979591836732</v>
      </c>
      <c r="L279" s="6">
        <v>0.22448979591836732</v>
      </c>
      <c r="M279" s="6">
        <v>0.16909620991253643</v>
      </c>
    </row>
    <row r="280" spans="2:13" x14ac:dyDescent="0.25">
      <c r="B280" s="5" t="s">
        <v>79</v>
      </c>
      <c r="C280" s="5" t="s">
        <v>420</v>
      </c>
      <c r="D280" s="5" t="s">
        <v>89</v>
      </c>
      <c r="E280" s="5" t="s">
        <v>81</v>
      </c>
      <c r="F280" s="5" t="s">
        <v>425</v>
      </c>
      <c r="G280" s="6">
        <v>0</v>
      </c>
      <c r="H280" s="6">
        <v>0</v>
      </c>
      <c r="I280" s="6">
        <v>0</v>
      </c>
      <c r="J280" s="6">
        <v>0.34710743801652888</v>
      </c>
      <c r="K280" s="6">
        <v>0.23966942148760323</v>
      </c>
      <c r="L280" s="6">
        <v>0.23966942148760323</v>
      </c>
      <c r="M280" s="6">
        <v>0.17355371900826444</v>
      </c>
    </row>
    <row r="281" spans="2:13" x14ac:dyDescent="0.25">
      <c r="B281" s="5" t="s">
        <v>79</v>
      </c>
      <c r="C281" s="5" t="s">
        <v>420</v>
      </c>
      <c r="D281" s="5" t="s">
        <v>91</v>
      </c>
      <c r="E281" s="5" t="s">
        <v>81</v>
      </c>
      <c r="F281" s="5" t="s">
        <v>426</v>
      </c>
      <c r="G281" s="6">
        <v>0</v>
      </c>
      <c r="H281" s="6">
        <v>0</v>
      </c>
      <c r="I281" s="6">
        <v>0</v>
      </c>
      <c r="J281" s="6">
        <v>0.29634206623826004</v>
      </c>
      <c r="K281" s="6">
        <v>0.2558082056351953</v>
      </c>
      <c r="L281" s="6">
        <v>0.2558082056351953</v>
      </c>
      <c r="M281" s="6">
        <v>0.19204152249134954</v>
      </c>
    </row>
    <row r="282" spans="2:13" x14ac:dyDescent="0.25">
      <c r="B282" s="5" t="s">
        <v>79</v>
      </c>
      <c r="C282" s="5" t="s">
        <v>420</v>
      </c>
      <c r="D282" s="5" t="s">
        <v>93</v>
      </c>
      <c r="E282" s="5" t="s">
        <v>81</v>
      </c>
      <c r="F282" s="5" t="s">
        <v>427</v>
      </c>
      <c r="G282" s="6">
        <v>0</v>
      </c>
      <c r="H282" s="6">
        <v>0</v>
      </c>
      <c r="I282" s="6">
        <v>0</v>
      </c>
      <c r="J282" s="6">
        <v>0.34864546525323908</v>
      </c>
      <c r="K282" s="6">
        <v>0.23674911660777387</v>
      </c>
      <c r="L282" s="6">
        <v>0.23674911660777387</v>
      </c>
      <c r="M282" s="6">
        <v>0.17785630153121318</v>
      </c>
    </row>
    <row r="283" spans="2:13" x14ac:dyDescent="0.25">
      <c r="B283" s="5" t="s">
        <v>79</v>
      </c>
      <c r="C283" s="5" t="s">
        <v>420</v>
      </c>
      <c r="D283" s="5" t="s">
        <v>95</v>
      </c>
      <c r="E283" s="5" t="s">
        <v>81</v>
      </c>
      <c r="F283" s="5" t="s">
        <v>428</v>
      </c>
      <c r="G283" s="6">
        <v>0</v>
      </c>
      <c r="H283" s="6">
        <v>0</v>
      </c>
      <c r="I283" s="6">
        <v>0</v>
      </c>
      <c r="J283" s="6">
        <v>0.3085618589072639</v>
      </c>
      <c r="K283" s="6">
        <v>0.25141302072430388</v>
      </c>
      <c r="L283" s="6">
        <v>0.25141302072430388</v>
      </c>
      <c r="M283" s="6">
        <v>0.18861209964412806</v>
      </c>
    </row>
    <row r="284" spans="2:13" x14ac:dyDescent="0.25">
      <c r="B284" s="5" t="s">
        <v>79</v>
      </c>
      <c r="C284" s="5" t="s">
        <v>420</v>
      </c>
      <c r="D284" s="5" t="s">
        <v>97</v>
      </c>
      <c r="E284" s="5" t="s">
        <v>81</v>
      </c>
      <c r="F284" s="5" t="s">
        <v>429</v>
      </c>
      <c r="G284" s="6">
        <v>0</v>
      </c>
      <c r="H284" s="6">
        <v>0</v>
      </c>
      <c r="I284" s="6">
        <v>0</v>
      </c>
      <c r="J284" s="6">
        <v>0.3967622080679406</v>
      </c>
      <c r="K284" s="6">
        <v>0.21947983014861999</v>
      </c>
      <c r="L284" s="6">
        <v>0.21947983014861999</v>
      </c>
      <c r="M284" s="6">
        <v>0.16427813163481952</v>
      </c>
    </row>
    <row r="285" spans="2:13" x14ac:dyDescent="0.25">
      <c r="B285" s="5" t="s">
        <v>79</v>
      </c>
      <c r="C285" s="5" t="s">
        <v>420</v>
      </c>
      <c r="D285" s="5" t="s">
        <v>99</v>
      </c>
      <c r="E285" s="5" t="s">
        <v>81</v>
      </c>
      <c r="F285" s="5" t="s">
        <v>430</v>
      </c>
      <c r="G285" s="6">
        <v>0</v>
      </c>
      <c r="H285" s="6">
        <v>0</v>
      </c>
      <c r="I285" s="6">
        <v>0</v>
      </c>
      <c r="J285" s="6">
        <v>0.51107302926443454</v>
      </c>
      <c r="K285" s="6">
        <v>0.17782757711573954</v>
      </c>
      <c r="L285" s="6">
        <v>0.17782757711573954</v>
      </c>
      <c r="M285" s="6">
        <v>0.13327181650408648</v>
      </c>
    </row>
    <row r="286" spans="2:13" x14ac:dyDescent="0.25">
      <c r="B286" s="5" t="s">
        <v>79</v>
      </c>
      <c r="C286" s="5" t="s">
        <v>420</v>
      </c>
      <c r="D286" s="5" t="s">
        <v>101</v>
      </c>
      <c r="E286" s="5" t="s">
        <v>81</v>
      </c>
      <c r="F286" s="5" t="s">
        <v>431</v>
      </c>
      <c r="G286" s="6">
        <v>0</v>
      </c>
      <c r="H286" s="6">
        <v>0</v>
      </c>
      <c r="I286" s="6">
        <v>0</v>
      </c>
      <c r="J286" s="6">
        <v>0.39999999999999997</v>
      </c>
      <c r="K286" s="6">
        <v>0.21666666666666667</v>
      </c>
      <c r="L286" s="6">
        <v>0.21666666666666667</v>
      </c>
      <c r="M286" s="6">
        <v>0.16666666666666666</v>
      </c>
    </row>
    <row r="287" spans="2:13" x14ac:dyDescent="0.25">
      <c r="B287" s="5" t="s">
        <v>79</v>
      </c>
      <c r="C287" s="5" t="s">
        <v>420</v>
      </c>
      <c r="D287" s="5" t="s">
        <v>103</v>
      </c>
      <c r="E287" s="5" t="s">
        <v>81</v>
      </c>
      <c r="F287" s="5" t="s">
        <v>432</v>
      </c>
      <c r="G287" s="6">
        <v>0</v>
      </c>
      <c r="H287" s="6">
        <v>0</v>
      </c>
      <c r="I287" s="6">
        <v>0</v>
      </c>
      <c r="J287" s="6">
        <v>0.42033383915022765</v>
      </c>
      <c r="K287" s="6">
        <v>0.21092564491654023</v>
      </c>
      <c r="L287" s="6">
        <v>0.21092564491654023</v>
      </c>
      <c r="M287" s="6">
        <v>0.15781487101669195</v>
      </c>
    </row>
    <row r="288" spans="2:13" x14ac:dyDescent="0.25">
      <c r="B288" s="5" t="s">
        <v>79</v>
      </c>
      <c r="C288" s="5" t="s">
        <v>420</v>
      </c>
      <c r="D288" s="5" t="s">
        <v>105</v>
      </c>
      <c r="E288" s="5" t="s">
        <v>81</v>
      </c>
      <c r="F288" s="5" t="s">
        <v>433</v>
      </c>
      <c r="G288" s="6">
        <v>0</v>
      </c>
      <c r="H288" s="6">
        <v>0</v>
      </c>
      <c r="I288" s="6">
        <v>0</v>
      </c>
      <c r="J288" s="6">
        <v>0.40679953106682293</v>
      </c>
      <c r="K288" s="6">
        <v>0.21570926143024616</v>
      </c>
      <c r="L288" s="6">
        <v>0.21570926143024616</v>
      </c>
      <c r="M288" s="6">
        <v>0.16178194607268459</v>
      </c>
    </row>
    <row r="289" spans="2:13" x14ac:dyDescent="0.25">
      <c r="B289" s="5" t="s">
        <v>79</v>
      </c>
      <c r="C289" s="5" t="s">
        <v>420</v>
      </c>
      <c r="D289" s="5" t="s">
        <v>107</v>
      </c>
      <c r="E289" s="5" t="s">
        <v>81</v>
      </c>
      <c r="F289" s="5" t="s">
        <v>434</v>
      </c>
      <c r="G289" s="6">
        <v>0</v>
      </c>
      <c r="H289" s="6">
        <v>0</v>
      </c>
      <c r="I289" s="6">
        <v>0</v>
      </c>
      <c r="J289" s="6">
        <v>0.50654069767441867</v>
      </c>
      <c r="K289" s="6">
        <v>0.17950581395348844</v>
      </c>
      <c r="L289" s="6">
        <v>0.17950581395348844</v>
      </c>
      <c r="M289" s="6">
        <v>0.1344476744186047</v>
      </c>
    </row>
    <row r="290" spans="2:13" x14ac:dyDescent="0.25">
      <c r="B290" s="5" t="s">
        <v>79</v>
      </c>
      <c r="C290" s="5" t="s">
        <v>420</v>
      </c>
      <c r="D290" s="5" t="s">
        <v>109</v>
      </c>
      <c r="E290" s="5" t="s">
        <v>81</v>
      </c>
      <c r="F290" s="5" t="s">
        <v>435</v>
      </c>
      <c r="G290" s="6">
        <v>0</v>
      </c>
      <c r="H290" s="6">
        <v>0</v>
      </c>
      <c r="I290" s="6">
        <v>0</v>
      </c>
      <c r="J290" s="6">
        <v>0.51601671309192221</v>
      </c>
      <c r="K290" s="6">
        <v>0.17618384401114215</v>
      </c>
      <c r="L290" s="6">
        <v>0.17618384401114215</v>
      </c>
      <c r="M290" s="6">
        <v>0.13161559888579394</v>
      </c>
    </row>
    <row r="291" spans="2:13" x14ac:dyDescent="0.25">
      <c r="B291" s="5" t="s">
        <v>79</v>
      </c>
      <c r="C291" s="5" t="s">
        <v>420</v>
      </c>
      <c r="D291" s="5" t="s">
        <v>111</v>
      </c>
      <c r="E291" s="5" t="s">
        <v>81</v>
      </c>
      <c r="F291" s="5" t="s">
        <v>436</v>
      </c>
      <c r="G291" s="6">
        <v>0</v>
      </c>
      <c r="H291" s="6">
        <v>0</v>
      </c>
      <c r="I291" s="6">
        <v>0</v>
      </c>
      <c r="J291" s="6">
        <v>0.4898710865561694</v>
      </c>
      <c r="K291" s="6">
        <v>0.1860036832412523</v>
      </c>
      <c r="L291" s="6">
        <v>0.1860036832412523</v>
      </c>
      <c r="M291" s="6">
        <v>0.13812154696132597</v>
      </c>
    </row>
    <row r="292" spans="2:13" x14ac:dyDescent="0.25">
      <c r="B292" s="5" t="s">
        <v>79</v>
      </c>
      <c r="C292" s="5" t="s">
        <v>437</v>
      </c>
      <c r="D292" s="5" t="s">
        <v>72</v>
      </c>
      <c r="E292" s="5" t="s">
        <v>81</v>
      </c>
      <c r="F292" s="5" t="s">
        <v>438</v>
      </c>
      <c r="G292" s="6">
        <v>0</v>
      </c>
      <c r="H292" s="6">
        <v>0</v>
      </c>
      <c r="I292" s="6">
        <v>0</v>
      </c>
      <c r="J292" s="6">
        <v>0.26923076923076922</v>
      </c>
      <c r="K292" s="6">
        <v>0.26923076923076922</v>
      </c>
      <c r="L292" s="6">
        <v>0.26923076923076922</v>
      </c>
      <c r="M292" s="6">
        <v>0.19230769230769229</v>
      </c>
    </row>
    <row r="293" spans="2:13" x14ac:dyDescent="0.25">
      <c r="B293" s="5" t="s">
        <v>79</v>
      </c>
      <c r="C293" s="5" t="s">
        <v>437</v>
      </c>
      <c r="D293" s="5" t="s">
        <v>83</v>
      </c>
      <c r="E293" s="5" t="s">
        <v>81</v>
      </c>
      <c r="F293" s="5" t="s">
        <v>439</v>
      </c>
      <c r="G293" s="6">
        <v>0</v>
      </c>
      <c r="H293" s="6">
        <v>0</v>
      </c>
      <c r="I293" s="6">
        <v>0</v>
      </c>
      <c r="J293" s="6">
        <v>0.35582822085889571</v>
      </c>
      <c r="K293" s="6">
        <v>0.23312883435582821</v>
      </c>
      <c r="L293" s="6">
        <v>0.23312883435582821</v>
      </c>
      <c r="M293" s="6">
        <v>0.17791411042944785</v>
      </c>
    </row>
    <row r="294" spans="2:13" x14ac:dyDescent="0.25">
      <c r="B294" s="5" t="s">
        <v>79</v>
      </c>
      <c r="C294" s="5" t="s">
        <v>437</v>
      </c>
      <c r="D294" s="5" t="s">
        <v>85</v>
      </c>
      <c r="E294" s="5" t="s">
        <v>81</v>
      </c>
      <c r="F294" s="5" t="s">
        <v>440</v>
      </c>
      <c r="G294" s="6">
        <v>0</v>
      </c>
      <c r="H294" s="6">
        <v>0</v>
      </c>
      <c r="I294" s="6">
        <v>0</v>
      </c>
      <c r="J294" s="6">
        <v>0.31782945736434109</v>
      </c>
      <c r="K294" s="6">
        <v>0.24806201550387597</v>
      </c>
      <c r="L294" s="6">
        <v>0.24806201550387597</v>
      </c>
      <c r="M294" s="6">
        <v>0.18604651162790695</v>
      </c>
    </row>
    <row r="295" spans="2:13" x14ac:dyDescent="0.25">
      <c r="B295" s="5" t="s">
        <v>79</v>
      </c>
      <c r="C295" s="5" t="s">
        <v>437</v>
      </c>
      <c r="D295" s="5" t="s">
        <v>87</v>
      </c>
      <c r="E295" s="5" t="s">
        <v>81</v>
      </c>
      <c r="F295" s="5" t="s">
        <v>441</v>
      </c>
      <c r="G295" s="6">
        <v>0</v>
      </c>
      <c r="H295" s="6">
        <v>0</v>
      </c>
      <c r="I295" s="6">
        <v>0</v>
      </c>
      <c r="J295" s="6">
        <v>0.38192419825072887</v>
      </c>
      <c r="K295" s="6">
        <v>0.22448979591836732</v>
      </c>
      <c r="L295" s="6">
        <v>0.22448979591836732</v>
      </c>
      <c r="M295" s="6">
        <v>0.16909620991253643</v>
      </c>
    </row>
    <row r="296" spans="2:13" x14ac:dyDescent="0.25">
      <c r="B296" s="5" t="s">
        <v>79</v>
      </c>
      <c r="C296" s="5" t="s">
        <v>437</v>
      </c>
      <c r="D296" s="5" t="s">
        <v>89</v>
      </c>
      <c r="E296" s="5" t="s">
        <v>81</v>
      </c>
      <c r="F296" s="5" t="s">
        <v>442</v>
      </c>
      <c r="G296" s="6">
        <v>0</v>
      </c>
      <c r="H296" s="6">
        <v>0</v>
      </c>
      <c r="I296" s="6">
        <v>0</v>
      </c>
      <c r="J296" s="6">
        <v>0.34710743801652888</v>
      </c>
      <c r="K296" s="6">
        <v>0.23966942148760323</v>
      </c>
      <c r="L296" s="6">
        <v>0.23966942148760323</v>
      </c>
      <c r="M296" s="6">
        <v>0.17355371900826444</v>
      </c>
    </row>
    <row r="297" spans="2:13" x14ac:dyDescent="0.25">
      <c r="B297" s="5" t="s">
        <v>79</v>
      </c>
      <c r="C297" s="5" t="s">
        <v>437</v>
      </c>
      <c r="D297" s="5" t="s">
        <v>91</v>
      </c>
      <c r="E297" s="5" t="s">
        <v>81</v>
      </c>
      <c r="F297" s="5" t="s">
        <v>443</v>
      </c>
      <c r="G297" s="6">
        <v>0</v>
      </c>
      <c r="H297" s="6">
        <v>0</v>
      </c>
      <c r="I297" s="6">
        <v>0</v>
      </c>
      <c r="J297" s="6">
        <v>0.29634206623826004</v>
      </c>
      <c r="K297" s="6">
        <v>0.2558082056351953</v>
      </c>
      <c r="L297" s="6">
        <v>0.2558082056351953</v>
      </c>
      <c r="M297" s="6">
        <v>0.19204152249134954</v>
      </c>
    </row>
    <row r="298" spans="2:13" x14ac:dyDescent="0.25">
      <c r="B298" s="5" t="s">
        <v>79</v>
      </c>
      <c r="C298" s="5" t="s">
        <v>437</v>
      </c>
      <c r="D298" s="5" t="s">
        <v>93</v>
      </c>
      <c r="E298" s="5" t="s">
        <v>81</v>
      </c>
      <c r="F298" s="5" t="s">
        <v>444</v>
      </c>
      <c r="G298" s="6">
        <v>0</v>
      </c>
      <c r="H298" s="6">
        <v>0</v>
      </c>
      <c r="I298" s="6">
        <v>0</v>
      </c>
      <c r="J298" s="6">
        <v>0.34864546525323908</v>
      </c>
      <c r="K298" s="6">
        <v>0.23674911660777387</v>
      </c>
      <c r="L298" s="6">
        <v>0.23674911660777387</v>
      </c>
      <c r="M298" s="6">
        <v>0.17785630153121318</v>
      </c>
    </row>
    <row r="299" spans="2:13" x14ac:dyDescent="0.25">
      <c r="B299" s="5" t="s">
        <v>79</v>
      </c>
      <c r="C299" s="5" t="s">
        <v>437</v>
      </c>
      <c r="D299" s="5" t="s">
        <v>95</v>
      </c>
      <c r="E299" s="5" t="s">
        <v>81</v>
      </c>
      <c r="F299" s="5" t="s">
        <v>445</v>
      </c>
      <c r="G299" s="6">
        <v>0</v>
      </c>
      <c r="H299" s="6">
        <v>0</v>
      </c>
      <c r="I299" s="6">
        <v>0</v>
      </c>
      <c r="J299" s="6">
        <v>0.3085618589072639</v>
      </c>
      <c r="K299" s="6">
        <v>0.25141302072430388</v>
      </c>
      <c r="L299" s="6">
        <v>0.25141302072430388</v>
      </c>
      <c r="M299" s="6">
        <v>0.18861209964412806</v>
      </c>
    </row>
    <row r="300" spans="2:13" x14ac:dyDescent="0.25">
      <c r="B300" s="5" t="s">
        <v>79</v>
      </c>
      <c r="C300" s="5" t="s">
        <v>437</v>
      </c>
      <c r="D300" s="5" t="s">
        <v>97</v>
      </c>
      <c r="E300" s="5" t="s">
        <v>81</v>
      </c>
      <c r="F300" s="5" t="s">
        <v>446</v>
      </c>
      <c r="G300" s="6">
        <v>0</v>
      </c>
      <c r="H300" s="6">
        <v>0</v>
      </c>
      <c r="I300" s="6">
        <v>0</v>
      </c>
      <c r="J300" s="6">
        <v>0.3967622080679406</v>
      </c>
      <c r="K300" s="6">
        <v>0.21947983014861999</v>
      </c>
      <c r="L300" s="6">
        <v>0.21947983014861999</v>
      </c>
      <c r="M300" s="6">
        <v>0.16427813163481952</v>
      </c>
    </row>
    <row r="301" spans="2:13" x14ac:dyDescent="0.25">
      <c r="B301" s="5" t="s">
        <v>79</v>
      </c>
      <c r="C301" s="5" t="s">
        <v>437</v>
      </c>
      <c r="D301" s="5" t="s">
        <v>99</v>
      </c>
      <c r="E301" s="5" t="s">
        <v>81</v>
      </c>
      <c r="F301" s="5" t="s">
        <v>447</v>
      </c>
      <c r="G301" s="6">
        <v>0</v>
      </c>
      <c r="H301" s="6">
        <v>0</v>
      </c>
      <c r="I301" s="6">
        <v>0</v>
      </c>
      <c r="J301" s="6">
        <v>0.51107302926443454</v>
      </c>
      <c r="K301" s="6">
        <v>0.17782757711573954</v>
      </c>
      <c r="L301" s="6">
        <v>0.17782757711573954</v>
      </c>
      <c r="M301" s="6">
        <v>0.13327181650408648</v>
      </c>
    </row>
    <row r="302" spans="2:13" x14ac:dyDescent="0.25">
      <c r="B302" s="5" t="s">
        <v>79</v>
      </c>
      <c r="C302" s="5" t="s">
        <v>437</v>
      </c>
      <c r="D302" s="5" t="s">
        <v>101</v>
      </c>
      <c r="E302" s="5" t="s">
        <v>81</v>
      </c>
      <c r="F302" s="5" t="s">
        <v>448</v>
      </c>
      <c r="G302" s="6">
        <v>0</v>
      </c>
      <c r="H302" s="6">
        <v>0</v>
      </c>
      <c r="I302" s="6">
        <v>0</v>
      </c>
      <c r="J302" s="6">
        <v>0.39999999999999997</v>
      </c>
      <c r="K302" s="6">
        <v>0.21666666666666667</v>
      </c>
      <c r="L302" s="6">
        <v>0.21666666666666667</v>
      </c>
      <c r="M302" s="6">
        <v>0.16666666666666666</v>
      </c>
    </row>
    <row r="303" spans="2:13" x14ac:dyDescent="0.25">
      <c r="B303" s="5" t="s">
        <v>79</v>
      </c>
      <c r="C303" s="5" t="s">
        <v>437</v>
      </c>
      <c r="D303" s="5" t="s">
        <v>103</v>
      </c>
      <c r="E303" s="5" t="s">
        <v>81</v>
      </c>
      <c r="F303" s="5" t="s">
        <v>449</v>
      </c>
      <c r="G303" s="6">
        <v>0</v>
      </c>
      <c r="H303" s="6">
        <v>0</v>
      </c>
      <c r="I303" s="6">
        <v>0</v>
      </c>
      <c r="J303" s="6">
        <v>0.42033383915022765</v>
      </c>
      <c r="K303" s="6">
        <v>0.21092564491654023</v>
      </c>
      <c r="L303" s="6">
        <v>0.21092564491654023</v>
      </c>
      <c r="M303" s="6">
        <v>0.15781487101669195</v>
      </c>
    </row>
    <row r="304" spans="2:13" x14ac:dyDescent="0.25">
      <c r="B304" s="5" t="s">
        <v>79</v>
      </c>
      <c r="C304" s="5" t="s">
        <v>437</v>
      </c>
      <c r="D304" s="5" t="s">
        <v>105</v>
      </c>
      <c r="E304" s="5" t="s">
        <v>81</v>
      </c>
      <c r="F304" s="5" t="s">
        <v>450</v>
      </c>
      <c r="G304" s="6">
        <v>0</v>
      </c>
      <c r="H304" s="6">
        <v>0</v>
      </c>
      <c r="I304" s="6">
        <v>0</v>
      </c>
      <c r="J304" s="6">
        <v>0.40679953106682293</v>
      </c>
      <c r="K304" s="6">
        <v>0.21570926143024616</v>
      </c>
      <c r="L304" s="6">
        <v>0.21570926143024616</v>
      </c>
      <c r="M304" s="6">
        <v>0.16178194607268459</v>
      </c>
    </row>
    <row r="305" spans="2:13" x14ac:dyDescent="0.25">
      <c r="B305" s="5" t="s">
        <v>79</v>
      </c>
      <c r="C305" s="5" t="s">
        <v>437</v>
      </c>
      <c r="D305" s="5" t="s">
        <v>107</v>
      </c>
      <c r="E305" s="5" t="s">
        <v>81</v>
      </c>
      <c r="F305" s="5" t="s">
        <v>451</v>
      </c>
      <c r="G305" s="6">
        <v>0</v>
      </c>
      <c r="H305" s="6">
        <v>0</v>
      </c>
      <c r="I305" s="6">
        <v>0</v>
      </c>
      <c r="J305" s="6">
        <v>0.50654069767441867</v>
      </c>
      <c r="K305" s="6">
        <v>0.17950581395348844</v>
      </c>
      <c r="L305" s="6">
        <v>0.17950581395348844</v>
      </c>
      <c r="M305" s="6">
        <v>0.1344476744186047</v>
      </c>
    </row>
    <row r="306" spans="2:13" x14ac:dyDescent="0.25">
      <c r="B306" s="5" t="s">
        <v>79</v>
      </c>
      <c r="C306" s="5" t="s">
        <v>437</v>
      </c>
      <c r="D306" s="5" t="s">
        <v>109</v>
      </c>
      <c r="E306" s="5" t="s">
        <v>81</v>
      </c>
      <c r="F306" s="5" t="s">
        <v>452</v>
      </c>
      <c r="G306" s="6">
        <v>0</v>
      </c>
      <c r="H306" s="6">
        <v>0</v>
      </c>
      <c r="I306" s="6">
        <v>0</v>
      </c>
      <c r="J306" s="6">
        <v>0.51601671309192221</v>
      </c>
      <c r="K306" s="6">
        <v>0.17618384401114215</v>
      </c>
      <c r="L306" s="6">
        <v>0.17618384401114215</v>
      </c>
      <c r="M306" s="6">
        <v>0.13161559888579394</v>
      </c>
    </row>
    <row r="307" spans="2:13" x14ac:dyDescent="0.25">
      <c r="B307" s="5" t="s">
        <v>79</v>
      </c>
      <c r="C307" s="5" t="s">
        <v>437</v>
      </c>
      <c r="D307" s="5" t="s">
        <v>111</v>
      </c>
      <c r="E307" s="5" t="s">
        <v>81</v>
      </c>
      <c r="F307" s="5" t="s">
        <v>453</v>
      </c>
      <c r="G307" s="6">
        <v>0</v>
      </c>
      <c r="H307" s="6">
        <v>0</v>
      </c>
      <c r="I307" s="6">
        <v>0</v>
      </c>
      <c r="J307" s="6">
        <v>0.4898710865561694</v>
      </c>
      <c r="K307" s="6">
        <v>0.1860036832412523</v>
      </c>
      <c r="L307" s="6">
        <v>0.1860036832412523</v>
      </c>
      <c r="M307" s="6">
        <v>0.13812154696132597</v>
      </c>
    </row>
    <row r="308" spans="2:13" x14ac:dyDescent="0.25">
      <c r="B308" s="5" t="s">
        <v>79</v>
      </c>
      <c r="C308" s="5" t="s">
        <v>454</v>
      </c>
      <c r="D308" s="5" t="s">
        <v>72</v>
      </c>
      <c r="E308" s="5" t="s">
        <v>81</v>
      </c>
      <c r="F308" s="5" t="s">
        <v>455</v>
      </c>
      <c r="G308" s="6">
        <v>0</v>
      </c>
      <c r="H308" s="6">
        <v>0</v>
      </c>
      <c r="I308" s="6">
        <v>0</v>
      </c>
      <c r="J308" s="6">
        <v>0.375</v>
      </c>
      <c r="K308" s="6">
        <v>0.22727272727272727</v>
      </c>
      <c r="L308" s="6">
        <v>0.22727272727272727</v>
      </c>
      <c r="M308" s="6">
        <v>0.17045454545454544</v>
      </c>
    </row>
    <row r="309" spans="2:13" x14ac:dyDescent="0.25">
      <c r="B309" s="5" t="s">
        <v>79</v>
      </c>
      <c r="C309" s="5" t="s">
        <v>454</v>
      </c>
      <c r="D309" s="5" t="s">
        <v>83</v>
      </c>
      <c r="E309" s="5" t="s">
        <v>81</v>
      </c>
      <c r="F309" s="5" t="s">
        <v>456</v>
      </c>
      <c r="G309" s="6">
        <v>0</v>
      </c>
      <c r="H309" s="6">
        <v>0</v>
      </c>
      <c r="I309" s="6">
        <v>0</v>
      </c>
      <c r="J309" s="6">
        <v>0.38940809968847356</v>
      </c>
      <c r="K309" s="6">
        <v>0.22196261682242993</v>
      </c>
      <c r="L309" s="6">
        <v>0.22196261682242993</v>
      </c>
      <c r="M309" s="6">
        <v>0.16666666666666669</v>
      </c>
    </row>
    <row r="310" spans="2:13" x14ac:dyDescent="0.25">
      <c r="B310" s="5" t="s">
        <v>79</v>
      </c>
      <c r="C310" s="5" t="s">
        <v>454</v>
      </c>
      <c r="D310" s="5" t="s">
        <v>85</v>
      </c>
      <c r="E310" s="5" t="s">
        <v>81</v>
      </c>
      <c r="F310" s="5" t="s">
        <v>457</v>
      </c>
      <c r="G310" s="6">
        <v>0</v>
      </c>
      <c r="H310" s="6">
        <v>0</v>
      </c>
      <c r="I310" s="6">
        <v>0</v>
      </c>
      <c r="J310" s="6">
        <v>0.36192468619246865</v>
      </c>
      <c r="K310" s="6">
        <v>0.23202738683910232</v>
      </c>
      <c r="L310" s="6">
        <v>0.23202738683910232</v>
      </c>
      <c r="M310" s="6">
        <v>0.17402054012932675</v>
      </c>
    </row>
    <row r="311" spans="2:13" x14ac:dyDescent="0.25">
      <c r="B311" s="5" t="s">
        <v>79</v>
      </c>
      <c r="C311" s="5" t="s">
        <v>454</v>
      </c>
      <c r="D311" s="5" t="s">
        <v>87</v>
      </c>
      <c r="E311" s="5" t="s">
        <v>81</v>
      </c>
      <c r="F311" s="5" t="s">
        <v>458</v>
      </c>
      <c r="G311" s="6">
        <v>0</v>
      </c>
      <c r="H311" s="6">
        <v>0</v>
      </c>
      <c r="I311" s="6">
        <v>0</v>
      </c>
      <c r="J311" s="6">
        <v>0.39825263924281035</v>
      </c>
      <c r="K311" s="6">
        <v>0.21878412813978881</v>
      </c>
      <c r="L311" s="6">
        <v>0.21878412813978881</v>
      </c>
      <c r="M311" s="6">
        <v>0.16417910447761191</v>
      </c>
    </row>
    <row r="312" spans="2:13" x14ac:dyDescent="0.25">
      <c r="B312" s="5" t="s">
        <v>79</v>
      </c>
      <c r="C312" s="5" t="s">
        <v>454</v>
      </c>
      <c r="D312" s="5" t="s">
        <v>89</v>
      </c>
      <c r="E312" s="5" t="s">
        <v>81</v>
      </c>
      <c r="F312" s="5" t="s">
        <v>459</v>
      </c>
      <c r="G312" s="6">
        <v>0</v>
      </c>
      <c r="H312" s="6">
        <v>0</v>
      </c>
      <c r="I312" s="6">
        <v>0</v>
      </c>
      <c r="J312" s="6">
        <v>0.38397790055248604</v>
      </c>
      <c r="K312" s="6">
        <v>0.22375690607734799</v>
      </c>
      <c r="L312" s="6">
        <v>0.22375690607734799</v>
      </c>
      <c r="M312" s="6">
        <v>0.16850828729281761</v>
      </c>
    </row>
    <row r="313" spans="2:13" x14ac:dyDescent="0.25">
      <c r="B313" s="5" t="s">
        <v>79</v>
      </c>
      <c r="C313" s="5" t="s">
        <v>454</v>
      </c>
      <c r="D313" s="5" t="s">
        <v>91</v>
      </c>
      <c r="E313" s="5" t="s">
        <v>81</v>
      </c>
      <c r="F313" s="5" t="s">
        <v>460</v>
      </c>
      <c r="G313" s="6">
        <v>0</v>
      </c>
      <c r="H313" s="6">
        <v>0</v>
      </c>
      <c r="I313" s="6">
        <v>0</v>
      </c>
      <c r="J313" s="6">
        <v>0.36059379217273962</v>
      </c>
      <c r="K313" s="6">
        <v>0.23252361673414312</v>
      </c>
      <c r="L313" s="6">
        <v>0.23252361673414312</v>
      </c>
      <c r="M313" s="6">
        <v>0.17435897435897438</v>
      </c>
    </row>
    <row r="314" spans="2:13" x14ac:dyDescent="0.25">
      <c r="B314" s="5" t="s">
        <v>79</v>
      </c>
      <c r="C314" s="5" t="s">
        <v>454</v>
      </c>
      <c r="D314" s="5" t="s">
        <v>93</v>
      </c>
      <c r="E314" s="5" t="s">
        <v>81</v>
      </c>
      <c r="F314" s="5" t="s">
        <v>461</v>
      </c>
      <c r="G314" s="6">
        <v>0</v>
      </c>
      <c r="H314" s="6">
        <v>0</v>
      </c>
      <c r="I314" s="6">
        <v>0</v>
      </c>
      <c r="J314" s="6">
        <v>0.38813962713209038</v>
      </c>
      <c r="K314" s="6">
        <v>0.22253074176913923</v>
      </c>
      <c r="L314" s="6">
        <v>0.22253074176913923</v>
      </c>
      <c r="M314" s="6">
        <v>0.16679888932963108</v>
      </c>
    </row>
    <row r="315" spans="2:13" x14ac:dyDescent="0.25">
      <c r="B315" s="5" t="s">
        <v>79</v>
      </c>
      <c r="C315" s="5" t="s">
        <v>454</v>
      </c>
      <c r="D315" s="5" t="s">
        <v>95</v>
      </c>
      <c r="E315" s="5" t="s">
        <v>81</v>
      </c>
      <c r="F315" s="5" t="s">
        <v>462</v>
      </c>
      <c r="G315" s="6">
        <v>0</v>
      </c>
      <c r="H315" s="6">
        <v>0</v>
      </c>
      <c r="I315" s="6">
        <v>0</v>
      </c>
      <c r="J315" s="6">
        <v>0.3632488220776306</v>
      </c>
      <c r="K315" s="6">
        <v>0.23154588288086153</v>
      </c>
      <c r="L315" s="6">
        <v>0.23154588288086153</v>
      </c>
      <c r="M315" s="6">
        <v>0.17365941216064615</v>
      </c>
    </row>
    <row r="316" spans="2:13" x14ac:dyDescent="0.25">
      <c r="B316" s="5" t="s">
        <v>79</v>
      </c>
      <c r="C316" s="5" t="s">
        <v>454</v>
      </c>
      <c r="D316" s="5" t="s">
        <v>97</v>
      </c>
      <c r="E316" s="5" t="s">
        <v>81</v>
      </c>
      <c r="F316" s="5" t="s">
        <v>463</v>
      </c>
      <c r="G316" s="6">
        <v>0</v>
      </c>
      <c r="H316" s="6">
        <v>0</v>
      </c>
      <c r="I316" s="6">
        <v>0</v>
      </c>
      <c r="J316" s="6">
        <v>0.37693493265429207</v>
      </c>
      <c r="K316" s="6">
        <v>0.22656302352073981</v>
      </c>
      <c r="L316" s="6">
        <v>0.22656302352073981</v>
      </c>
      <c r="M316" s="6">
        <v>0.16993902030422839</v>
      </c>
    </row>
    <row r="317" spans="2:13" x14ac:dyDescent="0.25">
      <c r="B317" s="5" t="s">
        <v>79</v>
      </c>
      <c r="C317" s="5" t="s">
        <v>454</v>
      </c>
      <c r="D317" s="5" t="s">
        <v>99</v>
      </c>
      <c r="E317" s="5" t="s">
        <v>81</v>
      </c>
      <c r="F317" s="5" t="s">
        <v>464</v>
      </c>
      <c r="G317" s="6">
        <v>0</v>
      </c>
      <c r="H317" s="6">
        <v>0</v>
      </c>
      <c r="I317" s="6">
        <v>0</v>
      </c>
      <c r="J317" s="6">
        <v>0.40326213310084286</v>
      </c>
      <c r="K317" s="6">
        <v>0.21701540249927351</v>
      </c>
      <c r="L317" s="6">
        <v>0.21701540249927351</v>
      </c>
      <c r="M317" s="6">
        <v>0.16270706190061032</v>
      </c>
    </row>
    <row r="318" spans="2:13" x14ac:dyDescent="0.25">
      <c r="B318" s="5" t="s">
        <v>79</v>
      </c>
      <c r="C318" s="5" t="s">
        <v>454</v>
      </c>
      <c r="D318" s="5" t="s">
        <v>101</v>
      </c>
      <c r="E318" s="5" t="s">
        <v>81</v>
      </c>
      <c r="F318" s="5" t="s">
        <v>465</v>
      </c>
      <c r="G318" s="6">
        <v>0</v>
      </c>
      <c r="H318" s="6">
        <v>0</v>
      </c>
      <c r="I318" s="6">
        <v>0</v>
      </c>
      <c r="J318" s="6">
        <v>0.39348710990502034</v>
      </c>
      <c r="K318" s="6">
        <v>0.2204884667571235</v>
      </c>
      <c r="L318" s="6">
        <v>0.2204884667571235</v>
      </c>
      <c r="M318" s="6">
        <v>0.1655359565807327</v>
      </c>
    </row>
    <row r="319" spans="2:13" x14ac:dyDescent="0.25">
      <c r="B319" s="5" t="s">
        <v>79</v>
      </c>
      <c r="C319" s="5" t="s">
        <v>454</v>
      </c>
      <c r="D319" s="5" t="s">
        <v>103</v>
      </c>
      <c r="E319" s="5" t="s">
        <v>81</v>
      </c>
      <c r="F319" s="5" t="s">
        <v>466</v>
      </c>
      <c r="G319" s="6">
        <v>0</v>
      </c>
      <c r="H319" s="6">
        <v>0</v>
      </c>
      <c r="I319" s="6">
        <v>0</v>
      </c>
      <c r="J319" s="6">
        <v>0.44306078977552027</v>
      </c>
      <c r="K319" s="6">
        <v>0.20252334917253811</v>
      </c>
      <c r="L319" s="6">
        <v>0.20252334917253811</v>
      </c>
      <c r="M319" s="6">
        <v>0.15189251187940359</v>
      </c>
    </row>
    <row r="320" spans="2:13" x14ac:dyDescent="0.25">
      <c r="B320" s="5" t="s">
        <v>79</v>
      </c>
      <c r="C320" s="5" t="s">
        <v>454</v>
      </c>
      <c r="D320" s="5" t="s">
        <v>105</v>
      </c>
      <c r="E320" s="5" t="s">
        <v>81</v>
      </c>
      <c r="F320" s="5" t="s">
        <v>467</v>
      </c>
      <c r="G320" s="6">
        <v>0</v>
      </c>
      <c r="H320" s="6">
        <v>0</v>
      </c>
      <c r="I320" s="6">
        <v>0</v>
      </c>
      <c r="J320" s="6">
        <v>0.36403855269394858</v>
      </c>
      <c r="K320" s="6">
        <v>0.23131616369094643</v>
      </c>
      <c r="L320" s="6">
        <v>0.23131616369094643</v>
      </c>
      <c r="M320" s="6">
        <v>0.17332911992415864</v>
      </c>
    </row>
    <row r="321" spans="2:13" x14ac:dyDescent="0.25">
      <c r="B321" s="5" t="s">
        <v>79</v>
      </c>
      <c r="C321" s="5" t="s">
        <v>454</v>
      </c>
      <c r="D321" s="5" t="s">
        <v>107</v>
      </c>
      <c r="E321" s="5" t="s">
        <v>81</v>
      </c>
      <c r="F321" s="5" t="s">
        <v>468</v>
      </c>
      <c r="G321" s="6">
        <v>0</v>
      </c>
      <c r="H321" s="6">
        <v>0</v>
      </c>
      <c r="I321" s="6">
        <v>0</v>
      </c>
      <c r="J321" s="6">
        <v>0.39994959677419362</v>
      </c>
      <c r="K321" s="6">
        <v>0.21824596774193553</v>
      </c>
      <c r="L321" s="6">
        <v>0.21824596774193553</v>
      </c>
      <c r="M321" s="6">
        <v>0.1635584677419355</v>
      </c>
    </row>
    <row r="322" spans="2:13" x14ac:dyDescent="0.25">
      <c r="B322" s="5" t="s">
        <v>79</v>
      </c>
      <c r="C322" s="5" t="s">
        <v>454</v>
      </c>
      <c r="D322" s="5" t="s">
        <v>109</v>
      </c>
      <c r="E322" s="5" t="s">
        <v>81</v>
      </c>
      <c r="F322" s="5" t="s">
        <v>469</v>
      </c>
      <c r="G322" s="6">
        <v>0</v>
      </c>
      <c r="H322" s="6">
        <v>0</v>
      </c>
      <c r="I322" s="6">
        <v>0</v>
      </c>
      <c r="J322" s="6">
        <v>0.40407138873396553</v>
      </c>
      <c r="K322" s="6">
        <v>0.21667596207473513</v>
      </c>
      <c r="L322" s="6">
        <v>0.21667596207473513</v>
      </c>
      <c r="M322" s="6">
        <v>0.16257668711656445</v>
      </c>
    </row>
    <row r="323" spans="2:13" x14ac:dyDescent="0.25">
      <c r="B323" s="5" t="s">
        <v>79</v>
      </c>
      <c r="C323" s="5" t="s">
        <v>454</v>
      </c>
      <c r="D323" s="5" t="s">
        <v>111</v>
      </c>
      <c r="E323" s="5" t="s">
        <v>81</v>
      </c>
      <c r="F323" s="5" t="s">
        <v>470</v>
      </c>
      <c r="G323" s="6">
        <v>0</v>
      </c>
      <c r="H323" s="6">
        <v>0</v>
      </c>
      <c r="I323" s="6">
        <v>0</v>
      </c>
      <c r="J323" s="6">
        <v>0.38375973303670752</v>
      </c>
      <c r="K323" s="6">
        <v>0.22358175750834264</v>
      </c>
      <c r="L323" s="6">
        <v>0.22358175750834264</v>
      </c>
      <c r="M323" s="6">
        <v>0.1690767519466074</v>
      </c>
    </row>
    <row r="324" spans="2:13" x14ac:dyDescent="0.25">
      <c r="B324" s="5" t="s">
        <v>79</v>
      </c>
      <c r="C324" s="5" t="s">
        <v>471</v>
      </c>
      <c r="D324" s="5" t="s">
        <v>72</v>
      </c>
      <c r="E324" s="5" t="s">
        <v>81</v>
      </c>
      <c r="F324" s="5" t="s">
        <v>472</v>
      </c>
      <c r="G324" s="6">
        <v>0</v>
      </c>
      <c r="H324" s="6">
        <v>0</v>
      </c>
      <c r="I324" s="6">
        <v>0</v>
      </c>
      <c r="J324" s="6">
        <v>0.375</v>
      </c>
      <c r="K324" s="6">
        <v>0.22727272727272727</v>
      </c>
      <c r="L324" s="6">
        <v>0.22727272727272727</v>
      </c>
      <c r="M324" s="6">
        <v>0.17045454545454544</v>
      </c>
    </row>
    <row r="325" spans="2:13" x14ac:dyDescent="0.25">
      <c r="B325" s="5" t="s">
        <v>79</v>
      </c>
      <c r="C325" s="5" t="s">
        <v>471</v>
      </c>
      <c r="D325" s="5" t="s">
        <v>83</v>
      </c>
      <c r="E325" s="5" t="s">
        <v>81</v>
      </c>
      <c r="F325" s="5" t="s">
        <v>473</v>
      </c>
      <c r="G325" s="6">
        <v>0</v>
      </c>
      <c r="H325" s="6">
        <v>0</v>
      </c>
      <c r="I325" s="6">
        <v>0</v>
      </c>
      <c r="J325" s="6">
        <v>0.38940809968847356</v>
      </c>
      <c r="K325" s="6">
        <v>0.22196261682242993</v>
      </c>
      <c r="L325" s="6">
        <v>0.22196261682242993</v>
      </c>
      <c r="M325" s="6">
        <v>0.16666666666666669</v>
      </c>
    </row>
    <row r="326" spans="2:13" x14ac:dyDescent="0.25">
      <c r="B326" s="5" t="s">
        <v>79</v>
      </c>
      <c r="C326" s="5" t="s">
        <v>471</v>
      </c>
      <c r="D326" s="5" t="s">
        <v>85</v>
      </c>
      <c r="E326" s="5" t="s">
        <v>81</v>
      </c>
      <c r="F326" s="5" t="s">
        <v>474</v>
      </c>
      <c r="G326" s="6">
        <v>0</v>
      </c>
      <c r="H326" s="6">
        <v>0</v>
      </c>
      <c r="I326" s="6">
        <v>0</v>
      </c>
      <c r="J326" s="6">
        <v>0.36192468619246865</v>
      </c>
      <c r="K326" s="6">
        <v>0.23202738683910232</v>
      </c>
      <c r="L326" s="6">
        <v>0.23202738683910232</v>
      </c>
      <c r="M326" s="6">
        <v>0.17402054012932675</v>
      </c>
    </row>
    <row r="327" spans="2:13" x14ac:dyDescent="0.25">
      <c r="B327" s="5" t="s">
        <v>79</v>
      </c>
      <c r="C327" s="5" t="s">
        <v>471</v>
      </c>
      <c r="D327" s="5" t="s">
        <v>87</v>
      </c>
      <c r="E327" s="5" t="s">
        <v>81</v>
      </c>
      <c r="F327" s="5" t="s">
        <v>475</v>
      </c>
      <c r="G327" s="6">
        <v>0</v>
      </c>
      <c r="H327" s="6">
        <v>0</v>
      </c>
      <c r="I327" s="6">
        <v>0</v>
      </c>
      <c r="J327" s="6">
        <v>0.39825263924281035</v>
      </c>
      <c r="K327" s="6">
        <v>0.21878412813978881</v>
      </c>
      <c r="L327" s="6">
        <v>0.21878412813978881</v>
      </c>
      <c r="M327" s="6">
        <v>0.16417910447761191</v>
      </c>
    </row>
    <row r="328" spans="2:13" x14ac:dyDescent="0.25">
      <c r="B328" s="5" t="s">
        <v>79</v>
      </c>
      <c r="C328" s="5" t="s">
        <v>471</v>
      </c>
      <c r="D328" s="5" t="s">
        <v>89</v>
      </c>
      <c r="E328" s="5" t="s">
        <v>81</v>
      </c>
      <c r="F328" s="5" t="s">
        <v>476</v>
      </c>
      <c r="G328" s="6">
        <v>0</v>
      </c>
      <c r="H328" s="6">
        <v>0</v>
      </c>
      <c r="I328" s="6">
        <v>0</v>
      </c>
      <c r="J328" s="6">
        <v>0.38397790055248604</v>
      </c>
      <c r="K328" s="6">
        <v>0.22375690607734799</v>
      </c>
      <c r="L328" s="6">
        <v>0.22375690607734799</v>
      </c>
      <c r="M328" s="6">
        <v>0.16850828729281761</v>
      </c>
    </row>
    <row r="329" spans="2:13" x14ac:dyDescent="0.25">
      <c r="B329" s="5" t="s">
        <v>79</v>
      </c>
      <c r="C329" s="5" t="s">
        <v>471</v>
      </c>
      <c r="D329" s="5" t="s">
        <v>91</v>
      </c>
      <c r="E329" s="5" t="s">
        <v>81</v>
      </c>
      <c r="F329" s="5" t="s">
        <v>477</v>
      </c>
      <c r="G329" s="6">
        <v>0</v>
      </c>
      <c r="H329" s="6">
        <v>0</v>
      </c>
      <c r="I329" s="6">
        <v>0</v>
      </c>
      <c r="J329" s="6">
        <v>0.36059379217273962</v>
      </c>
      <c r="K329" s="6">
        <v>0.23252361673414312</v>
      </c>
      <c r="L329" s="6">
        <v>0.23252361673414312</v>
      </c>
      <c r="M329" s="6">
        <v>0.17435897435897438</v>
      </c>
    </row>
    <row r="330" spans="2:13" x14ac:dyDescent="0.25">
      <c r="B330" s="5" t="s">
        <v>79</v>
      </c>
      <c r="C330" s="5" t="s">
        <v>471</v>
      </c>
      <c r="D330" s="5" t="s">
        <v>93</v>
      </c>
      <c r="E330" s="5" t="s">
        <v>81</v>
      </c>
      <c r="F330" s="5" t="s">
        <v>478</v>
      </c>
      <c r="G330" s="6">
        <v>0</v>
      </c>
      <c r="H330" s="6">
        <v>0</v>
      </c>
      <c r="I330" s="6">
        <v>0</v>
      </c>
      <c r="J330" s="6">
        <v>0.38813962713209038</v>
      </c>
      <c r="K330" s="6">
        <v>0.22253074176913923</v>
      </c>
      <c r="L330" s="6">
        <v>0.22253074176913923</v>
      </c>
      <c r="M330" s="6">
        <v>0.16679888932963108</v>
      </c>
    </row>
    <row r="331" spans="2:13" x14ac:dyDescent="0.25">
      <c r="B331" s="5" t="s">
        <v>79</v>
      </c>
      <c r="C331" s="5" t="s">
        <v>471</v>
      </c>
      <c r="D331" s="5" t="s">
        <v>95</v>
      </c>
      <c r="E331" s="5" t="s">
        <v>81</v>
      </c>
      <c r="F331" s="5" t="s">
        <v>479</v>
      </c>
      <c r="G331" s="6">
        <v>0</v>
      </c>
      <c r="H331" s="6">
        <v>0</v>
      </c>
      <c r="I331" s="6">
        <v>0</v>
      </c>
      <c r="J331" s="6">
        <v>0.3632488220776306</v>
      </c>
      <c r="K331" s="6">
        <v>0.23154588288086153</v>
      </c>
      <c r="L331" s="6">
        <v>0.23154588288086153</v>
      </c>
      <c r="M331" s="6">
        <v>0.17365941216064615</v>
      </c>
    </row>
    <row r="332" spans="2:13" x14ac:dyDescent="0.25">
      <c r="B332" s="5" t="s">
        <v>79</v>
      </c>
      <c r="C332" s="5" t="s">
        <v>471</v>
      </c>
      <c r="D332" s="5" t="s">
        <v>97</v>
      </c>
      <c r="E332" s="5" t="s">
        <v>81</v>
      </c>
      <c r="F332" s="5" t="s">
        <v>480</v>
      </c>
      <c r="G332" s="6">
        <v>0</v>
      </c>
      <c r="H332" s="6">
        <v>0</v>
      </c>
      <c r="I332" s="6">
        <v>0</v>
      </c>
      <c r="J332" s="6">
        <v>0.37693493265429207</v>
      </c>
      <c r="K332" s="6">
        <v>0.22656302352073981</v>
      </c>
      <c r="L332" s="6">
        <v>0.22656302352073981</v>
      </c>
      <c r="M332" s="6">
        <v>0.16993902030422839</v>
      </c>
    </row>
    <row r="333" spans="2:13" x14ac:dyDescent="0.25">
      <c r="B333" s="5" t="s">
        <v>79</v>
      </c>
      <c r="C333" s="5" t="s">
        <v>471</v>
      </c>
      <c r="D333" s="5" t="s">
        <v>99</v>
      </c>
      <c r="E333" s="5" t="s">
        <v>81</v>
      </c>
      <c r="F333" s="5" t="s">
        <v>481</v>
      </c>
      <c r="G333" s="6">
        <v>0</v>
      </c>
      <c r="H333" s="6">
        <v>0</v>
      </c>
      <c r="I333" s="6">
        <v>0</v>
      </c>
      <c r="J333" s="6">
        <v>0.40326213310084286</v>
      </c>
      <c r="K333" s="6">
        <v>0.21701540249927351</v>
      </c>
      <c r="L333" s="6">
        <v>0.21701540249927351</v>
      </c>
      <c r="M333" s="6">
        <v>0.16270706190061032</v>
      </c>
    </row>
    <row r="334" spans="2:13" x14ac:dyDescent="0.25">
      <c r="B334" s="5" t="s">
        <v>79</v>
      </c>
      <c r="C334" s="5" t="s">
        <v>471</v>
      </c>
      <c r="D334" s="5" t="s">
        <v>101</v>
      </c>
      <c r="E334" s="5" t="s">
        <v>81</v>
      </c>
      <c r="F334" s="5" t="s">
        <v>482</v>
      </c>
      <c r="G334" s="6">
        <v>0</v>
      </c>
      <c r="H334" s="6">
        <v>0</v>
      </c>
      <c r="I334" s="6">
        <v>0</v>
      </c>
      <c r="J334" s="6">
        <v>0.39348710990502034</v>
      </c>
      <c r="K334" s="6">
        <v>0.2204884667571235</v>
      </c>
      <c r="L334" s="6">
        <v>0.2204884667571235</v>
      </c>
      <c r="M334" s="6">
        <v>0.1655359565807327</v>
      </c>
    </row>
    <row r="335" spans="2:13" x14ac:dyDescent="0.25">
      <c r="B335" s="5" t="s">
        <v>79</v>
      </c>
      <c r="C335" s="5" t="s">
        <v>471</v>
      </c>
      <c r="D335" s="5" t="s">
        <v>103</v>
      </c>
      <c r="E335" s="5" t="s">
        <v>81</v>
      </c>
      <c r="F335" s="5" t="s">
        <v>483</v>
      </c>
      <c r="G335" s="6">
        <v>0</v>
      </c>
      <c r="H335" s="6">
        <v>0</v>
      </c>
      <c r="I335" s="6">
        <v>0</v>
      </c>
      <c r="J335" s="6">
        <v>0.44306078977552027</v>
      </c>
      <c r="K335" s="6">
        <v>0.20252334917253811</v>
      </c>
      <c r="L335" s="6">
        <v>0.20252334917253811</v>
      </c>
      <c r="M335" s="6">
        <v>0.15189251187940359</v>
      </c>
    </row>
    <row r="336" spans="2:13" x14ac:dyDescent="0.25">
      <c r="B336" s="5" t="s">
        <v>79</v>
      </c>
      <c r="C336" s="5" t="s">
        <v>471</v>
      </c>
      <c r="D336" s="5" t="s">
        <v>105</v>
      </c>
      <c r="E336" s="5" t="s">
        <v>81</v>
      </c>
      <c r="F336" s="5" t="s">
        <v>484</v>
      </c>
      <c r="G336" s="6">
        <v>0</v>
      </c>
      <c r="H336" s="6">
        <v>0</v>
      </c>
      <c r="I336" s="6">
        <v>0</v>
      </c>
      <c r="J336" s="6">
        <v>0.36403855269394858</v>
      </c>
      <c r="K336" s="6">
        <v>0.23131616369094643</v>
      </c>
      <c r="L336" s="6">
        <v>0.23131616369094643</v>
      </c>
      <c r="M336" s="6">
        <v>0.17332911992415864</v>
      </c>
    </row>
    <row r="337" spans="2:13" x14ac:dyDescent="0.25">
      <c r="B337" s="5" t="s">
        <v>79</v>
      </c>
      <c r="C337" s="5" t="s">
        <v>471</v>
      </c>
      <c r="D337" s="5" t="s">
        <v>107</v>
      </c>
      <c r="E337" s="5" t="s">
        <v>81</v>
      </c>
      <c r="F337" s="5" t="s">
        <v>485</v>
      </c>
      <c r="G337" s="6">
        <v>0</v>
      </c>
      <c r="H337" s="6">
        <v>0</v>
      </c>
      <c r="I337" s="6">
        <v>0</v>
      </c>
      <c r="J337" s="6">
        <v>0.39994959677419362</v>
      </c>
      <c r="K337" s="6">
        <v>0.21824596774193553</v>
      </c>
      <c r="L337" s="6">
        <v>0.21824596774193553</v>
      </c>
      <c r="M337" s="6">
        <v>0.1635584677419355</v>
      </c>
    </row>
    <row r="338" spans="2:13" x14ac:dyDescent="0.25">
      <c r="B338" s="5" t="s">
        <v>79</v>
      </c>
      <c r="C338" s="5" t="s">
        <v>471</v>
      </c>
      <c r="D338" s="5" t="s">
        <v>109</v>
      </c>
      <c r="E338" s="5" t="s">
        <v>81</v>
      </c>
      <c r="F338" s="5" t="s">
        <v>486</v>
      </c>
      <c r="G338" s="6">
        <v>0</v>
      </c>
      <c r="H338" s="6">
        <v>0</v>
      </c>
      <c r="I338" s="6">
        <v>0</v>
      </c>
      <c r="J338" s="6">
        <v>0.40407138873396553</v>
      </c>
      <c r="K338" s="6">
        <v>0.21667596207473513</v>
      </c>
      <c r="L338" s="6">
        <v>0.21667596207473513</v>
      </c>
      <c r="M338" s="6">
        <v>0.16257668711656445</v>
      </c>
    </row>
    <row r="339" spans="2:13" x14ac:dyDescent="0.25">
      <c r="B339" s="5" t="s">
        <v>79</v>
      </c>
      <c r="C339" s="5" t="s">
        <v>471</v>
      </c>
      <c r="D339" s="5" t="s">
        <v>111</v>
      </c>
      <c r="E339" s="5" t="s">
        <v>81</v>
      </c>
      <c r="F339" s="5" t="s">
        <v>487</v>
      </c>
      <c r="G339" s="6">
        <v>0</v>
      </c>
      <c r="H339" s="6">
        <v>0</v>
      </c>
      <c r="I339" s="6">
        <v>0</v>
      </c>
      <c r="J339" s="6">
        <v>0.38375973303670752</v>
      </c>
      <c r="K339" s="6">
        <v>0.22358175750834264</v>
      </c>
      <c r="L339" s="6">
        <v>0.22358175750834264</v>
      </c>
      <c r="M339" s="6">
        <v>0.1690767519466074</v>
      </c>
    </row>
    <row r="340" spans="2:13" x14ac:dyDescent="0.25">
      <c r="B340" s="5" t="s">
        <v>79</v>
      </c>
      <c r="C340" s="5" t="s">
        <v>488</v>
      </c>
      <c r="D340" s="5" t="s">
        <v>72</v>
      </c>
      <c r="E340" s="5" t="s">
        <v>81</v>
      </c>
      <c r="F340" s="5" t="s">
        <v>489</v>
      </c>
      <c r="G340" s="6">
        <v>0</v>
      </c>
      <c r="H340" s="6">
        <v>0</v>
      </c>
      <c r="I340" s="6">
        <v>0</v>
      </c>
      <c r="J340" s="6">
        <v>0.375</v>
      </c>
      <c r="K340" s="6">
        <v>0.22727272727272727</v>
      </c>
      <c r="L340" s="6">
        <v>0.22727272727272727</v>
      </c>
      <c r="M340" s="6">
        <v>0.17045454545454544</v>
      </c>
    </row>
    <row r="341" spans="2:13" x14ac:dyDescent="0.25">
      <c r="B341" s="5" t="s">
        <v>79</v>
      </c>
      <c r="C341" s="5" t="s">
        <v>488</v>
      </c>
      <c r="D341" s="5" t="s">
        <v>83</v>
      </c>
      <c r="E341" s="5" t="s">
        <v>81</v>
      </c>
      <c r="F341" s="5" t="s">
        <v>490</v>
      </c>
      <c r="G341" s="6">
        <v>0</v>
      </c>
      <c r="H341" s="6">
        <v>0</v>
      </c>
      <c r="I341" s="6">
        <v>0</v>
      </c>
      <c r="J341" s="6">
        <v>0.38940809968847356</v>
      </c>
      <c r="K341" s="6">
        <v>0.22196261682242993</v>
      </c>
      <c r="L341" s="6">
        <v>0.22196261682242993</v>
      </c>
      <c r="M341" s="6">
        <v>0.16666666666666669</v>
      </c>
    </row>
    <row r="342" spans="2:13" x14ac:dyDescent="0.25">
      <c r="B342" s="5" t="s">
        <v>79</v>
      </c>
      <c r="C342" s="5" t="s">
        <v>488</v>
      </c>
      <c r="D342" s="5" t="s">
        <v>85</v>
      </c>
      <c r="E342" s="5" t="s">
        <v>81</v>
      </c>
      <c r="F342" s="5" t="s">
        <v>491</v>
      </c>
      <c r="G342" s="6">
        <v>0</v>
      </c>
      <c r="H342" s="6">
        <v>0</v>
      </c>
      <c r="I342" s="6">
        <v>0</v>
      </c>
      <c r="J342" s="6">
        <v>0.36192468619246865</v>
      </c>
      <c r="K342" s="6">
        <v>0.23202738683910232</v>
      </c>
      <c r="L342" s="6">
        <v>0.23202738683910232</v>
      </c>
      <c r="M342" s="6">
        <v>0.17402054012932675</v>
      </c>
    </row>
    <row r="343" spans="2:13" x14ac:dyDescent="0.25">
      <c r="B343" s="5" t="s">
        <v>79</v>
      </c>
      <c r="C343" s="5" t="s">
        <v>488</v>
      </c>
      <c r="D343" s="5" t="s">
        <v>87</v>
      </c>
      <c r="E343" s="5" t="s">
        <v>81</v>
      </c>
      <c r="F343" s="5" t="s">
        <v>492</v>
      </c>
      <c r="G343" s="6">
        <v>0</v>
      </c>
      <c r="H343" s="6">
        <v>0</v>
      </c>
      <c r="I343" s="6">
        <v>0</v>
      </c>
      <c r="J343" s="6">
        <v>0.39825263924281035</v>
      </c>
      <c r="K343" s="6">
        <v>0.21878412813978881</v>
      </c>
      <c r="L343" s="6">
        <v>0.21878412813978881</v>
      </c>
      <c r="M343" s="6">
        <v>0.16417910447761191</v>
      </c>
    </row>
    <row r="344" spans="2:13" x14ac:dyDescent="0.25">
      <c r="B344" s="5" t="s">
        <v>79</v>
      </c>
      <c r="C344" s="5" t="s">
        <v>488</v>
      </c>
      <c r="D344" s="5" t="s">
        <v>89</v>
      </c>
      <c r="E344" s="5" t="s">
        <v>81</v>
      </c>
      <c r="F344" s="5" t="s">
        <v>493</v>
      </c>
      <c r="G344" s="6">
        <v>0</v>
      </c>
      <c r="H344" s="6">
        <v>0</v>
      </c>
      <c r="I344" s="6">
        <v>0</v>
      </c>
      <c r="J344" s="6">
        <v>0.38397790055248604</v>
      </c>
      <c r="K344" s="6">
        <v>0.22375690607734799</v>
      </c>
      <c r="L344" s="6">
        <v>0.22375690607734799</v>
      </c>
      <c r="M344" s="6">
        <v>0.16850828729281761</v>
      </c>
    </row>
    <row r="345" spans="2:13" x14ac:dyDescent="0.25">
      <c r="B345" s="5" t="s">
        <v>79</v>
      </c>
      <c r="C345" s="5" t="s">
        <v>488</v>
      </c>
      <c r="D345" s="5" t="s">
        <v>91</v>
      </c>
      <c r="E345" s="5" t="s">
        <v>81</v>
      </c>
      <c r="F345" s="5" t="s">
        <v>494</v>
      </c>
      <c r="G345" s="6">
        <v>0</v>
      </c>
      <c r="H345" s="6">
        <v>0</v>
      </c>
      <c r="I345" s="6">
        <v>0</v>
      </c>
      <c r="J345" s="6">
        <v>0.36059379217273962</v>
      </c>
      <c r="K345" s="6">
        <v>0.23252361673414312</v>
      </c>
      <c r="L345" s="6">
        <v>0.23252361673414312</v>
      </c>
      <c r="M345" s="6">
        <v>0.17435897435897438</v>
      </c>
    </row>
    <row r="346" spans="2:13" x14ac:dyDescent="0.25">
      <c r="B346" s="5" t="s">
        <v>79</v>
      </c>
      <c r="C346" s="5" t="s">
        <v>488</v>
      </c>
      <c r="D346" s="5" t="s">
        <v>93</v>
      </c>
      <c r="E346" s="5" t="s">
        <v>81</v>
      </c>
      <c r="F346" s="5" t="s">
        <v>495</v>
      </c>
      <c r="G346" s="6">
        <v>0</v>
      </c>
      <c r="H346" s="6">
        <v>0</v>
      </c>
      <c r="I346" s="6">
        <v>0</v>
      </c>
      <c r="J346" s="6">
        <v>0.38813962713209038</v>
      </c>
      <c r="K346" s="6">
        <v>0.22253074176913923</v>
      </c>
      <c r="L346" s="6">
        <v>0.22253074176913923</v>
      </c>
      <c r="M346" s="6">
        <v>0.16679888932963108</v>
      </c>
    </row>
    <row r="347" spans="2:13" x14ac:dyDescent="0.25">
      <c r="B347" s="5" t="s">
        <v>79</v>
      </c>
      <c r="C347" s="5" t="s">
        <v>488</v>
      </c>
      <c r="D347" s="5" t="s">
        <v>95</v>
      </c>
      <c r="E347" s="5" t="s">
        <v>81</v>
      </c>
      <c r="F347" s="5" t="s">
        <v>496</v>
      </c>
      <c r="G347" s="6">
        <v>0</v>
      </c>
      <c r="H347" s="6">
        <v>0</v>
      </c>
      <c r="I347" s="6">
        <v>0</v>
      </c>
      <c r="J347" s="6">
        <v>0.3632488220776306</v>
      </c>
      <c r="K347" s="6">
        <v>0.23154588288086153</v>
      </c>
      <c r="L347" s="6">
        <v>0.23154588288086153</v>
      </c>
      <c r="M347" s="6">
        <v>0.17365941216064615</v>
      </c>
    </row>
    <row r="348" spans="2:13" x14ac:dyDescent="0.25">
      <c r="B348" s="5" t="s">
        <v>79</v>
      </c>
      <c r="C348" s="5" t="s">
        <v>488</v>
      </c>
      <c r="D348" s="5" t="s">
        <v>97</v>
      </c>
      <c r="E348" s="5" t="s">
        <v>81</v>
      </c>
      <c r="F348" s="5" t="s">
        <v>497</v>
      </c>
      <c r="G348" s="6">
        <v>0</v>
      </c>
      <c r="H348" s="6">
        <v>0</v>
      </c>
      <c r="I348" s="6">
        <v>0</v>
      </c>
      <c r="J348" s="6">
        <v>0.37693493265429207</v>
      </c>
      <c r="K348" s="6">
        <v>0.22656302352073981</v>
      </c>
      <c r="L348" s="6">
        <v>0.22656302352073981</v>
      </c>
      <c r="M348" s="6">
        <v>0.16993902030422839</v>
      </c>
    </row>
    <row r="349" spans="2:13" x14ac:dyDescent="0.25">
      <c r="B349" s="5" t="s">
        <v>79</v>
      </c>
      <c r="C349" s="5" t="s">
        <v>488</v>
      </c>
      <c r="D349" s="5" t="s">
        <v>99</v>
      </c>
      <c r="E349" s="5" t="s">
        <v>81</v>
      </c>
      <c r="F349" s="5" t="s">
        <v>498</v>
      </c>
      <c r="G349" s="6">
        <v>0</v>
      </c>
      <c r="H349" s="6">
        <v>0</v>
      </c>
      <c r="I349" s="6">
        <v>0</v>
      </c>
      <c r="J349" s="6">
        <v>0.40326213310084286</v>
      </c>
      <c r="K349" s="6">
        <v>0.21701540249927351</v>
      </c>
      <c r="L349" s="6">
        <v>0.21701540249927351</v>
      </c>
      <c r="M349" s="6">
        <v>0.16270706190061032</v>
      </c>
    </row>
    <row r="350" spans="2:13" x14ac:dyDescent="0.25">
      <c r="B350" s="5" t="s">
        <v>79</v>
      </c>
      <c r="C350" s="5" t="s">
        <v>488</v>
      </c>
      <c r="D350" s="5" t="s">
        <v>101</v>
      </c>
      <c r="E350" s="5" t="s">
        <v>81</v>
      </c>
      <c r="F350" s="5" t="s">
        <v>499</v>
      </c>
      <c r="G350" s="6">
        <v>0</v>
      </c>
      <c r="H350" s="6">
        <v>0</v>
      </c>
      <c r="I350" s="6">
        <v>0</v>
      </c>
      <c r="J350" s="6">
        <v>0.39348710990502034</v>
      </c>
      <c r="K350" s="6">
        <v>0.2204884667571235</v>
      </c>
      <c r="L350" s="6">
        <v>0.2204884667571235</v>
      </c>
      <c r="M350" s="6">
        <v>0.1655359565807327</v>
      </c>
    </row>
    <row r="351" spans="2:13" x14ac:dyDescent="0.25">
      <c r="B351" s="5" t="s">
        <v>79</v>
      </c>
      <c r="C351" s="5" t="s">
        <v>488</v>
      </c>
      <c r="D351" s="5" t="s">
        <v>103</v>
      </c>
      <c r="E351" s="5" t="s">
        <v>81</v>
      </c>
      <c r="F351" s="5" t="s">
        <v>500</v>
      </c>
      <c r="G351" s="6">
        <v>0</v>
      </c>
      <c r="H351" s="6">
        <v>0</v>
      </c>
      <c r="I351" s="6">
        <v>0</v>
      </c>
      <c r="J351" s="6">
        <v>0.44306078977552027</v>
      </c>
      <c r="K351" s="6">
        <v>0.20252334917253811</v>
      </c>
      <c r="L351" s="6">
        <v>0.20252334917253811</v>
      </c>
      <c r="M351" s="6">
        <v>0.15189251187940359</v>
      </c>
    </row>
    <row r="352" spans="2:13" x14ac:dyDescent="0.25">
      <c r="B352" s="5" t="s">
        <v>79</v>
      </c>
      <c r="C352" s="5" t="s">
        <v>488</v>
      </c>
      <c r="D352" s="5" t="s">
        <v>105</v>
      </c>
      <c r="E352" s="5" t="s">
        <v>81</v>
      </c>
      <c r="F352" s="5" t="s">
        <v>501</v>
      </c>
      <c r="G352" s="6">
        <v>0</v>
      </c>
      <c r="H352" s="6">
        <v>0</v>
      </c>
      <c r="I352" s="6">
        <v>0</v>
      </c>
      <c r="J352" s="6">
        <v>0.36403855269394858</v>
      </c>
      <c r="K352" s="6">
        <v>0.23131616369094643</v>
      </c>
      <c r="L352" s="6">
        <v>0.23131616369094643</v>
      </c>
      <c r="M352" s="6">
        <v>0.17332911992415864</v>
      </c>
    </row>
    <row r="353" spans="2:13" x14ac:dyDescent="0.25">
      <c r="B353" s="5" t="s">
        <v>79</v>
      </c>
      <c r="C353" s="5" t="s">
        <v>488</v>
      </c>
      <c r="D353" s="5" t="s">
        <v>107</v>
      </c>
      <c r="E353" s="5" t="s">
        <v>81</v>
      </c>
      <c r="F353" s="5" t="s">
        <v>502</v>
      </c>
      <c r="G353" s="6">
        <v>0</v>
      </c>
      <c r="H353" s="6">
        <v>0</v>
      </c>
      <c r="I353" s="6">
        <v>0</v>
      </c>
      <c r="J353" s="6">
        <v>0.39994959677419362</v>
      </c>
      <c r="K353" s="6">
        <v>0.21824596774193553</v>
      </c>
      <c r="L353" s="6">
        <v>0.21824596774193553</v>
      </c>
      <c r="M353" s="6">
        <v>0.1635584677419355</v>
      </c>
    </row>
    <row r="354" spans="2:13" x14ac:dyDescent="0.25">
      <c r="B354" s="5" t="s">
        <v>79</v>
      </c>
      <c r="C354" s="5" t="s">
        <v>488</v>
      </c>
      <c r="D354" s="5" t="s">
        <v>109</v>
      </c>
      <c r="E354" s="5" t="s">
        <v>81</v>
      </c>
      <c r="F354" s="5" t="s">
        <v>503</v>
      </c>
      <c r="G354" s="6">
        <v>0</v>
      </c>
      <c r="H354" s="6">
        <v>0</v>
      </c>
      <c r="I354" s="6">
        <v>0</v>
      </c>
      <c r="J354" s="6">
        <v>0.40407138873396553</v>
      </c>
      <c r="K354" s="6">
        <v>0.21667596207473513</v>
      </c>
      <c r="L354" s="6">
        <v>0.21667596207473513</v>
      </c>
      <c r="M354" s="6">
        <v>0.16257668711656445</v>
      </c>
    </row>
    <row r="355" spans="2:13" x14ac:dyDescent="0.25">
      <c r="B355" s="5" t="s">
        <v>79</v>
      </c>
      <c r="C355" s="5" t="s">
        <v>488</v>
      </c>
      <c r="D355" s="5" t="s">
        <v>111</v>
      </c>
      <c r="E355" s="5" t="s">
        <v>81</v>
      </c>
      <c r="F355" s="5" t="s">
        <v>504</v>
      </c>
      <c r="G355" s="6">
        <v>0</v>
      </c>
      <c r="H355" s="6">
        <v>0</v>
      </c>
      <c r="I355" s="6">
        <v>0</v>
      </c>
      <c r="J355" s="6">
        <v>0.38375973303670752</v>
      </c>
      <c r="K355" s="6">
        <v>0.22358175750834264</v>
      </c>
      <c r="L355" s="6">
        <v>0.22358175750834264</v>
      </c>
      <c r="M355" s="6">
        <v>0.1690767519466074</v>
      </c>
    </row>
    <row r="356" spans="2:13" x14ac:dyDescent="0.25">
      <c r="B356" s="5" t="s">
        <v>79</v>
      </c>
      <c r="C356" s="5" t="s">
        <v>505</v>
      </c>
      <c r="D356" s="5" t="s">
        <v>72</v>
      </c>
      <c r="E356" s="5" t="s">
        <v>81</v>
      </c>
      <c r="F356" s="5" t="s">
        <v>506</v>
      </c>
      <c r="G356" s="6">
        <v>0</v>
      </c>
      <c r="H356" s="6">
        <v>0</v>
      </c>
      <c r="I356" s="6">
        <v>0</v>
      </c>
      <c r="J356" s="6">
        <v>0.56117021276595747</v>
      </c>
      <c r="K356" s="6">
        <v>0.15957446808510636</v>
      </c>
      <c r="L356" s="6">
        <v>0.15957446808510636</v>
      </c>
      <c r="M356" s="6">
        <v>0.11968085106382978</v>
      </c>
    </row>
    <row r="357" spans="2:13" x14ac:dyDescent="0.25">
      <c r="B357" s="5" t="s">
        <v>79</v>
      </c>
      <c r="C357" s="5" t="s">
        <v>505</v>
      </c>
      <c r="D357" s="5" t="s">
        <v>83</v>
      </c>
      <c r="E357" s="5" t="s">
        <v>81</v>
      </c>
      <c r="F357" s="5" t="s">
        <v>507</v>
      </c>
      <c r="G357" s="6">
        <v>0</v>
      </c>
      <c r="H357" s="6">
        <v>0</v>
      </c>
      <c r="I357" s="6">
        <v>0</v>
      </c>
      <c r="J357" s="6">
        <v>0.4535274356103024</v>
      </c>
      <c r="K357" s="6">
        <v>0.19876819708846583</v>
      </c>
      <c r="L357" s="6">
        <v>0.19876819708846583</v>
      </c>
      <c r="M357" s="6">
        <v>0.14893617021276595</v>
      </c>
    </row>
    <row r="358" spans="2:13" x14ac:dyDescent="0.25">
      <c r="B358" s="5" t="s">
        <v>79</v>
      </c>
      <c r="C358" s="5" t="s">
        <v>505</v>
      </c>
      <c r="D358" s="5" t="s">
        <v>85</v>
      </c>
      <c r="E358" s="5" t="s">
        <v>81</v>
      </c>
      <c r="F358" s="5" t="s">
        <v>508</v>
      </c>
      <c r="G358" s="6">
        <v>0</v>
      </c>
      <c r="H358" s="6">
        <v>0</v>
      </c>
      <c r="I358" s="6">
        <v>0</v>
      </c>
      <c r="J358" s="6">
        <v>0.25979827089337171</v>
      </c>
      <c r="K358" s="6">
        <v>0.269164265129683</v>
      </c>
      <c r="L358" s="6">
        <v>0.269164265129683</v>
      </c>
      <c r="M358" s="6">
        <v>0.20187319884726224</v>
      </c>
    </row>
    <row r="359" spans="2:13" x14ac:dyDescent="0.25">
      <c r="B359" s="5" t="s">
        <v>79</v>
      </c>
      <c r="C359" s="5" t="s">
        <v>505</v>
      </c>
      <c r="D359" s="5" t="s">
        <v>87</v>
      </c>
      <c r="E359" s="5" t="s">
        <v>81</v>
      </c>
      <c r="F359" s="5" t="s">
        <v>509</v>
      </c>
      <c r="G359" s="6">
        <v>0</v>
      </c>
      <c r="H359" s="6">
        <v>0</v>
      </c>
      <c r="I359" s="6">
        <v>0</v>
      </c>
      <c r="J359" s="6">
        <v>0.4574992747316507</v>
      </c>
      <c r="K359" s="6">
        <v>0.19727299100667248</v>
      </c>
      <c r="L359" s="6">
        <v>0.19727299100667248</v>
      </c>
      <c r="M359" s="6">
        <v>0.14795474325500435</v>
      </c>
    </row>
    <row r="360" spans="2:13" x14ac:dyDescent="0.25">
      <c r="B360" s="5" t="s">
        <v>79</v>
      </c>
      <c r="C360" s="5" t="s">
        <v>505</v>
      </c>
      <c r="D360" s="5" t="s">
        <v>89</v>
      </c>
      <c r="E360" s="5" t="s">
        <v>81</v>
      </c>
      <c r="F360" s="5" t="s">
        <v>510</v>
      </c>
      <c r="G360" s="6">
        <v>0</v>
      </c>
      <c r="H360" s="6">
        <v>0</v>
      </c>
      <c r="I360" s="6">
        <v>0</v>
      </c>
      <c r="J360" s="6">
        <v>0.46209386281588449</v>
      </c>
      <c r="K360" s="6">
        <v>0.19494584837545126</v>
      </c>
      <c r="L360" s="6">
        <v>0.19494584837545126</v>
      </c>
      <c r="M360" s="6">
        <v>0.14801444043321299</v>
      </c>
    </row>
    <row r="361" spans="2:13" x14ac:dyDescent="0.25">
      <c r="B361" s="5" t="s">
        <v>79</v>
      </c>
      <c r="C361" s="5" t="s">
        <v>505</v>
      </c>
      <c r="D361" s="5" t="s">
        <v>91</v>
      </c>
      <c r="E361" s="5" t="s">
        <v>81</v>
      </c>
      <c r="F361" s="5" t="s">
        <v>511</v>
      </c>
      <c r="G361" s="6">
        <v>0</v>
      </c>
      <c r="H361" s="6">
        <v>0</v>
      </c>
      <c r="I361" s="6">
        <v>0</v>
      </c>
      <c r="J361" s="6">
        <v>0.42989300941195413</v>
      </c>
      <c r="K361" s="6">
        <v>0.20730431984554742</v>
      </c>
      <c r="L361" s="6">
        <v>0.20730431984554742</v>
      </c>
      <c r="M361" s="6">
        <v>0.15549835089695119</v>
      </c>
    </row>
    <row r="362" spans="2:13" x14ac:dyDescent="0.25">
      <c r="B362" s="5" t="s">
        <v>79</v>
      </c>
      <c r="C362" s="5" t="s">
        <v>505</v>
      </c>
      <c r="D362" s="5" t="s">
        <v>93</v>
      </c>
      <c r="E362" s="5" t="s">
        <v>81</v>
      </c>
      <c r="F362" s="5" t="s">
        <v>512</v>
      </c>
      <c r="G362" s="6">
        <v>0</v>
      </c>
      <c r="H362" s="6">
        <v>0</v>
      </c>
      <c r="I362" s="6">
        <v>0</v>
      </c>
      <c r="J362" s="6">
        <v>0.45405921680993316</v>
      </c>
      <c r="K362" s="6">
        <v>0.19847182425978988</v>
      </c>
      <c r="L362" s="6">
        <v>0.19847182425978988</v>
      </c>
      <c r="M362" s="6">
        <v>0.14899713467048711</v>
      </c>
    </row>
    <row r="363" spans="2:13" x14ac:dyDescent="0.25">
      <c r="B363" s="5" t="s">
        <v>79</v>
      </c>
      <c r="C363" s="5" t="s">
        <v>505</v>
      </c>
      <c r="D363" s="5" t="s">
        <v>95</v>
      </c>
      <c r="E363" s="5" t="s">
        <v>81</v>
      </c>
      <c r="F363" s="5" t="s">
        <v>513</v>
      </c>
      <c r="G363" s="6">
        <v>0</v>
      </c>
      <c r="H363" s="6">
        <v>0</v>
      </c>
      <c r="I363" s="6">
        <v>0</v>
      </c>
      <c r="J363" s="6">
        <v>0.42718336591031419</v>
      </c>
      <c r="K363" s="6">
        <v>0.2082943825953939</v>
      </c>
      <c r="L363" s="6">
        <v>0.2082943825953939</v>
      </c>
      <c r="M363" s="6">
        <v>0.15622786889889803</v>
      </c>
    </row>
    <row r="364" spans="2:13" x14ac:dyDescent="0.25">
      <c r="B364" s="5" t="s">
        <v>79</v>
      </c>
      <c r="C364" s="5" t="s">
        <v>505</v>
      </c>
      <c r="D364" s="5" t="s">
        <v>97</v>
      </c>
      <c r="E364" s="5" t="s">
        <v>81</v>
      </c>
      <c r="F364" s="5" t="s">
        <v>514</v>
      </c>
      <c r="G364" s="6">
        <v>0</v>
      </c>
      <c r="H364" s="6">
        <v>0</v>
      </c>
      <c r="I364" s="6">
        <v>0</v>
      </c>
      <c r="J364" s="6">
        <v>0.4581984481784081</v>
      </c>
      <c r="K364" s="6">
        <v>0.19700940342222906</v>
      </c>
      <c r="L364" s="6">
        <v>0.19700940342222906</v>
      </c>
      <c r="M364" s="6">
        <v>0.14778274497713376</v>
      </c>
    </row>
    <row r="365" spans="2:13" x14ac:dyDescent="0.25">
      <c r="B365" s="5" t="s">
        <v>79</v>
      </c>
      <c r="C365" s="5" t="s">
        <v>505</v>
      </c>
      <c r="D365" s="5" t="s">
        <v>99</v>
      </c>
      <c r="E365" s="5" t="s">
        <v>81</v>
      </c>
      <c r="F365" s="5" t="s">
        <v>515</v>
      </c>
      <c r="G365" s="6">
        <v>0</v>
      </c>
      <c r="H365" s="6">
        <v>0</v>
      </c>
      <c r="I365" s="6">
        <v>0</v>
      </c>
      <c r="J365" s="6">
        <v>0.35753045233167557</v>
      </c>
      <c r="K365" s="6">
        <v>0.23362060976739879</v>
      </c>
      <c r="L365" s="6">
        <v>0.23362060976739879</v>
      </c>
      <c r="M365" s="6">
        <v>0.17522832813352693</v>
      </c>
    </row>
    <row r="366" spans="2:13" x14ac:dyDescent="0.25">
      <c r="B366" s="5" t="s">
        <v>79</v>
      </c>
      <c r="C366" s="5" t="s">
        <v>505</v>
      </c>
      <c r="D366" s="5" t="s">
        <v>101</v>
      </c>
      <c r="E366" s="5" t="s">
        <v>81</v>
      </c>
      <c r="F366" s="5" t="s">
        <v>516</v>
      </c>
      <c r="G366" s="6">
        <v>0</v>
      </c>
      <c r="H366" s="6">
        <v>0</v>
      </c>
      <c r="I366" s="6">
        <v>0</v>
      </c>
      <c r="J366" s="6">
        <v>0.44838709677419353</v>
      </c>
      <c r="K366" s="6">
        <v>0.20058651026392962</v>
      </c>
      <c r="L366" s="6">
        <v>0.20058651026392962</v>
      </c>
      <c r="M366" s="6">
        <v>0.15043988269794722</v>
      </c>
    </row>
    <row r="367" spans="2:13" x14ac:dyDescent="0.25">
      <c r="B367" s="5" t="s">
        <v>79</v>
      </c>
      <c r="C367" s="5" t="s">
        <v>505</v>
      </c>
      <c r="D367" s="5" t="s">
        <v>103</v>
      </c>
      <c r="E367" s="5" t="s">
        <v>81</v>
      </c>
      <c r="F367" s="5" t="s">
        <v>517</v>
      </c>
      <c r="G367" s="6">
        <v>0</v>
      </c>
      <c r="H367" s="6">
        <v>0</v>
      </c>
      <c r="I367" s="6">
        <v>0</v>
      </c>
      <c r="J367" s="6">
        <v>0.41751944330740892</v>
      </c>
      <c r="K367" s="6">
        <v>0.21178878428162098</v>
      </c>
      <c r="L367" s="6">
        <v>0.21178878428162098</v>
      </c>
      <c r="M367" s="6">
        <v>0.15890298812934917</v>
      </c>
    </row>
    <row r="368" spans="2:13" x14ac:dyDescent="0.25">
      <c r="B368" s="5" t="s">
        <v>79</v>
      </c>
      <c r="C368" s="5" t="s">
        <v>505</v>
      </c>
      <c r="D368" s="5" t="s">
        <v>105</v>
      </c>
      <c r="E368" s="5" t="s">
        <v>81</v>
      </c>
      <c r="F368" s="5" t="s">
        <v>518</v>
      </c>
      <c r="G368" s="6">
        <v>0</v>
      </c>
      <c r="H368" s="6">
        <v>0</v>
      </c>
      <c r="I368" s="6">
        <v>0</v>
      </c>
      <c r="J368" s="6">
        <v>0.43179206082574495</v>
      </c>
      <c r="K368" s="6">
        <v>0.2066130315621961</v>
      </c>
      <c r="L368" s="6">
        <v>0.2066130315621961</v>
      </c>
      <c r="M368" s="6">
        <v>0.15498187604986299</v>
      </c>
    </row>
    <row r="369" spans="2:13" x14ac:dyDescent="0.25">
      <c r="B369" s="5" t="s">
        <v>79</v>
      </c>
      <c r="C369" s="5" t="s">
        <v>505</v>
      </c>
      <c r="D369" s="5" t="s">
        <v>107</v>
      </c>
      <c r="E369" s="5" t="s">
        <v>81</v>
      </c>
      <c r="F369" s="5" t="s">
        <v>519</v>
      </c>
      <c r="G369" s="6">
        <v>0</v>
      </c>
      <c r="H369" s="6">
        <v>0</v>
      </c>
      <c r="I369" s="6">
        <v>0</v>
      </c>
      <c r="J369" s="6">
        <v>0.36416799574694314</v>
      </c>
      <c r="K369" s="6">
        <v>0.23125996810207336</v>
      </c>
      <c r="L369" s="6">
        <v>0.23125996810207336</v>
      </c>
      <c r="M369" s="6">
        <v>0.17331206804891017</v>
      </c>
    </row>
    <row r="370" spans="2:13" x14ac:dyDescent="0.25">
      <c r="B370" s="5" t="s">
        <v>79</v>
      </c>
      <c r="C370" s="5" t="s">
        <v>505</v>
      </c>
      <c r="D370" s="5" t="s">
        <v>109</v>
      </c>
      <c r="E370" s="5" t="s">
        <v>81</v>
      </c>
      <c r="F370" s="5" t="s">
        <v>520</v>
      </c>
      <c r="G370" s="6">
        <v>0</v>
      </c>
      <c r="H370" s="6">
        <v>0</v>
      </c>
      <c r="I370" s="6">
        <v>0</v>
      </c>
      <c r="J370" s="6">
        <v>0.35579668760708172</v>
      </c>
      <c r="K370" s="6">
        <v>0.23415191319246145</v>
      </c>
      <c r="L370" s="6">
        <v>0.23415191319246145</v>
      </c>
      <c r="M370" s="6">
        <v>0.17589948600799543</v>
      </c>
    </row>
    <row r="371" spans="2:13" x14ac:dyDescent="0.25">
      <c r="B371" s="5" t="s">
        <v>79</v>
      </c>
      <c r="C371" s="5" t="s">
        <v>505</v>
      </c>
      <c r="D371" s="5" t="s">
        <v>111</v>
      </c>
      <c r="E371" s="5" t="s">
        <v>81</v>
      </c>
      <c r="F371" s="5" t="s">
        <v>521</v>
      </c>
      <c r="G371" s="6">
        <v>0</v>
      </c>
      <c r="H371" s="6">
        <v>0</v>
      </c>
      <c r="I371" s="6">
        <v>0</v>
      </c>
      <c r="J371" s="6">
        <v>0.37699530516431923</v>
      </c>
      <c r="K371" s="6">
        <v>0.22629107981220659</v>
      </c>
      <c r="L371" s="6">
        <v>0.22629107981220659</v>
      </c>
      <c r="M371" s="6">
        <v>0.1704225352112676</v>
      </c>
    </row>
    <row r="372" spans="2:13" x14ac:dyDescent="0.25">
      <c r="B372" s="5" t="s">
        <v>79</v>
      </c>
      <c r="C372" s="5" t="s">
        <v>522</v>
      </c>
      <c r="D372" s="5" t="s">
        <v>72</v>
      </c>
      <c r="E372" s="5" t="s">
        <v>81</v>
      </c>
      <c r="F372" s="5" t="s">
        <v>523</v>
      </c>
      <c r="G372" s="6">
        <v>0</v>
      </c>
      <c r="H372" s="6">
        <v>0</v>
      </c>
      <c r="I372" s="6">
        <v>0</v>
      </c>
      <c r="J372" s="6">
        <v>0.56117021276595747</v>
      </c>
      <c r="K372" s="6">
        <v>0.15957446808510636</v>
      </c>
      <c r="L372" s="6">
        <v>0.15957446808510636</v>
      </c>
      <c r="M372" s="6">
        <v>0.11968085106382978</v>
      </c>
    </row>
    <row r="373" spans="2:13" x14ac:dyDescent="0.25">
      <c r="B373" s="5" t="s">
        <v>79</v>
      </c>
      <c r="C373" s="5" t="s">
        <v>522</v>
      </c>
      <c r="D373" s="5" t="s">
        <v>83</v>
      </c>
      <c r="E373" s="5" t="s">
        <v>81</v>
      </c>
      <c r="F373" s="5" t="s">
        <v>524</v>
      </c>
      <c r="G373" s="6">
        <v>0</v>
      </c>
      <c r="H373" s="6">
        <v>0</v>
      </c>
      <c r="I373" s="6">
        <v>0</v>
      </c>
      <c r="J373" s="6">
        <v>0.4535274356103024</v>
      </c>
      <c r="K373" s="6">
        <v>0.19876819708846583</v>
      </c>
      <c r="L373" s="6">
        <v>0.19876819708846583</v>
      </c>
      <c r="M373" s="6">
        <v>0.14893617021276595</v>
      </c>
    </row>
    <row r="374" spans="2:13" x14ac:dyDescent="0.25">
      <c r="B374" s="5" t="s">
        <v>79</v>
      </c>
      <c r="C374" s="5" t="s">
        <v>522</v>
      </c>
      <c r="D374" s="5" t="s">
        <v>85</v>
      </c>
      <c r="E374" s="5" t="s">
        <v>81</v>
      </c>
      <c r="F374" s="5" t="s">
        <v>525</v>
      </c>
      <c r="G374" s="6">
        <v>0</v>
      </c>
      <c r="H374" s="6">
        <v>0</v>
      </c>
      <c r="I374" s="6">
        <v>0</v>
      </c>
      <c r="J374" s="6">
        <v>0.25979827089337171</v>
      </c>
      <c r="K374" s="6">
        <v>0.269164265129683</v>
      </c>
      <c r="L374" s="6">
        <v>0.269164265129683</v>
      </c>
      <c r="M374" s="6">
        <v>0.20187319884726224</v>
      </c>
    </row>
    <row r="375" spans="2:13" x14ac:dyDescent="0.25">
      <c r="B375" s="5" t="s">
        <v>79</v>
      </c>
      <c r="C375" s="5" t="s">
        <v>522</v>
      </c>
      <c r="D375" s="5" t="s">
        <v>87</v>
      </c>
      <c r="E375" s="5" t="s">
        <v>81</v>
      </c>
      <c r="F375" s="5" t="s">
        <v>526</v>
      </c>
      <c r="G375" s="6">
        <v>0</v>
      </c>
      <c r="H375" s="6">
        <v>0</v>
      </c>
      <c r="I375" s="6">
        <v>0</v>
      </c>
      <c r="J375" s="6">
        <v>0.4574992747316507</v>
      </c>
      <c r="K375" s="6">
        <v>0.19727299100667248</v>
      </c>
      <c r="L375" s="6">
        <v>0.19727299100667248</v>
      </c>
      <c r="M375" s="6">
        <v>0.14795474325500435</v>
      </c>
    </row>
    <row r="376" spans="2:13" x14ac:dyDescent="0.25">
      <c r="B376" s="5" t="s">
        <v>79</v>
      </c>
      <c r="C376" s="5" t="s">
        <v>522</v>
      </c>
      <c r="D376" s="5" t="s">
        <v>89</v>
      </c>
      <c r="E376" s="5" t="s">
        <v>81</v>
      </c>
      <c r="F376" s="5" t="s">
        <v>527</v>
      </c>
      <c r="G376" s="6">
        <v>0</v>
      </c>
      <c r="H376" s="6">
        <v>0</v>
      </c>
      <c r="I376" s="6">
        <v>0</v>
      </c>
      <c r="J376" s="6">
        <v>0.46209386281588449</v>
      </c>
      <c r="K376" s="6">
        <v>0.19494584837545126</v>
      </c>
      <c r="L376" s="6">
        <v>0.19494584837545126</v>
      </c>
      <c r="M376" s="6">
        <v>0.14801444043321299</v>
      </c>
    </row>
    <row r="377" spans="2:13" x14ac:dyDescent="0.25">
      <c r="B377" s="5" t="s">
        <v>79</v>
      </c>
      <c r="C377" s="5" t="s">
        <v>522</v>
      </c>
      <c r="D377" s="5" t="s">
        <v>91</v>
      </c>
      <c r="E377" s="5" t="s">
        <v>81</v>
      </c>
      <c r="F377" s="5" t="s">
        <v>528</v>
      </c>
      <c r="G377" s="6">
        <v>0</v>
      </c>
      <c r="H377" s="6">
        <v>0</v>
      </c>
      <c r="I377" s="6">
        <v>0</v>
      </c>
      <c r="J377" s="6">
        <v>0.42989300941195413</v>
      </c>
      <c r="K377" s="6">
        <v>0.20730431984554742</v>
      </c>
      <c r="L377" s="6">
        <v>0.20730431984554742</v>
      </c>
      <c r="M377" s="6">
        <v>0.15549835089695119</v>
      </c>
    </row>
    <row r="378" spans="2:13" x14ac:dyDescent="0.25">
      <c r="B378" s="5" t="s">
        <v>79</v>
      </c>
      <c r="C378" s="5" t="s">
        <v>522</v>
      </c>
      <c r="D378" s="5" t="s">
        <v>93</v>
      </c>
      <c r="E378" s="5" t="s">
        <v>81</v>
      </c>
      <c r="F378" s="5" t="s">
        <v>529</v>
      </c>
      <c r="G378" s="6">
        <v>0</v>
      </c>
      <c r="H378" s="6">
        <v>0</v>
      </c>
      <c r="I378" s="6">
        <v>0</v>
      </c>
      <c r="J378" s="6">
        <v>0.45405921680993316</v>
      </c>
      <c r="K378" s="6">
        <v>0.19847182425978988</v>
      </c>
      <c r="L378" s="6">
        <v>0.19847182425978988</v>
      </c>
      <c r="M378" s="6">
        <v>0.14899713467048711</v>
      </c>
    </row>
    <row r="379" spans="2:13" x14ac:dyDescent="0.25">
      <c r="B379" s="5" t="s">
        <v>79</v>
      </c>
      <c r="C379" s="5" t="s">
        <v>522</v>
      </c>
      <c r="D379" s="5" t="s">
        <v>95</v>
      </c>
      <c r="E379" s="5" t="s">
        <v>81</v>
      </c>
      <c r="F379" s="5" t="s">
        <v>530</v>
      </c>
      <c r="G379" s="6">
        <v>0</v>
      </c>
      <c r="H379" s="6">
        <v>0</v>
      </c>
      <c r="I379" s="6">
        <v>0</v>
      </c>
      <c r="J379" s="6">
        <v>0.42718336591031419</v>
      </c>
      <c r="K379" s="6">
        <v>0.2082943825953939</v>
      </c>
      <c r="L379" s="6">
        <v>0.2082943825953939</v>
      </c>
      <c r="M379" s="6">
        <v>0.15622786889889803</v>
      </c>
    </row>
    <row r="380" spans="2:13" x14ac:dyDescent="0.25">
      <c r="B380" s="5" t="s">
        <v>79</v>
      </c>
      <c r="C380" s="5" t="s">
        <v>522</v>
      </c>
      <c r="D380" s="5" t="s">
        <v>97</v>
      </c>
      <c r="E380" s="5" t="s">
        <v>81</v>
      </c>
      <c r="F380" s="5" t="s">
        <v>531</v>
      </c>
      <c r="G380" s="6">
        <v>0</v>
      </c>
      <c r="H380" s="6">
        <v>0</v>
      </c>
      <c r="I380" s="6">
        <v>0</v>
      </c>
      <c r="J380" s="6">
        <v>0.4581984481784081</v>
      </c>
      <c r="K380" s="6">
        <v>0.19700940342222906</v>
      </c>
      <c r="L380" s="6">
        <v>0.19700940342222906</v>
      </c>
      <c r="M380" s="6">
        <v>0.14778274497713376</v>
      </c>
    </row>
    <row r="381" spans="2:13" x14ac:dyDescent="0.25">
      <c r="B381" s="5" t="s">
        <v>79</v>
      </c>
      <c r="C381" s="5" t="s">
        <v>522</v>
      </c>
      <c r="D381" s="5" t="s">
        <v>99</v>
      </c>
      <c r="E381" s="5" t="s">
        <v>81</v>
      </c>
      <c r="F381" s="5" t="s">
        <v>532</v>
      </c>
      <c r="G381" s="6">
        <v>0</v>
      </c>
      <c r="H381" s="6">
        <v>0</v>
      </c>
      <c r="I381" s="6">
        <v>0</v>
      </c>
      <c r="J381" s="6">
        <v>0.35753045233167557</v>
      </c>
      <c r="K381" s="6">
        <v>0.23362060976739879</v>
      </c>
      <c r="L381" s="6">
        <v>0.23362060976739879</v>
      </c>
      <c r="M381" s="6">
        <v>0.17522832813352693</v>
      </c>
    </row>
    <row r="382" spans="2:13" x14ac:dyDescent="0.25">
      <c r="B382" s="5" t="s">
        <v>79</v>
      </c>
      <c r="C382" s="5" t="s">
        <v>522</v>
      </c>
      <c r="D382" s="5" t="s">
        <v>101</v>
      </c>
      <c r="E382" s="5" t="s">
        <v>81</v>
      </c>
      <c r="F382" s="5" t="s">
        <v>533</v>
      </c>
      <c r="G382" s="6">
        <v>0</v>
      </c>
      <c r="H382" s="6">
        <v>0</v>
      </c>
      <c r="I382" s="6">
        <v>0</v>
      </c>
      <c r="J382" s="6">
        <v>0.44838709677419353</v>
      </c>
      <c r="K382" s="6">
        <v>0.20058651026392962</v>
      </c>
      <c r="L382" s="6">
        <v>0.20058651026392962</v>
      </c>
      <c r="M382" s="6">
        <v>0.15043988269794722</v>
      </c>
    </row>
    <row r="383" spans="2:13" x14ac:dyDescent="0.25">
      <c r="B383" s="5" t="s">
        <v>79</v>
      </c>
      <c r="C383" s="5" t="s">
        <v>522</v>
      </c>
      <c r="D383" s="5" t="s">
        <v>103</v>
      </c>
      <c r="E383" s="5" t="s">
        <v>81</v>
      </c>
      <c r="F383" s="5" t="s">
        <v>534</v>
      </c>
      <c r="G383" s="6">
        <v>0</v>
      </c>
      <c r="H383" s="6">
        <v>0</v>
      </c>
      <c r="I383" s="6">
        <v>0</v>
      </c>
      <c r="J383" s="6">
        <v>0.41751944330740892</v>
      </c>
      <c r="K383" s="6">
        <v>0.21178878428162098</v>
      </c>
      <c r="L383" s="6">
        <v>0.21178878428162098</v>
      </c>
      <c r="M383" s="6">
        <v>0.15890298812934917</v>
      </c>
    </row>
    <row r="384" spans="2:13" x14ac:dyDescent="0.25">
      <c r="B384" s="5" t="s">
        <v>79</v>
      </c>
      <c r="C384" s="5" t="s">
        <v>522</v>
      </c>
      <c r="D384" s="5" t="s">
        <v>105</v>
      </c>
      <c r="E384" s="5" t="s">
        <v>81</v>
      </c>
      <c r="F384" s="5" t="s">
        <v>535</v>
      </c>
      <c r="G384" s="6">
        <v>0</v>
      </c>
      <c r="H384" s="6">
        <v>0</v>
      </c>
      <c r="I384" s="6">
        <v>0</v>
      </c>
      <c r="J384" s="6">
        <v>0.43179206082574495</v>
      </c>
      <c r="K384" s="6">
        <v>0.2066130315621961</v>
      </c>
      <c r="L384" s="6">
        <v>0.2066130315621961</v>
      </c>
      <c r="M384" s="6">
        <v>0.15498187604986299</v>
      </c>
    </row>
    <row r="385" spans="2:13" x14ac:dyDescent="0.25">
      <c r="B385" s="5" t="s">
        <v>79</v>
      </c>
      <c r="C385" s="5" t="s">
        <v>522</v>
      </c>
      <c r="D385" s="5" t="s">
        <v>107</v>
      </c>
      <c r="E385" s="5" t="s">
        <v>81</v>
      </c>
      <c r="F385" s="5" t="s">
        <v>536</v>
      </c>
      <c r="G385" s="6">
        <v>0</v>
      </c>
      <c r="H385" s="6">
        <v>0</v>
      </c>
      <c r="I385" s="6">
        <v>0</v>
      </c>
      <c r="J385" s="6">
        <v>0.36416799574694314</v>
      </c>
      <c r="K385" s="6">
        <v>0.23125996810207336</v>
      </c>
      <c r="L385" s="6">
        <v>0.23125996810207336</v>
      </c>
      <c r="M385" s="6">
        <v>0.17331206804891017</v>
      </c>
    </row>
    <row r="386" spans="2:13" x14ac:dyDescent="0.25">
      <c r="B386" s="5" t="s">
        <v>79</v>
      </c>
      <c r="C386" s="5" t="s">
        <v>522</v>
      </c>
      <c r="D386" s="5" t="s">
        <v>109</v>
      </c>
      <c r="E386" s="5" t="s">
        <v>81</v>
      </c>
      <c r="F386" s="5" t="s">
        <v>537</v>
      </c>
      <c r="G386" s="6">
        <v>0</v>
      </c>
      <c r="H386" s="6">
        <v>0</v>
      </c>
      <c r="I386" s="6">
        <v>0</v>
      </c>
      <c r="J386" s="6">
        <v>0.35579668760708172</v>
      </c>
      <c r="K386" s="6">
        <v>0.23415191319246145</v>
      </c>
      <c r="L386" s="6">
        <v>0.23415191319246145</v>
      </c>
      <c r="M386" s="6">
        <v>0.17589948600799543</v>
      </c>
    </row>
    <row r="387" spans="2:13" x14ac:dyDescent="0.25">
      <c r="B387" s="5" t="s">
        <v>79</v>
      </c>
      <c r="C387" s="5" t="s">
        <v>522</v>
      </c>
      <c r="D387" s="5" t="s">
        <v>111</v>
      </c>
      <c r="E387" s="5" t="s">
        <v>81</v>
      </c>
      <c r="F387" s="5" t="s">
        <v>538</v>
      </c>
      <c r="G387" s="6">
        <v>0</v>
      </c>
      <c r="H387" s="6">
        <v>0</v>
      </c>
      <c r="I387" s="6">
        <v>0</v>
      </c>
      <c r="J387" s="6">
        <v>0.37699530516431923</v>
      </c>
      <c r="K387" s="6">
        <v>0.22629107981220659</v>
      </c>
      <c r="L387" s="6">
        <v>0.22629107981220659</v>
      </c>
      <c r="M387" s="6">
        <v>0.1704225352112676</v>
      </c>
    </row>
    <row r="388" spans="2:13" x14ac:dyDescent="0.25">
      <c r="B388" s="5" t="s">
        <v>79</v>
      </c>
      <c r="C388" s="5" t="s">
        <v>539</v>
      </c>
      <c r="D388" s="5" t="s">
        <v>72</v>
      </c>
      <c r="E388" s="5" t="s">
        <v>81</v>
      </c>
      <c r="F388" s="5" t="s">
        <v>540</v>
      </c>
      <c r="G388" s="6">
        <v>0</v>
      </c>
      <c r="H388" s="6">
        <v>0</v>
      </c>
      <c r="I388" s="6">
        <v>0</v>
      </c>
      <c r="J388" s="6">
        <v>0.61363636363636365</v>
      </c>
      <c r="K388" s="6">
        <v>0.13636363636363638</v>
      </c>
      <c r="L388" s="6">
        <v>0.13636363636363638</v>
      </c>
      <c r="M388" s="6">
        <v>0.11363636363636365</v>
      </c>
    </row>
    <row r="389" spans="2:13" x14ac:dyDescent="0.25">
      <c r="B389" s="5" t="s">
        <v>79</v>
      </c>
      <c r="C389" s="5" t="s">
        <v>539</v>
      </c>
      <c r="D389" s="5" t="s">
        <v>83</v>
      </c>
      <c r="E389" s="5" t="s">
        <v>81</v>
      </c>
      <c r="F389" s="5" t="s">
        <v>541</v>
      </c>
      <c r="G389" s="6">
        <v>0</v>
      </c>
      <c r="H389" s="6">
        <v>0</v>
      </c>
      <c r="I389" s="6">
        <v>0</v>
      </c>
      <c r="J389" s="6">
        <v>0.44047619047619041</v>
      </c>
      <c r="K389" s="6">
        <v>0.20238095238095238</v>
      </c>
      <c r="L389" s="6">
        <v>0.20238095238095238</v>
      </c>
      <c r="M389" s="6">
        <v>0.15476190476190474</v>
      </c>
    </row>
    <row r="390" spans="2:13" x14ac:dyDescent="0.25">
      <c r="B390" s="5" t="s">
        <v>79</v>
      </c>
      <c r="C390" s="5" t="s">
        <v>539</v>
      </c>
      <c r="D390" s="5" t="s">
        <v>85</v>
      </c>
      <c r="E390" s="5" t="s">
        <v>81</v>
      </c>
      <c r="F390" s="5" t="s">
        <v>542</v>
      </c>
      <c r="G390" s="6">
        <v>0</v>
      </c>
      <c r="H390" s="6">
        <v>0</v>
      </c>
      <c r="I390" s="6">
        <v>0</v>
      </c>
      <c r="J390" s="6">
        <v>0.27714285714285714</v>
      </c>
      <c r="K390" s="6">
        <v>0.26285714285714284</v>
      </c>
      <c r="L390" s="6">
        <v>0.26285714285714284</v>
      </c>
      <c r="M390" s="6">
        <v>0.19714285714285715</v>
      </c>
    </row>
    <row r="391" spans="2:13" x14ac:dyDescent="0.25">
      <c r="B391" s="5" t="s">
        <v>79</v>
      </c>
      <c r="C391" s="5" t="s">
        <v>539</v>
      </c>
      <c r="D391" s="5" t="s">
        <v>87</v>
      </c>
      <c r="E391" s="5" t="s">
        <v>81</v>
      </c>
      <c r="F391" s="5" t="s">
        <v>543</v>
      </c>
      <c r="G391" s="6">
        <v>0</v>
      </c>
      <c r="H391" s="6">
        <v>0</v>
      </c>
      <c r="I391" s="6">
        <v>0</v>
      </c>
      <c r="J391" s="6">
        <v>0.39869281045751631</v>
      </c>
      <c r="K391" s="6">
        <v>0.2189542483660131</v>
      </c>
      <c r="L391" s="6">
        <v>0.2189542483660131</v>
      </c>
      <c r="M391" s="6">
        <v>0.16339869281045752</v>
      </c>
    </row>
    <row r="392" spans="2:13" x14ac:dyDescent="0.25">
      <c r="B392" s="5" t="s">
        <v>79</v>
      </c>
      <c r="C392" s="5" t="s">
        <v>539</v>
      </c>
      <c r="D392" s="5" t="s">
        <v>89</v>
      </c>
      <c r="E392" s="5" t="s">
        <v>81</v>
      </c>
      <c r="F392" s="5" t="s">
        <v>544</v>
      </c>
      <c r="G392" s="6">
        <v>0</v>
      </c>
      <c r="H392" s="6">
        <v>0</v>
      </c>
      <c r="I392" s="6">
        <v>0</v>
      </c>
      <c r="J392" s="6">
        <v>0.39999999999999997</v>
      </c>
      <c r="K392" s="6">
        <v>0.21666666666666667</v>
      </c>
      <c r="L392" s="6">
        <v>0.21666666666666667</v>
      </c>
      <c r="M392" s="6">
        <v>0.16666666666666666</v>
      </c>
    </row>
    <row r="393" spans="2:13" x14ac:dyDescent="0.25">
      <c r="B393" s="5" t="s">
        <v>79</v>
      </c>
      <c r="C393" s="5" t="s">
        <v>539</v>
      </c>
      <c r="D393" s="5" t="s">
        <v>91</v>
      </c>
      <c r="E393" s="5" t="s">
        <v>81</v>
      </c>
      <c r="F393" s="5" t="s">
        <v>545</v>
      </c>
      <c r="G393" s="6">
        <v>0</v>
      </c>
      <c r="H393" s="6">
        <v>0</v>
      </c>
      <c r="I393" s="6">
        <v>0</v>
      </c>
      <c r="J393" s="6">
        <v>0.36923076923076925</v>
      </c>
      <c r="K393" s="6">
        <v>0.22923076923076921</v>
      </c>
      <c r="L393" s="6">
        <v>0.22923076923076921</v>
      </c>
      <c r="M393" s="6">
        <v>0.1723076923076923</v>
      </c>
    </row>
    <row r="394" spans="2:13" x14ac:dyDescent="0.25">
      <c r="B394" s="5" t="s">
        <v>79</v>
      </c>
      <c r="C394" s="5" t="s">
        <v>539</v>
      </c>
      <c r="D394" s="5" t="s">
        <v>93</v>
      </c>
      <c r="E394" s="5" t="s">
        <v>81</v>
      </c>
      <c r="F394" s="5" t="s">
        <v>546</v>
      </c>
      <c r="G394" s="6">
        <v>0</v>
      </c>
      <c r="H394" s="6">
        <v>0</v>
      </c>
      <c r="I394" s="6">
        <v>0</v>
      </c>
      <c r="J394" s="6">
        <v>0.25454545454545457</v>
      </c>
      <c r="K394" s="6">
        <v>0.27272727272727276</v>
      </c>
      <c r="L394" s="6">
        <v>0.27272727272727276</v>
      </c>
      <c r="M394" s="6">
        <v>0.2</v>
      </c>
    </row>
    <row r="395" spans="2:13" x14ac:dyDescent="0.25">
      <c r="B395" s="5" t="s">
        <v>79</v>
      </c>
      <c r="C395" s="5" t="s">
        <v>539</v>
      </c>
      <c r="D395" s="5" t="s">
        <v>95</v>
      </c>
      <c r="E395" s="5" t="s">
        <v>81</v>
      </c>
      <c r="F395" s="5" t="s">
        <v>547</v>
      </c>
      <c r="G395" s="6">
        <v>0</v>
      </c>
      <c r="H395" s="6">
        <v>0</v>
      </c>
      <c r="I395" s="6">
        <v>0</v>
      </c>
      <c r="J395" s="6">
        <v>0.37200598802395202</v>
      </c>
      <c r="K395" s="6">
        <v>0.22829341317365265</v>
      </c>
      <c r="L395" s="6">
        <v>0.22829341317365265</v>
      </c>
      <c r="M395" s="6">
        <v>0.17140718562874246</v>
      </c>
    </row>
    <row r="396" spans="2:13" x14ac:dyDescent="0.25">
      <c r="B396" s="5" t="s">
        <v>79</v>
      </c>
      <c r="C396" s="5" t="s">
        <v>539</v>
      </c>
      <c r="D396" s="5" t="s">
        <v>97</v>
      </c>
      <c r="E396" s="5" t="s">
        <v>81</v>
      </c>
      <c r="F396" s="5" t="s">
        <v>548</v>
      </c>
      <c r="G396" s="6">
        <v>0</v>
      </c>
      <c r="H396" s="6">
        <v>0</v>
      </c>
      <c r="I396" s="6">
        <v>0</v>
      </c>
      <c r="J396" s="6">
        <v>0.42024343369634848</v>
      </c>
      <c r="K396" s="6">
        <v>0.21076233183856502</v>
      </c>
      <c r="L396" s="6">
        <v>0.21076233183856502</v>
      </c>
      <c r="M396" s="6">
        <v>0.15823190262652145</v>
      </c>
    </row>
    <row r="397" spans="2:13" x14ac:dyDescent="0.25">
      <c r="B397" s="5" t="s">
        <v>79</v>
      </c>
      <c r="C397" s="5" t="s">
        <v>539</v>
      </c>
      <c r="D397" s="5" t="s">
        <v>99</v>
      </c>
      <c r="E397" s="5" t="s">
        <v>81</v>
      </c>
      <c r="F397" s="5" t="s">
        <v>549</v>
      </c>
      <c r="G397" s="6">
        <v>0</v>
      </c>
      <c r="H397" s="6">
        <v>0</v>
      </c>
      <c r="I397" s="6">
        <v>0</v>
      </c>
      <c r="J397" s="6">
        <v>0.2758215962441315</v>
      </c>
      <c r="K397" s="6">
        <v>0.26349765258215962</v>
      </c>
      <c r="L397" s="6">
        <v>0.26349765258215962</v>
      </c>
      <c r="M397" s="6">
        <v>0.19718309859154931</v>
      </c>
    </row>
    <row r="398" spans="2:13" x14ac:dyDescent="0.25">
      <c r="B398" s="5" t="s">
        <v>79</v>
      </c>
      <c r="C398" s="5" t="s">
        <v>539</v>
      </c>
      <c r="D398" s="5" t="s">
        <v>101</v>
      </c>
      <c r="E398" s="5" t="s">
        <v>81</v>
      </c>
      <c r="F398" s="5" t="s">
        <v>550</v>
      </c>
      <c r="G398" s="6">
        <v>0</v>
      </c>
      <c r="H398" s="6">
        <v>0</v>
      </c>
      <c r="I398" s="6">
        <v>0</v>
      </c>
      <c r="J398" s="6">
        <v>0.35233160621761661</v>
      </c>
      <c r="K398" s="6">
        <v>0.23575129533678754</v>
      </c>
      <c r="L398" s="6">
        <v>0.23575129533678754</v>
      </c>
      <c r="M398" s="6">
        <v>0.17616580310880831</v>
      </c>
    </row>
    <row r="399" spans="2:13" x14ac:dyDescent="0.25">
      <c r="B399" s="5" t="s">
        <v>79</v>
      </c>
      <c r="C399" s="5" t="s">
        <v>539</v>
      </c>
      <c r="D399" s="5" t="s">
        <v>103</v>
      </c>
      <c r="E399" s="5" t="s">
        <v>81</v>
      </c>
      <c r="F399" s="5" t="s">
        <v>551</v>
      </c>
      <c r="G399" s="6">
        <v>0</v>
      </c>
      <c r="H399" s="6">
        <v>0</v>
      </c>
      <c r="I399" s="6">
        <v>0</v>
      </c>
      <c r="J399" s="6">
        <v>0.26106870229007634</v>
      </c>
      <c r="K399" s="6">
        <v>0.26870229007633589</v>
      </c>
      <c r="L399" s="6">
        <v>0.26870229007633589</v>
      </c>
      <c r="M399" s="6">
        <v>0.20152671755725193</v>
      </c>
    </row>
    <row r="400" spans="2:13" x14ac:dyDescent="0.25">
      <c r="B400" s="5" t="s">
        <v>79</v>
      </c>
      <c r="C400" s="5" t="s">
        <v>539</v>
      </c>
      <c r="D400" s="5" t="s">
        <v>105</v>
      </c>
      <c r="E400" s="5" t="s">
        <v>81</v>
      </c>
      <c r="F400" s="5" t="s">
        <v>552</v>
      </c>
      <c r="G400" s="6">
        <v>0</v>
      </c>
      <c r="H400" s="6">
        <v>0</v>
      </c>
      <c r="I400" s="6">
        <v>0</v>
      </c>
      <c r="J400" s="6">
        <v>0.29911308203991127</v>
      </c>
      <c r="K400" s="6">
        <v>0.25476718403547671</v>
      </c>
      <c r="L400" s="6">
        <v>0.25476718403547671</v>
      </c>
      <c r="M400" s="6">
        <v>0.19135254988913525</v>
      </c>
    </row>
    <row r="401" spans="2:13" x14ac:dyDescent="0.25">
      <c r="B401" s="5" t="s">
        <v>79</v>
      </c>
      <c r="C401" s="5" t="s">
        <v>539</v>
      </c>
      <c r="D401" s="5" t="s">
        <v>107</v>
      </c>
      <c r="E401" s="5" t="s">
        <v>81</v>
      </c>
      <c r="F401" s="5" t="s">
        <v>553</v>
      </c>
      <c r="G401" s="6">
        <v>0</v>
      </c>
      <c r="H401" s="6">
        <v>0</v>
      </c>
      <c r="I401" s="6">
        <v>0</v>
      </c>
      <c r="J401" s="6">
        <v>0.27272727272727276</v>
      </c>
      <c r="K401" s="6">
        <v>0.27272727272727276</v>
      </c>
      <c r="L401" s="6">
        <v>0.27272727272727276</v>
      </c>
      <c r="M401" s="6">
        <v>0.18181818181818182</v>
      </c>
    </row>
    <row r="402" spans="2:13" x14ac:dyDescent="0.25">
      <c r="B402" s="5" t="s">
        <v>79</v>
      </c>
      <c r="C402" s="5" t="s">
        <v>539</v>
      </c>
      <c r="D402" s="5" t="s">
        <v>109</v>
      </c>
      <c r="E402" s="5" t="s">
        <v>81</v>
      </c>
      <c r="F402" s="5" t="s">
        <v>554</v>
      </c>
      <c r="G402" s="6">
        <v>0</v>
      </c>
      <c r="H402" s="6">
        <v>0</v>
      </c>
      <c r="I402" s="6">
        <v>0</v>
      </c>
      <c r="J402" s="6">
        <v>0.27777777777777779</v>
      </c>
      <c r="K402" s="6">
        <v>0.2592592592592593</v>
      </c>
      <c r="L402" s="6">
        <v>0.2592592592592593</v>
      </c>
      <c r="M402" s="6">
        <v>0.20370370370370372</v>
      </c>
    </row>
    <row r="403" spans="2:13" x14ac:dyDescent="0.25">
      <c r="B403" s="5" t="s">
        <v>79</v>
      </c>
      <c r="C403" s="5" t="s">
        <v>539</v>
      </c>
      <c r="D403" s="5" t="s">
        <v>111</v>
      </c>
      <c r="E403" s="5" t="s">
        <v>81</v>
      </c>
      <c r="F403" s="5" t="s">
        <v>555</v>
      </c>
      <c r="G403" s="6">
        <v>0</v>
      </c>
      <c r="H403" s="6">
        <v>0</v>
      </c>
      <c r="I403" s="6">
        <v>0</v>
      </c>
      <c r="J403" s="6">
        <v>0.22916666666666669</v>
      </c>
      <c r="K403" s="6">
        <v>0.27083333333333337</v>
      </c>
      <c r="L403" s="6">
        <v>0.27083333333333337</v>
      </c>
      <c r="M403" s="6">
        <v>0.22916666666666669</v>
      </c>
    </row>
  </sheetData>
  <autoFilter ref="B3:M403" xr:uid="{27BEC374-B1C3-4105-A58C-4567D02A62F7}"/>
  <conditionalFormatting sqref="G4:M403">
    <cfRule type="cellIs" dxfId="0" priority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764588b-be80-4b22-977b-586652cb38b8">YEU7YCZ7SHNT-444775888-71864</_dlc_DocId>
    <_dlc_DocIdUrl xmlns="7764588b-be80-4b22-977b-586652cb38b8">
      <Url>https://trccompanies.sharepoint.com/sites/LOB/Power/EFF/Projects/PGE-Wrkpprs/_layouts/15/DocIdRedir.aspx?ID=YEU7YCZ7SHNT-444775888-71864</Url>
      <Description>YEU7YCZ7SHNT-444775888-71864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07" ma:contentTypeDescription="Create a new document." ma:contentTypeScope="" ma:versionID="c76b006bd6eb80490db3c55a2f01d2eb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targetNamespace="http://schemas.microsoft.com/office/2006/metadata/properties" ma:root="true" ma:fieldsID="ef70265f48c0a645dba6823983945aad" ns1:_="" ns2:_="" ns3:_="">
    <xsd:import namespace="http://schemas.microsoft.com/sharepoint/v3"/>
    <xsd:import namespace="7764588b-be80-4b22-977b-586652cb38b8"/>
    <xsd:import namespace="f783c74e-7b96-42c2-b0b8-2909f129ba5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6A419B-60F2-43B5-9295-2BEACF296A3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1F2D6A-C3E1-408B-8567-C91191BDB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E30039-B4D4-46DC-8F46-87AA2E7EB389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764588b-be80-4b22-977b-586652cb38b8"/>
    <ds:schemaRef ds:uri="f783c74e-7b96-42c2-b0b8-2909f129ba52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5F7CD9D-5491-4D73-8DA5-32F4468AB2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Savings Summary</vt:lpstr>
      <vt:lpstr>Base Case Weighting</vt:lpstr>
      <vt:lpstr>Batch output</vt:lpstr>
      <vt:lpstr>Peak Demand output</vt:lpstr>
      <vt:lpstr>Building HVAC Tonnage</vt:lpstr>
      <vt:lpstr>Vintage Weighting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2020-11-20T01:54:58Z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5004d72f-fe1d-40a8-b24c-95d4333b1cbc</vt:lpwstr>
  </property>
</Properties>
</file>