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khilesh Reddy\Desktop\DEER2022 Workpapers\SWHC038-02-Brushless Fan Motor\"/>
    </mc:Choice>
  </mc:AlternateContent>
  <xr:revisionPtr revIDLastSave="0" documentId="13_ncr:1_{9DDF1018-90A7-4D7F-996A-1A4459222E25}" xr6:coauthVersionLast="45" xr6:coauthVersionMax="45" xr10:uidLastSave="{00000000-0000-0000-0000-000000000000}"/>
  <bookViews>
    <workbookView xWindow="20370" yWindow="-363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1" l="1"/>
  <c r="C4" i="1"/>
  <c r="C20" i="1"/>
  <c r="D21" i="1" s="1"/>
</calcChain>
</file>

<file path=xl/sharedStrings.xml><?xml version="1.0" encoding="utf-8"?>
<sst xmlns="http://schemas.openxmlformats.org/spreadsheetml/2006/main" count="34" uniqueCount="31">
  <si>
    <t>https://www.grainger.com/product/4M100</t>
  </si>
  <si>
    <t>https://www.grainger.com/product/4KA37</t>
  </si>
  <si>
    <t>https://www.grainger.com/product/GENTEQ-1-2-HP-Direct-Drive-Blower-1YJA1</t>
  </si>
  <si>
    <t>https://www.grainger.com/product/DAYTON-1-2-HP-Direct-Drive-Blower-7E670</t>
  </si>
  <si>
    <t>Century</t>
  </si>
  <si>
    <t>Dayton</t>
  </si>
  <si>
    <t>Genteq</t>
  </si>
  <si>
    <t>https://www.grainger.com/product/GENTEQ-1-2-HP-Direct-Drive-Blower-1YJA9</t>
  </si>
  <si>
    <t>HP</t>
  </si>
  <si>
    <t>Cost</t>
  </si>
  <si>
    <t>Make</t>
  </si>
  <si>
    <t>Link</t>
  </si>
  <si>
    <t>N/A</t>
  </si>
  <si>
    <t>Install Type</t>
  </si>
  <si>
    <t>Incremental Measure Cost</t>
  </si>
  <si>
    <t>Measure Material Costs - Brushless DC Motors</t>
  </si>
  <si>
    <t>Baseline Material Costs - Permenent Split Capacity Motors</t>
  </si>
  <si>
    <t>Labor - Blower Type HVAC Fan</t>
  </si>
  <si>
    <t>1st Baseline Cost</t>
  </si>
  <si>
    <t>2nd Baseline Cost</t>
  </si>
  <si>
    <t>Base Case Material Cost/Ton:</t>
  </si>
  <si>
    <t>Average:</t>
  </si>
  <si>
    <t>Labor Cost/Ton:</t>
  </si>
  <si>
    <t>Data from Q2 2018</t>
  </si>
  <si>
    <t>Normalizing Tons:</t>
  </si>
  <si>
    <t>Refer to the "Energy Impact Calcs" tab at SWHC038-02 Energy impact calculations.xlsx</t>
  </si>
  <si>
    <t>https://www.grainger.com/product/DAYTON-Direct-Drive-Blower-Motor-3LU83</t>
  </si>
  <si>
    <t>Measure Case Material Cost/Ton:</t>
  </si>
  <si>
    <t>Labor Cost from SCE 2020 Program Data</t>
  </si>
  <si>
    <t>NR</t>
  </si>
  <si>
    <t>Cost from SCE 2020 Program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</si>
</sst>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_);\(#,##0.00\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44" fontId="0" fillId="0" borderId="0" xfId="1" applyNumberFormat="1" applyFont="1"/>
    <xf numFmtId="0" fontId="0" fillId="0" borderId="0" xfId="0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44" fontId="0" fillId="2" borderId="5" xfId="1" applyNumberFormat="1" applyFont="1" applyFill="1" applyBorder="1"/>
    <xf numFmtId="0" fontId="0" fillId="0" borderId="2" xfId="0" applyBorder="1" applyAlignment="1">
      <alignment horizontal="center"/>
    </xf>
    <xf numFmtId="44" fontId="0" fillId="0" borderId="0" xfId="1" applyNumberFormat="1" applyFont="1" applyFill="1" applyBorder="1"/>
    <xf numFmtId="44" fontId="3" fillId="0" borderId="0" xfId="1" applyNumberFormat="1" applyFont="1"/>
    <xf numFmtId="0" fontId="2" fillId="0" borderId="2" xfId="0" applyFont="1" applyBorder="1" applyAlignment="1">
      <alignment horizontal="center" vertical="center" wrapText="1"/>
    </xf>
    <xf numFmtId="164" fontId="1" fillId="0" borderId="2" xfId="1" applyNumberFormat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164" fontId="0" fillId="2" borderId="1" xfId="1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4" fontId="0" fillId="0" borderId="2" xfId="1" applyNumberFormat="1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44" fontId="0" fillId="0" borderId="2" xfId="1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164" fontId="2" fillId="0" borderId="3" xfId="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5" fillId="0" borderId="2" xfId="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 wrapText="1"/>
    </xf>
    <xf numFmtId="0" fontId="0" fillId="2" borderId="4" xfId="0" applyFill="1" applyBorder="1" applyAlignment="1">
      <alignment horizontal="left" vertical="center"/>
    </xf>
    <xf numFmtId="49" fontId="0" fillId="0" borderId="0" xfId="0" applyNumberFormat="1" applyBorder="1" applyAlignment="1">
      <alignment horizontal="center" vertical="center"/>
    </xf>
    <xf numFmtId="7" fontId="0" fillId="0" borderId="0" xfId="0" applyNumberFormat="1"/>
    <xf numFmtId="0" fontId="0" fillId="0" borderId="0" xfId="0" applyFill="1"/>
    <xf numFmtId="0" fontId="0" fillId="0" borderId="0" xfId="0" applyFill="1" applyBorder="1" applyAlignment="1">
      <alignment horizontal="left" vertical="center"/>
    </xf>
    <xf numFmtId="164" fontId="0" fillId="0" borderId="0" xfId="1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44" fontId="0" fillId="0" borderId="6" xfId="1" applyNumberFormat="1" applyFont="1" applyBorder="1"/>
    <xf numFmtId="0" fontId="0" fillId="0" borderId="6" xfId="0" applyBorder="1" applyAlignment="1">
      <alignment horizontal="left"/>
    </xf>
    <xf numFmtId="0" fontId="0" fillId="2" borderId="4" xfId="0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left"/>
    </xf>
    <xf numFmtId="0" fontId="0" fillId="0" borderId="7" xfId="0" applyFill="1" applyBorder="1"/>
    <xf numFmtId="0" fontId="0" fillId="0" borderId="8" xfId="0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25"/>
  <sheetViews>
    <sheetView tabSelected="1" zoomScale="85" zoomScaleNormal="85" workbookViewId="0">
      <selection activeCell="E4" sqref="E4"/>
    </sheetView>
  </sheetViews>
  <sheetFormatPr defaultRowHeight="15" x14ac:dyDescent="0.25"/>
  <cols>
    <col min="2" max="2" width="11.5703125" style="2" customWidth="1"/>
    <col min="3" max="3" width="16.42578125" style="1" customWidth="1"/>
    <col min="4" max="4" width="14.42578125" customWidth="1"/>
    <col min="5" max="5" width="14.140625" customWidth="1"/>
    <col min="6" max="6" width="69.7109375" customWidth="1"/>
  </cols>
  <sheetData>
    <row r="3" spans="1:6" ht="30" x14ac:dyDescent="0.25">
      <c r="B3" s="16" t="s">
        <v>13</v>
      </c>
      <c r="C3" s="16" t="s">
        <v>14</v>
      </c>
      <c r="D3" s="17" t="s">
        <v>18</v>
      </c>
      <c r="E3" s="16" t="s">
        <v>19</v>
      </c>
    </row>
    <row r="4" spans="1:6" x14ac:dyDescent="0.25">
      <c r="B4" s="8" t="s">
        <v>29</v>
      </c>
      <c r="C4" s="9">
        <f>(D24+D9)-(D21+D9)</f>
        <v>21.245833333333337</v>
      </c>
      <c r="D4" s="9">
        <f>(D24+D9)-(D21+D9)</f>
        <v>21.245833333333337</v>
      </c>
      <c r="E4" s="10" t="s">
        <v>12</v>
      </c>
    </row>
    <row r="6" spans="1:6" x14ac:dyDescent="0.25">
      <c r="B6" s="32" t="s">
        <v>24</v>
      </c>
      <c r="C6" s="33"/>
      <c r="D6" s="34">
        <v>2.4</v>
      </c>
      <c r="E6" t="s">
        <v>25</v>
      </c>
      <c r="F6" s="28"/>
    </row>
    <row r="8" spans="1:6" ht="15.75" thickBot="1" x14ac:dyDescent="0.3">
      <c r="B8" s="15" t="s">
        <v>17</v>
      </c>
      <c r="C8" s="7"/>
    </row>
    <row r="9" spans="1:6" ht="15.75" thickBot="1" x14ac:dyDescent="0.3">
      <c r="B9" s="26" t="s">
        <v>22</v>
      </c>
      <c r="C9" s="4"/>
      <c r="D9" s="11">
        <v>18.5</v>
      </c>
      <c r="E9" s="27"/>
    </row>
    <row r="10" spans="1:6" x14ac:dyDescent="0.25">
      <c r="A10" s="29"/>
      <c r="B10" s="30" t="s">
        <v>28</v>
      </c>
      <c r="C10" s="6"/>
      <c r="D10" s="31"/>
      <c r="E10" s="27"/>
    </row>
    <row r="11" spans="1:6" x14ac:dyDescent="0.25">
      <c r="A11" s="29"/>
      <c r="B11" s="30"/>
      <c r="C11" s="6"/>
      <c r="D11" s="31"/>
      <c r="E11" s="27"/>
    </row>
    <row r="12" spans="1:6" x14ac:dyDescent="0.25">
      <c r="B12" s="15" t="s">
        <v>16</v>
      </c>
      <c r="F12" t="s">
        <v>23</v>
      </c>
    </row>
    <row r="13" spans="1:6" x14ac:dyDescent="0.25">
      <c r="B13" s="12" t="s">
        <v>8</v>
      </c>
      <c r="C13" s="13" t="s">
        <v>9</v>
      </c>
      <c r="D13" s="5" t="s">
        <v>10</v>
      </c>
      <c r="E13" s="36" t="s">
        <v>11</v>
      </c>
      <c r="F13" s="36"/>
    </row>
    <row r="14" spans="1:6" x14ac:dyDescent="0.25">
      <c r="B14" s="21">
        <v>0.5</v>
      </c>
      <c r="C14" s="22">
        <v>107</v>
      </c>
      <c r="D14" s="23" t="s">
        <v>5</v>
      </c>
      <c r="E14" s="37" t="s">
        <v>0</v>
      </c>
      <c r="F14" s="37"/>
    </row>
    <row r="15" spans="1:6" x14ac:dyDescent="0.25">
      <c r="B15" s="21">
        <v>0.5</v>
      </c>
      <c r="C15" s="22">
        <v>134</v>
      </c>
      <c r="D15" s="23" t="s">
        <v>5</v>
      </c>
      <c r="E15" s="37" t="s">
        <v>3</v>
      </c>
      <c r="F15" s="37"/>
    </row>
    <row r="16" spans="1:6" x14ac:dyDescent="0.25">
      <c r="B16" s="21">
        <v>0.5</v>
      </c>
      <c r="C16" s="22">
        <v>137.53</v>
      </c>
      <c r="D16" s="23" t="s">
        <v>6</v>
      </c>
      <c r="E16" s="37" t="s">
        <v>2</v>
      </c>
      <c r="F16" s="37"/>
    </row>
    <row r="17" spans="2:9" x14ac:dyDescent="0.25">
      <c r="B17" s="21">
        <v>0.5</v>
      </c>
      <c r="C17" s="22">
        <v>142.63999999999999</v>
      </c>
      <c r="D17" s="23" t="s">
        <v>6</v>
      </c>
      <c r="E17" s="37" t="s">
        <v>7</v>
      </c>
      <c r="F17" s="37"/>
    </row>
    <row r="18" spans="2:9" x14ac:dyDescent="0.25">
      <c r="B18" s="21">
        <v>0.5</v>
      </c>
      <c r="C18" s="22">
        <v>111.5</v>
      </c>
      <c r="D18" s="23" t="s">
        <v>5</v>
      </c>
      <c r="E18" s="38" t="s">
        <v>26</v>
      </c>
      <c r="F18" s="39"/>
    </row>
    <row r="19" spans="2:9" x14ac:dyDescent="0.25">
      <c r="B19" s="24">
        <v>0.5</v>
      </c>
      <c r="C19" s="25">
        <v>126.99</v>
      </c>
      <c r="D19" s="23" t="s">
        <v>4</v>
      </c>
      <c r="E19" s="37" t="s">
        <v>1</v>
      </c>
      <c r="F19" s="37"/>
    </row>
    <row r="20" spans="2:9" ht="15.75" thickBot="1" x14ac:dyDescent="0.3">
      <c r="B20" s="14" t="s">
        <v>21</v>
      </c>
      <c r="C20" s="20">
        <f>AVERAGE(C14:C19)</f>
        <v>126.61</v>
      </c>
      <c r="D20" s="18"/>
      <c r="E20" s="19"/>
      <c r="F20" s="19"/>
      <c r="I20" s="28"/>
    </row>
    <row r="21" spans="2:9" ht="15.75" thickBot="1" x14ac:dyDescent="0.3">
      <c r="B21" s="3" t="s">
        <v>20</v>
      </c>
      <c r="C21" s="4"/>
      <c r="D21" s="11">
        <f>C20/D6</f>
        <v>52.75416666666667</v>
      </c>
      <c r="E21" s="6"/>
      <c r="I21" s="28"/>
    </row>
    <row r="23" spans="2:9" ht="15.75" thickBot="1" x14ac:dyDescent="0.3">
      <c r="B23" s="15" t="s">
        <v>15</v>
      </c>
    </row>
    <row r="24" spans="2:9" ht="15.75" thickBot="1" x14ac:dyDescent="0.3">
      <c r="B24" s="35" t="s">
        <v>27</v>
      </c>
      <c r="C24" s="4"/>
      <c r="D24" s="11">
        <v>74</v>
      </c>
    </row>
    <row r="25" spans="2:9" x14ac:dyDescent="0.25">
      <c r="B25" t="s">
        <v>30</v>
      </c>
    </row>
  </sheetData>
  <mergeCells count="7">
    <mergeCell ref="E18:F18"/>
    <mergeCell ref="E19:F19"/>
    <mergeCell ref="E13:F13"/>
    <mergeCell ref="E14:F14"/>
    <mergeCell ref="E15:F15"/>
    <mergeCell ref="E16:F16"/>
    <mergeCell ref="E17:F17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Reno, Stephen</dc:creator>
  <cp:lastModifiedBy>Akhilesh Endurthy</cp:lastModifiedBy>
  <dcterms:created xsi:type="dcterms:W3CDTF">2018-03-30T21:42:56Z</dcterms:created>
  <dcterms:modified xsi:type="dcterms:W3CDTF">2020-11-24T01:44:18Z</dcterms:modified>
</cp:coreProperties>
</file>