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ncusinc-my.sharepoint.com/personal/areddy_lincus_com/Documents/Documents/WP Supporting Docs/DEER2022 Updates/SWHC038-01-Brushless Fan Motor/SWHC038-02 Brushless Fan Motor_Step 07_11.25.2020/"/>
    </mc:Choice>
  </mc:AlternateContent>
  <xr:revisionPtr revIDLastSave="73" documentId="8_{2D1E6949-F4A9-497E-BD57-501CD4F5421A}" xr6:coauthVersionLast="45" xr6:coauthVersionMax="45" xr10:uidLastSave="{BA93D5CF-A3DF-4FCC-9721-EF220A79B586}"/>
  <bookViews>
    <workbookView xWindow="28680" yWindow="15" windowWidth="29040" windowHeight="15840" xr2:uid="{00000000-000D-0000-FFFF-FFFF00000000}"/>
  </bookViews>
  <sheets>
    <sheet name="Savings Summary" sheetId="2" r:id="rId1"/>
    <sheet name="Energy Impact Calcs" sheetId="1" r:id="rId2"/>
    <sheet name="DEER2020 weights" sheetId="3" r:id="rId3"/>
    <sheet name="MsrFanWPerCfm" sheetId="5" r:id="rId4"/>
  </sheets>
  <externalReferences>
    <externalReference r:id="rId5"/>
    <externalReference r:id="rId6"/>
    <externalReference r:id="rId7"/>
  </externalReferences>
  <definedNames>
    <definedName name="BldgTypeList">[1]BldgTypeList!$C$2:$E$26</definedName>
    <definedName name="CoolSizeIDList">[1]DXCoolSize!$D$3:$D$26</definedName>
    <definedName name="D2LibVersion">[2]LibTemplate!$F$3</definedName>
    <definedName name="DxEERCurveKey">[2]CurveTypes!$C$29:$M$40</definedName>
    <definedName name="DxHVACTypeList">[1]DXHVACType!$C$2:$G$9</definedName>
    <definedName name="DxSEERCurveKey">[2]CurveTypes!$C$9:$M$24</definedName>
    <definedName name="HeatTypeID">[1]DXEffic!$E$40:$F$46</definedName>
    <definedName name="hHdrParamDefn">[2]ParamDefn!$C$5:$T$5</definedName>
    <definedName name="hHdrProtoDxEffic">[1]DXEffic!$F$11:$F$33</definedName>
    <definedName name="hHdrTechTypes">[2]TechTypeDefinitions!$C$7:$BK$7</definedName>
    <definedName name="iCurveType">[2]LibTemplate!$G$5</definedName>
    <definedName name="iPerfMap">[2]LibTemplate!$G$4</definedName>
    <definedName name="NemaHi_fHP">[2]MotorEff!$N$5:$O$31</definedName>
    <definedName name="NemaHi_fkW">[2]MotorEff!$F$5:$G$31</definedName>
    <definedName name="NemaPrem_fKW">[2]MotorEff!$L$5:$M$31</definedName>
    <definedName name="tblDXCoolSize">[1]DXCoolSize!$D$3:$K$26</definedName>
    <definedName name="tblDxEERCurveData">[2]EERDxSrcData!$AF$8:$CN$13</definedName>
    <definedName name="tblDxEERSrcTechs">[2]EERDxSrcData!$B$8:$AB$13</definedName>
    <definedName name="tblDxSEERSrcTechs">'[3]EIR Formula in SEERDxTechData'!$R$12:$BJ$22</definedName>
    <definedName name="tblFanWPerCfm">[2]FanWPerCfm!$F$4:$H$79</definedName>
    <definedName name="tblParamDefn">[2]ParamDefn!$C$5:$T$142</definedName>
    <definedName name="tblProtoDxEffic">[1]DXEffic!$F$11:$W$33</definedName>
    <definedName name="tblTechGroups">'[2]Tech Groups'!$C$6:$G$126</definedName>
    <definedName name="tblTechTypes">[2]TechTypeDefinitions!$C$7:$BK$150</definedName>
    <definedName name="vHdrParamLists">[2]ParamLists!$B$10:$B$982</definedName>
    <definedName name="vHdrTechTypes">[2]TechTypeDefinitions!$C$7:$C$150</definedName>
    <definedName name="VintList">[1]VintList!$B$3:$F$11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2" i="1" l="1"/>
  <c r="E15" i="5" l="1"/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H20" i="2" l="1"/>
  <c r="I3" i="2"/>
  <c r="G50" i="2"/>
  <c r="G46" i="2"/>
  <c r="G42" i="2"/>
  <c r="G38" i="2"/>
  <c r="G34" i="2"/>
  <c r="G30" i="2"/>
  <c r="G26" i="2"/>
  <c r="G22" i="2"/>
  <c r="G18" i="2"/>
  <c r="G14" i="2"/>
  <c r="G10" i="2"/>
  <c r="G6" i="2"/>
  <c r="H50" i="2"/>
  <c r="H46" i="2"/>
  <c r="H42" i="2"/>
  <c r="H38" i="2"/>
  <c r="H34" i="2"/>
  <c r="H30" i="2"/>
  <c r="H26" i="2"/>
  <c r="H22" i="2"/>
  <c r="H18" i="2"/>
  <c r="H14" i="2"/>
  <c r="H10" i="2"/>
  <c r="H6" i="2"/>
  <c r="I50" i="2"/>
  <c r="I46" i="2"/>
  <c r="I42" i="2"/>
  <c r="I38" i="2"/>
  <c r="I34" i="2"/>
  <c r="I30" i="2"/>
  <c r="I26" i="2"/>
  <c r="I22" i="2"/>
  <c r="I18" i="2"/>
  <c r="I14" i="2"/>
  <c r="I10" i="2"/>
  <c r="I6" i="2"/>
  <c r="G49" i="2"/>
  <c r="G45" i="2"/>
  <c r="G41" i="2"/>
  <c r="G37" i="2"/>
  <c r="G33" i="2"/>
  <c r="G29" i="2"/>
  <c r="G25" i="2"/>
  <c r="G21" i="2"/>
  <c r="G17" i="2"/>
  <c r="G13" i="2"/>
  <c r="G9" i="2"/>
  <c r="G5" i="2"/>
  <c r="H49" i="2"/>
  <c r="H45" i="2"/>
  <c r="H41" i="2"/>
  <c r="H37" i="2"/>
  <c r="H33" i="2"/>
  <c r="H29" i="2"/>
  <c r="H25" i="2"/>
  <c r="H21" i="2"/>
  <c r="H17" i="2"/>
  <c r="H13" i="2"/>
  <c r="H9" i="2"/>
  <c r="H5" i="2"/>
  <c r="I49" i="2"/>
  <c r="I45" i="2"/>
  <c r="I41" i="2"/>
  <c r="I37" i="2"/>
  <c r="I33" i="2"/>
  <c r="I29" i="2"/>
  <c r="I25" i="2"/>
  <c r="I21" i="2"/>
  <c r="I17" i="2"/>
  <c r="I13" i="2"/>
  <c r="I9" i="2"/>
  <c r="I5" i="2"/>
  <c r="G48" i="2"/>
  <c r="G44" i="2"/>
  <c r="G40" i="2"/>
  <c r="G36" i="2"/>
  <c r="G32" i="2"/>
  <c r="G28" i="2"/>
  <c r="G24" i="2"/>
  <c r="G20" i="2"/>
  <c r="G16" i="2"/>
  <c r="G12" i="2"/>
  <c r="G8" i="2"/>
  <c r="G4" i="2"/>
  <c r="H48" i="2"/>
  <c r="H44" i="2"/>
  <c r="H40" i="2"/>
  <c r="H36" i="2"/>
  <c r="H32" i="2"/>
  <c r="H28" i="2"/>
  <c r="H24" i="2"/>
  <c r="H16" i="2"/>
  <c r="H12" i="2"/>
  <c r="H8" i="2"/>
  <c r="H4" i="2"/>
  <c r="I48" i="2"/>
  <c r="I44" i="2"/>
  <c r="I40" i="2"/>
  <c r="I36" i="2"/>
  <c r="I32" i="2"/>
  <c r="I28" i="2"/>
  <c r="I24" i="2"/>
  <c r="I20" i="2"/>
  <c r="I16" i="2"/>
  <c r="I12" i="2"/>
  <c r="I8" i="2"/>
  <c r="I4" i="2"/>
  <c r="G47" i="2"/>
  <c r="G43" i="2"/>
  <c r="G39" i="2"/>
  <c r="G35" i="2"/>
  <c r="G31" i="2"/>
  <c r="G27" i="2"/>
  <c r="G23" i="2"/>
  <c r="G19" i="2"/>
  <c r="G15" i="2"/>
  <c r="G11" i="2"/>
  <c r="G7" i="2"/>
  <c r="G3" i="2"/>
  <c r="H47" i="2"/>
  <c r="H43" i="2"/>
  <c r="H39" i="2"/>
  <c r="H35" i="2"/>
  <c r="H31" i="2"/>
  <c r="H27" i="2"/>
  <c r="H23" i="2"/>
  <c r="H19" i="2"/>
  <c r="H15" i="2"/>
  <c r="H11" i="2"/>
  <c r="H7" i="2"/>
  <c r="H3" i="2"/>
  <c r="I47" i="2"/>
  <c r="I43" i="2"/>
  <c r="I39" i="2"/>
  <c r="I35" i="2"/>
  <c r="I31" i="2"/>
  <c r="I27" i="2"/>
  <c r="I23" i="2"/>
  <c r="I19" i="2"/>
  <c r="I15" i="2"/>
  <c r="I11" i="2"/>
  <c r="I7" i="2"/>
</calcChain>
</file>

<file path=xl/sharedStrings.xml><?xml version="1.0" encoding="utf-8"?>
<sst xmlns="http://schemas.openxmlformats.org/spreadsheetml/2006/main" count="5581" uniqueCount="116">
  <si>
    <t>EnergyImpactID</t>
  </si>
  <si>
    <t>Version</t>
  </si>
  <si>
    <t>VersionSource</t>
  </si>
  <si>
    <t>LastMod</t>
  </si>
  <si>
    <t>PA</t>
  </si>
  <si>
    <t>BldgType</t>
  </si>
  <si>
    <t>BldgVint</t>
  </si>
  <si>
    <t>BldgLoc</t>
  </si>
  <si>
    <t>BldgHVAC</t>
  </si>
  <si>
    <t>NormUnit</t>
  </si>
  <si>
    <t>NumUnit</t>
  </si>
  <si>
    <t>MeasArea</t>
  </si>
  <si>
    <t>ScaleBasis</t>
  </si>
  <si>
    <t>StdWBkWh</t>
  </si>
  <si>
    <t>StdWBkW25</t>
  </si>
  <si>
    <t>StdWBkW49</t>
  </si>
  <si>
    <t>StdWBthm</t>
  </si>
  <si>
    <t>MsrWBkWh</t>
  </si>
  <si>
    <t>MsrWBkW25</t>
  </si>
  <si>
    <t>MsrWBkW49</t>
  </si>
  <si>
    <t>MsrWBthm</t>
  </si>
  <si>
    <t>AStdWBkWh</t>
  </si>
  <si>
    <t>AStdWBkW25</t>
  </si>
  <si>
    <t>AStdWBkW49</t>
  </si>
  <si>
    <t>AStdWBtherm</t>
  </si>
  <si>
    <t>Note1</t>
  </si>
  <si>
    <t>BrushlessFanMotorV3</t>
  </si>
  <si>
    <t>ExAnte2020</t>
  </si>
  <si>
    <t>IOU Workpaper</t>
  </si>
  <si>
    <t>Any</t>
  </si>
  <si>
    <t>DMo</t>
  </si>
  <si>
    <t>MH00</t>
  </si>
  <si>
    <t>CZ01</t>
  </si>
  <si>
    <t>rDXGF</t>
  </si>
  <si>
    <t>ResCoolCap</t>
  </si>
  <si>
    <t>None</t>
  </si>
  <si>
    <t>Created by Solaris Technical using DEER2020 methodology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</si>
  <si>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</si>
  <si>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</si>
  <si>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</si>
  <si>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</si>
  <si>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</si>
  <si>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</si>
  <si>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</si>
  <si>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</si>
  <si>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</si>
  <si>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</si>
  <si>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</si>
  <si>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</si>
  <si>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</si>
  <si>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</si>
  <si>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</si>
  <si>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MH06</t>
  </si>
  <si>
    <t>MFm</t>
  </si>
  <si>
    <t>SFm</t>
  </si>
  <si>
    <t>ver</t>
  </si>
  <si>
    <t>pa</t>
  </si>
  <si>
    <t>bldgtype</t>
  </si>
  <si>
    <t>bldgloc</t>
  </si>
  <si>
    <t>bldgvint</t>
  </si>
  <si>
    <t>wt_vint</t>
  </si>
  <si>
    <t>era</t>
  </si>
  <si>
    <t>PGE</t>
  </si>
  <si>
    <t>ex</t>
  </si>
  <si>
    <t>MH15</t>
  </si>
  <si>
    <t>rec</t>
  </si>
  <si>
    <t>MH72</t>
  </si>
  <si>
    <t>old</t>
  </si>
  <si>
    <t>MH85</t>
  </si>
  <si>
    <t>New</t>
  </si>
  <si>
    <t>new</t>
  </si>
  <si>
    <t>SCE</t>
  </si>
  <si>
    <t>SCG</t>
  </si>
  <si>
    <t>SDG</t>
  </si>
  <si>
    <t>BldgWts</t>
  </si>
  <si>
    <t>Measure</t>
  </si>
  <si>
    <t>Brushless Fan Motor</t>
  </si>
  <si>
    <t>Savings</t>
  </si>
  <si>
    <t>kWh/Ton</t>
  </si>
  <si>
    <t>kW/Ton</t>
  </si>
  <si>
    <t>Therms/Ton</t>
  </si>
  <si>
    <t>Calculation of standard practice baseline fan watts per CFM.</t>
  </si>
  <si>
    <t>The following DEER measures are considered to provide a reasonable basis for the measure case.</t>
  </si>
  <si>
    <t>MeasureID</t>
  </si>
  <si>
    <t>Description</t>
  </si>
  <si>
    <t>MsrTechID</t>
  </si>
  <si>
    <t>ParamID</t>
  </si>
  <si>
    <t>ParamVal</t>
  </si>
  <si>
    <t>RE-HV-ResAC-lt45kBtuh-21S</t>
  </si>
  <si>
    <t>21 SEER Split-System Air Conditioner, lt45 kBtuh, 2Sp Fan</t>
  </si>
  <si>
    <t>SplitAC2Sp-S21</t>
  </si>
  <si>
    <t>FanWPerCfm</t>
  </si>
  <si>
    <t>RE-HV-ResAC-lt45kBtuh-20S</t>
  </si>
  <si>
    <t>20 SEER Split-System Air Conditioner, lt45 kBtuh, 2Sp Fan</t>
  </si>
  <si>
    <t>SplitAC2Sp-S20</t>
  </si>
  <si>
    <t>RE-HV-ResAC-lt45kBtuh-19S</t>
  </si>
  <si>
    <t>19 SEER Split-System Air Conditioner, lt45 kBtuh, 2Sp Fan</t>
  </si>
  <si>
    <t>SplitAC2Sp-S19</t>
  </si>
  <si>
    <t>RE-HV-ResAC-lt45kBtuh-18S</t>
  </si>
  <si>
    <t>18 SEER Split-System Air Conditioner, lt45 kBtuh, 2Sp Fan</t>
  </si>
  <si>
    <t>SplitAC2Sp-S18</t>
  </si>
  <si>
    <t>RE-HV-ResAC-lt45kBtuh-17S</t>
  </si>
  <si>
    <t>17 SEER Split-System Air Conditioner, lt45 kBtuh, 2Sp Fan</t>
  </si>
  <si>
    <t>SplitAC2Sp-S17</t>
  </si>
  <si>
    <t>RE-HV-ResAC-lt45kBtuh-16S</t>
  </si>
  <si>
    <t>16 SEER Split-System Air Conditioner, lt45 kBtuh, 2Sp Fan</t>
  </si>
  <si>
    <t>SplitAC2Sp-S16</t>
  </si>
  <si>
    <t>RE-HV-ResAC-lt45kBtuh-15S</t>
  </si>
  <si>
    <t>15 SEER Split-System Air Conditioner, lt45 kBtuh, 1Sp Fan</t>
  </si>
  <si>
    <t>SplitAC1Sp-S15</t>
  </si>
  <si>
    <t>RE-HV-ResAC-lt45kBtuh-14S</t>
  </si>
  <si>
    <t>14 SEER Split-System Air Conditioner, lt45 kBtuh, 1Sp Fan</t>
  </si>
  <si>
    <t>SplitAC1Sp-lt45-S14</t>
  </si>
  <si>
    <t>Avg</t>
  </si>
  <si>
    <t>To be used for Brushless fan motor, standard practice baseline</t>
  </si>
  <si>
    <t>T.B.D.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</si>
</sst>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22" fontId="0" fillId="0" borderId="0" xfId="0" applyNumberFormat="1"/>
    <xf numFmtId="11" fontId="0" fillId="0" borderId="0" xfId="0" applyNumberFormat="1"/>
    <xf numFmtId="0" fontId="0" fillId="0" borderId="10" xfId="0" applyBorder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/>
    <xf numFmtId="0" fontId="16" fillId="0" borderId="11" xfId="0" applyFont="1" applyBorder="1"/>
    <xf numFmtId="0" fontId="0" fillId="0" borderId="11" xfId="0" applyBorder="1"/>
    <xf numFmtId="0" fontId="0" fillId="0" borderId="0" xfId="0" applyNumberFormat="1"/>
    <xf numFmtId="164" fontId="0" fillId="0" borderId="0" xfId="0" applyNumberFormat="1"/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8"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left" vertical="bottom" textRotation="0" wrapText="0" indent="0" justifyLastLine="0" shrinkToFit="0" readingOrder="0"/>
    </dxf>
    <dxf>
      <numFmt numFmtId="164" formatCode="0.0"/>
    </dxf>
    <dxf>
      <numFmt numFmtId="0" formatCode="General"/>
    </dxf>
    <dxf>
      <numFmt numFmtId="0" formatCode="General"/>
    </dxf>
    <dxf>
      <numFmt numFmtId="27" formatCode="m/d/yyyy\ h:mm"/>
    </dxf>
    <dxf>
      <numFmt numFmtId="27" formatCode="m/d/yyyy\ h:mm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1314450</xdr:colOff>
      <xdr:row>15</xdr:row>
      <xdr:rowOff>171450</xdr:rowOff>
    </xdr:from>
    <xdr:ext cx="5598136" cy="5431359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C45FF8E-5FFC-4199-889D-7818DE0AE3FD}"/>
            </a:ext>
          </a:extLst>
        </xdr:cNvPr>
        <xdr:cNvSpPr txBox="1"/>
      </xdr:nvSpPr>
      <xdr:spPr>
        <a:xfrm>
          <a:off x="1314450" y="3028950"/>
          <a:ext cx="5598136" cy="5431359"/>
        </a:xfrm>
        <a:prstGeom prst="rect">
          <a:avLst/>
        </a:prstGeom>
        <a:solidFill>
          <a:sysClr val="window" lastClr="FFFFFF"/>
        </a:solidFill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-- get_average_fanwpercfm.sql</a:t>
          </a:r>
        </a:p>
        <a:p>
          <a:r>
            <a:rPr lang="en-US" sz="1100"/>
            <a:t>-- Execute</a:t>
          </a:r>
          <a:r>
            <a:rPr lang="en-US" sz="1100" baseline="0"/>
            <a:t> this script via SQLite3 with the MC2020 database open to produce the results above.</a:t>
          </a:r>
        </a:p>
        <a:p>
          <a:endParaRPr lang="en-US" sz="1100"/>
        </a:p>
        <a:p>
          <a:r>
            <a:rPr lang="en-US" sz="1100"/>
            <a:t>with t as (</a:t>
          </a:r>
        </a:p>
        <a:p>
          <a:r>
            <a:rPr lang="en-US" sz="1100"/>
            <a:t>SELECT</a:t>
          </a:r>
        </a:p>
        <a:p>
          <a:r>
            <a:rPr lang="en-US" sz="1100"/>
            <a:t>"Measures"."MeasureID",</a:t>
          </a:r>
        </a:p>
        <a:p>
          <a:r>
            <a:rPr lang="en-US" sz="1100"/>
            <a:t>"Measures"."Description",</a:t>
          </a:r>
        </a:p>
        <a:p>
          <a:r>
            <a:rPr lang="en-US" sz="1100"/>
            <a:t>"Measures"."MsrTechID",</a:t>
          </a:r>
        </a:p>
        <a:p>
          <a:r>
            <a:rPr lang="en-US" sz="1100"/>
            <a:t>"TechID2Param"."ParamID",</a:t>
          </a:r>
        </a:p>
        <a:p>
          <a:r>
            <a:rPr lang="en-US" sz="1100"/>
            <a:t>"TechID2Param"."ParamVal"</a:t>
          </a:r>
        </a:p>
        <a:p>
          <a:endParaRPr lang="en-US" sz="1100"/>
        </a:p>
        <a:p>
          <a:r>
            <a:rPr lang="en-US" sz="1100"/>
            <a:t>from "Measures"</a:t>
          </a:r>
        </a:p>
        <a:p>
          <a:r>
            <a:rPr lang="en-US" sz="1100"/>
            <a:t>join</a:t>
          </a:r>
        </a:p>
        <a:p>
          <a:r>
            <a:rPr lang="en-US" sz="1100"/>
            <a:t>"TechID2Param"</a:t>
          </a:r>
        </a:p>
        <a:p>
          <a:r>
            <a:rPr lang="en-US" sz="1100"/>
            <a:t>on</a:t>
          </a:r>
        </a:p>
        <a:p>
          <a:r>
            <a:rPr lang="en-US" sz="1100"/>
            <a:t>"Measures"."MsrTechID" = "TechID2Param"."TechID"</a:t>
          </a:r>
        </a:p>
        <a:p>
          <a:r>
            <a:rPr lang="en-US" sz="1100" b="1"/>
            <a:t>where "MeasureID" like "RE-HV-ResAC-lt45%"</a:t>
          </a:r>
        </a:p>
        <a:p>
          <a:r>
            <a:rPr lang="en-US" sz="1100"/>
            <a:t>AND "ParamID" like "FanWPerCFM"</a:t>
          </a:r>
        </a:p>
        <a:p>
          <a:r>
            <a:rPr lang="en-US" sz="1100"/>
            <a:t>)</a:t>
          </a:r>
        </a:p>
        <a:p>
          <a:r>
            <a:rPr lang="en-US" sz="1100"/>
            <a:t>select * from t</a:t>
          </a:r>
        </a:p>
        <a:p>
          <a:r>
            <a:rPr lang="en-US" sz="1100"/>
            <a:t>union</a:t>
          </a:r>
        </a:p>
        <a:p>
          <a:r>
            <a:rPr lang="en-US" sz="1100"/>
            <a:t>select * from</a:t>
          </a:r>
        </a:p>
        <a:p>
          <a:r>
            <a:rPr lang="en-US" sz="1100"/>
            <a:t>(select</a:t>
          </a:r>
        </a:p>
        <a:p>
          <a:r>
            <a:rPr lang="en-US" sz="1100"/>
            <a:t>"Avg" as "MeasureID",</a:t>
          </a:r>
        </a:p>
        <a:p>
          <a:r>
            <a:rPr lang="en-US" sz="1100"/>
            <a:t>"To be used for Brushless fan motor, standard practice baseline" as "Description",</a:t>
          </a:r>
        </a:p>
        <a:p>
          <a:r>
            <a:rPr lang="en-US" sz="1100"/>
            <a:t>"T.B.D." as "MsrTechID",</a:t>
          </a:r>
        </a:p>
        <a:p>
          <a:r>
            <a:rPr lang="en-US" sz="1100"/>
            <a:t>"FanWPerCfm" as "ParamID",</a:t>
          </a:r>
        </a:p>
        <a:p>
          <a:r>
            <a:rPr lang="en-US" sz="1100"/>
            <a:t>avg(t."ParamVal") as "ParamVal"</a:t>
          </a:r>
        </a:p>
        <a:p>
          <a:r>
            <a:rPr lang="en-US" sz="1100"/>
            <a:t>from t)</a:t>
          </a:r>
        </a:p>
        <a:p>
          <a:r>
            <a:rPr lang="en-US" sz="1100"/>
            <a:t>ORDER BY "MeasureID" DESC</a:t>
          </a:r>
        </a:p>
        <a:p>
          <a:r>
            <a:rPr lang="en-US" sz="1100"/>
            <a:t>;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3\DEER\DEERGen\DEERGen_Repo\NonTechWorkbooks\DEER_DX_ProtoIni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EER2020\MC3_Workbooks_2018_09_30\TechWorkbooks\TechData_PkgHVAC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khilesh%20Reddy\AppData\Local\Microsoft\Windows\INetCache\Content.Outlook\TJE70UFU\SWHC049-01%20Supporting%20calculation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X_fBldgHvacVint"/>
      <sheetName val="AC_fVint"/>
      <sheetName val="HP_fVint"/>
      <sheetName val="PVAV_fVint"/>
      <sheetName val="BldgTypeList"/>
      <sheetName val="DXCoolSize"/>
      <sheetName val="DXEffic"/>
      <sheetName val="DXHVACType"/>
      <sheetName val="VintList"/>
      <sheetName val="SEER_AC_fVint"/>
      <sheetName val="EER_AC_fVint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C2" t="str">
            <v>BldgType</v>
          </cell>
          <cell r="D2" t="str">
            <v>HasPTAC</v>
          </cell>
        </row>
        <row r="3">
          <cell r="C3" t="str">
            <v>Asm</v>
          </cell>
          <cell r="D3" t="b">
            <v>0</v>
          </cell>
        </row>
        <row r="4">
          <cell r="C4" t="str">
            <v>EPr</v>
          </cell>
          <cell r="D4" t="b">
            <v>0</v>
          </cell>
        </row>
        <row r="5">
          <cell r="C5" t="str">
            <v>ESe</v>
          </cell>
          <cell r="D5" t="b">
            <v>0</v>
          </cell>
        </row>
        <row r="6">
          <cell r="C6" t="str">
            <v>ECC</v>
          </cell>
          <cell r="D6" t="b">
            <v>0</v>
          </cell>
        </row>
        <row r="7">
          <cell r="C7" t="str">
            <v>EUn</v>
          </cell>
          <cell r="D7" t="b">
            <v>1</v>
          </cell>
        </row>
        <row r="8">
          <cell r="C8" t="str">
            <v>Gro</v>
          </cell>
          <cell r="D8" t="b">
            <v>0</v>
          </cell>
        </row>
        <row r="9">
          <cell r="C9" t="str">
            <v>Hsp</v>
          </cell>
          <cell r="D9" t="b">
            <v>1</v>
          </cell>
        </row>
        <row r="10">
          <cell r="C10" t="str">
            <v>Nrs</v>
          </cell>
          <cell r="D10" t="b">
            <v>0</v>
          </cell>
        </row>
        <row r="11">
          <cell r="C11" t="str">
            <v>Htl</v>
          </cell>
          <cell r="D11" t="b">
            <v>1</v>
          </cell>
        </row>
        <row r="12">
          <cell r="C12" t="str">
            <v>Mtl</v>
          </cell>
          <cell r="D12" t="b">
            <v>1</v>
          </cell>
        </row>
        <row r="13">
          <cell r="C13" t="str">
            <v>MBT</v>
          </cell>
          <cell r="D13" t="b">
            <v>0</v>
          </cell>
        </row>
        <row r="14">
          <cell r="C14" t="str">
            <v>MLI</v>
          </cell>
          <cell r="D14" t="b">
            <v>0</v>
          </cell>
        </row>
        <row r="15">
          <cell r="C15" t="str">
            <v>OfL</v>
          </cell>
          <cell r="D15" t="b">
            <v>0</v>
          </cell>
        </row>
        <row r="16">
          <cell r="C16" t="str">
            <v>OfS</v>
          </cell>
          <cell r="D16" t="b">
            <v>0</v>
          </cell>
        </row>
        <row r="17">
          <cell r="C17" t="str">
            <v>RSD</v>
          </cell>
          <cell r="D17" t="b">
            <v>0</v>
          </cell>
        </row>
        <row r="18">
          <cell r="C18" t="str">
            <v>RFF</v>
          </cell>
          <cell r="D18" t="b">
            <v>0</v>
          </cell>
        </row>
        <row r="19">
          <cell r="C19" t="str">
            <v>Rt3</v>
          </cell>
          <cell r="D19" t="b">
            <v>0</v>
          </cell>
        </row>
        <row r="20">
          <cell r="C20" t="str">
            <v>RtL</v>
          </cell>
          <cell r="D20" t="b">
            <v>0</v>
          </cell>
        </row>
        <row r="21">
          <cell r="C21" t="str">
            <v>RtS</v>
          </cell>
          <cell r="D21" t="b">
            <v>0</v>
          </cell>
        </row>
        <row r="22">
          <cell r="C22" t="str">
            <v>SCn</v>
          </cell>
          <cell r="D22" t="b">
            <v>0</v>
          </cell>
        </row>
        <row r="23">
          <cell r="C23" t="str">
            <v>SUn</v>
          </cell>
          <cell r="D23" t="b">
            <v>0</v>
          </cell>
        </row>
        <row r="24">
          <cell r="C24" t="str">
            <v>WRf</v>
          </cell>
          <cell r="D24" t="b">
            <v>0</v>
          </cell>
        </row>
        <row r="25">
          <cell r="C25" t="str">
            <v>ERC</v>
          </cell>
          <cell r="D25" t="b">
            <v>0</v>
          </cell>
        </row>
      </sheetData>
      <sheetData sheetId="5">
        <row r="3">
          <cell r="D3" t="str">
            <v>LookupID</v>
          </cell>
          <cell r="E3" t="str">
            <v>PMSizeMZ</v>
          </cell>
          <cell r="F3" t="str">
            <v>PMSizeSZ</v>
          </cell>
          <cell r="G3" t="str">
            <v>CdSizeMZ</v>
          </cell>
          <cell r="H3" t="str">
            <v>CdSizeSZ</v>
          </cell>
          <cell r="I3" t="str">
            <v>MZ_SupFanStatic</v>
          </cell>
          <cell r="J3" t="str">
            <v>SZ_SupFanStatic</v>
          </cell>
        </row>
        <row r="4">
          <cell r="D4" t="str">
            <v>PkgSZAny</v>
          </cell>
          <cell r="E4" t="str">
            <v>65to134</v>
          </cell>
          <cell r="F4" t="str">
            <v>65to134</v>
          </cell>
          <cell r="G4" t="str">
            <v>65to134</v>
          </cell>
          <cell r="H4" t="str">
            <v>65to134</v>
          </cell>
          <cell r="I4">
            <v>2.25</v>
          </cell>
          <cell r="J4">
            <v>0.75</v>
          </cell>
        </row>
        <row r="5">
          <cell r="D5" t="str">
            <v>PkgSZRtS</v>
          </cell>
          <cell r="E5" t="str">
            <v>lt65</v>
          </cell>
          <cell r="F5" t="str">
            <v>lt65</v>
          </cell>
          <cell r="G5" t="str">
            <v>55to64</v>
          </cell>
          <cell r="H5" t="str">
            <v>55to64</v>
          </cell>
          <cell r="I5">
            <v>0.75</v>
          </cell>
          <cell r="J5">
            <v>0.75</v>
          </cell>
        </row>
        <row r="6">
          <cell r="D6" t="str">
            <v>PkgSZSCn</v>
          </cell>
          <cell r="E6" t="str">
            <v>lt65</v>
          </cell>
          <cell r="F6" t="str">
            <v>lt65</v>
          </cell>
          <cell r="G6" t="str">
            <v>55to64</v>
          </cell>
          <cell r="H6" t="str">
            <v>55to64</v>
          </cell>
          <cell r="I6">
            <v>0.75</v>
          </cell>
          <cell r="J6">
            <v>0.75</v>
          </cell>
        </row>
        <row r="7">
          <cell r="D7" t="str">
            <v>PkgSZWRf</v>
          </cell>
          <cell r="E7" t="str">
            <v>lt65</v>
          </cell>
          <cell r="F7" t="str">
            <v>lt65</v>
          </cell>
          <cell r="G7" t="str">
            <v>55to64</v>
          </cell>
          <cell r="H7" t="str">
            <v>55to64</v>
          </cell>
          <cell r="I7">
            <v>0.75</v>
          </cell>
          <cell r="J7">
            <v>0.75</v>
          </cell>
        </row>
        <row r="8">
          <cell r="D8" t="str">
            <v>PkgSZERC</v>
          </cell>
          <cell r="E8" t="str">
            <v>lt65</v>
          </cell>
          <cell r="F8" t="str">
            <v>lt65</v>
          </cell>
          <cell r="G8" t="str">
            <v>55to64</v>
          </cell>
          <cell r="H8" t="str">
            <v>55to64</v>
          </cell>
          <cell r="I8">
            <v>0.75</v>
          </cell>
          <cell r="J8">
            <v>0.75</v>
          </cell>
        </row>
        <row r="9">
          <cell r="D9" t="str">
            <v>PkgSZMBT</v>
          </cell>
          <cell r="E9" t="str">
            <v>135to239</v>
          </cell>
          <cell r="F9" t="str">
            <v>65to134</v>
          </cell>
          <cell r="G9" t="str">
            <v>135to239</v>
          </cell>
          <cell r="H9" t="str">
            <v>65to134</v>
          </cell>
          <cell r="I9">
            <v>2.25</v>
          </cell>
          <cell r="J9">
            <v>0.75</v>
          </cell>
        </row>
        <row r="10">
          <cell r="D10" t="str">
            <v>PkgSZRtL</v>
          </cell>
          <cell r="E10" t="str">
            <v>135to239</v>
          </cell>
          <cell r="F10" t="str">
            <v>65to134</v>
          </cell>
          <cell r="G10" t="str">
            <v>135to239</v>
          </cell>
          <cell r="H10" t="str">
            <v>65to134</v>
          </cell>
          <cell r="I10">
            <v>2.25</v>
          </cell>
          <cell r="J10">
            <v>0.75</v>
          </cell>
        </row>
        <row r="11">
          <cell r="D11" t="str">
            <v>PkgSZRSD</v>
          </cell>
          <cell r="E11" t="str">
            <v>65to134</v>
          </cell>
          <cell r="F11" t="str">
            <v>lt65</v>
          </cell>
          <cell r="G11" t="str">
            <v>65to134</v>
          </cell>
          <cell r="H11" t="str">
            <v>55to64</v>
          </cell>
          <cell r="I11">
            <v>2.25</v>
          </cell>
          <cell r="J11">
            <v>0.75</v>
          </cell>
        </row>
        <row r="12">
          <cell r="D12" t="str">
            <v>PkgSZRFF</v>
          </cell>
          <cell r="E12" t="str">
            <v>65to134</v>
          </cell>
          <cell r="F12" t="str">
            <v>lt65</v>
          </cell>
          <cell r="G12" t="str">
            <v>65to134</v>
          </cell>
          <cell r="H12" t="str">
            <v>55to64</v>
          </cell>
          <cell r="I12">
            <v>2.25</v>
          </cell>
          <cell r="J12">
            <v>0.75</v>
          </cell>
        </row>
        <row r="13">
          <cell r="D13" t="str">
            <v>PVAVAny</v>
          </cell>
          <cell r="E13" t="str">
            <v>65to134</v>
          </cell>
          <cell r="F13" t="str">
            <v>NA</v>
          </cell>
          <cell r="G13" t="str">
            <v>65to134</v>
          </cell>
          <cell r="H13" t="str">
            <v>NA</v>
          </cell>
          <cell r="I13">
            <v>3</v>
          </cell>
          <cell r="J13" t="str">
            <v>NA</v>
          </cell>
        </row>
        <row r="14">
          <cell r="D14" t="str">
            <v>PVAVESe</v>
          </cell>
          <cell r="E14" t="str">
            <v>240to759</v>
          </cell>
          <cell r="F14" t="str">
            <v>NA</v>
          </cell>
          <cell r="G14" t="str">
            <v>240to759</v>
          </cell>
          <cell r="H14" t="str">
            <v>NA</v>
          </cell>
          <cell r="I14">
            <v>4</v>
          </cell>
          <cell r="J14" t="str">
            <v>NA</v>
          </cell>
        </row>
        <row r="15">
          <cell r="D15" t="str">
            <v>PVAVECC</v>
          </cell>
          <cell r="E15" t="str">
            <v>240to759</v>
          </cell>
          <cell r="F15" t="str">
            <v>NA</v>
          </cell>
          <cell r="G15" t="str">
            <v>240to759</v>
          </cell>
          <cell r="H15" t="str">
            <v>NA</v>
          </cell>
          <cell r="I15">
            <v>4</v>
          </cell>
          <cell r="J15" t="str">
            <v>NA</v>
          </cell>
        </row>
        <row r="16">
          <cell r="D16" t="str">
            <v>PVAVEUn</v>
          </cell>
          <cell r="E16" t="str">
            <v>240to759</v>
          </cell>
          <cell r="F16" t="str">
            <v>NA</v>
          </cell>
          <cell r="G16" t="str">
            <v>240to759</v>
          </cell>
          <cell r="H16" t="str">
            <v>NA</v>
          </cell>
          <cell r="I16">
            <v>4</v>
          </cell>
          <cell r="J16" t="str">
            <v>NA</v>
          </cell>
        </row>
        <row r="17">
          <cell r="D17" t="str">
            <v>PVAVHsp</v>
          </cell>
          <cell r="E17" t="str">
            <v>240to759</v>
          </cell>
          <cell r="F17" t="str">
            <v>NA</v>
          </cell>
          <cell r="G17" t="str">
            <v>240to759</v>
          </cell>
          <cell r="H17" t="str">
            <v>NA</v>
          </cell>
          <cell r="I17">
            <v>5</v>
          </cell>
          <cell r="J17" t="str">
            <v>NA</v>
          </cell>
        </row>
        <row r="18">
          <cell r="D18" t="str">
            <v>PVAVNrs</v>
          </cell>
          <cell r="E18" t="str">
            <v>240to759</v>
          </cell>
          <cell r="F18" t="str">
            <v>NA</v>
          </cell>
          <cell r="G18" t="str">
            <v>240to759</v>
          </cell>
          <cell r="H18" t="str">
            <v>NA</v>
          </cell>
          <cell r="I18">
            <v>4</v>
          </cell>
          <cell r="J18" t="str">
            <v>NA</v>
          </cell>
        </row>
        <row r="19">
          <cell r="D19" t="str">
            <v>PVAVHtl</v>
          </cell>
          <cell r="E19" t="str">
            <v>240to759</v>
          </cell>
          <cell r="F19" t="str">
            <v>NA</v>
          </cell>
          <cell r="G19" t="str">
            <v>240to759</v>
          </cell>
          <cell r="H19" t="str">
            <v>NA</v>
          </cell>
          <cell r="I19">
            <v>4</v>
          </cell>
          <cell r="J19" t="str">
            <v>NA</v>
          </cell>
        </row>
        <row r="20">
          <cell r="D20" t="str">
            <v>PVAVMBT</v>
          </cell>
          <cell r="E20" t="str">
            <v>65to134</v>
          </cell>
          <cell r="F20" t="str">
            <v>NA</v>
          </cell>
          <cell r="G20" t="str">
            <v>65to134</v>
          </cell>
          <cell r="H20" t="str">
            <v>NA</v>
          </cell>
          <cell r="I20">
            <v>3</v>
          </cell>
          <cell r="J20" t="str">
            <v>NA</v>
          </cell>
        </row>
        <row r="21">
          <cell r="D21" t="str">
            <v>PVAVOfL</v>
          </cell>
          <cell r="E21" t="str">
            <v>65to134</v>
          </cell>
          <cell r="F21" t="str">
            <v>NA</v>
          </cell>
          <cell r="G21" t="str">
            <v>65to134</v>
          </cell>
          <cell r="H21" t="str">
            <v>NA</v>
          </cell>
          <cell r="I21">
            <v>3</v>
          </cell>
          <cell r="J21" t="str">
            <v>NA</v>
          </cell>
        </row>
        <row r="22">
          <cell r="D22" t="str">
            <v>PVAVOfS</v>
          </cell>
          <cell r="E22" t="str">
            <v>65to134</v>
          </cell>
          <cell r="F22" t="str">
            <v>NA</v>
          </cell>
          <cell r="G22" t="str">
            <v>65to134</v>
          </cell>
          <cell r="H22" t="str">
            <v>NA</v>
          </cell>
          <cell r="I22">
            <v>3</v>
          </cell>
          <cell r="J22" t="str">
            <v>NA</v>
          </cell>
        </row>
        <row r="23">
          <cell r="D23" t="str">
            <v>PVAVRt3</v>
          </cell>
          <cell r="E23" t="str">
            <v>65to134</v>
          </cell>
          <cell r="F23" t="str">
            <v>NA</v>
          </cell>
          <cell r="G23" t="str">
            <v>65to134</v>
          </cell>
          <cell r="H23" t="str">
            <v>NA</v>
          </cell>
          <cell r="I23">
            <v>3</v>
          </cell>
          <cell r="J23" t="str">
            <v>NA</v>
          </cell>
        </row>
        <row r="24">
          <cell r="D24" t="str">
            <v>PkgTermAny</v>
          </cell>
          <cell r="E24" t="str">
            <v>Any</v>
          </cell>
          <cell r="F24" t="str">
            <v>Any</v>
          </cell>
          <cell r="G24" t="str">
            <v>Any</v>
          </cell>
          <cell r="H24" t="str">
            <v>Any</v>
          </cell>
          <cell r="I24">
            <v>0.75</v>
          </cell>
          <cell r="J24">
            <v>0.75</v>
          </cell>
        </row>
        <row r="25">
          <cell r="D25" t="str">
            <v>WLHPAny</v>
          </cell>
          <cell r="E25" t="str">
            <v>Any</v>
          </cell>
          <cell r="F25" t="str">
            <v>Any</v>
          </cell>
          <cell r="G25" t="str">
            <v>Any</v>
          </cell>
          <cell r="H25" t="str">
            <v>Any</v>
          </cell>
          <cell r="I25">
            <v>0.75</v>
          </cell>
          <cell r="J25">
            <v>0.75</v>
          </cell>
        </row>
      </sheetData>
      <sheetData sheetId="6" refreshError="1">
        <row r="11">
          <cell r="F11" t="str">
            <v>LookupID</v>
          </cell>
          <cell r="G11" t="str">
            <v>Cool1975</v>
          </cell>
          <cell r="H11" t="str">
            <v>Cool1985</v>
          </cell>
          <cell r="I11" t="str">
            <v>Cool1996</v>
          </cell>
          <cell r="J11" t="str">
            <v>Cool2003</v>
          </cell>
          <cell r="K11" t="str">
            <v>Cool2007</v>
          </cell>
          <cell r="L11" t="str">
            <v>Cool2011</v>
          </cell>
          <cell r="M11" t="str">
            <v>Cool2014</v>
          </cell>
          <cell r="N11" t="str">
            <v>Cool2016</v>
          </cell>
          <cell r="O11" t="str">
            <v>CoolEffUnits</v>
          </cell>
          <cell r="P11" t="str">
            <v>Heat1975</v>
          </cell>
          <cell r="Q11" t="str">
            <v>Heat1985</v>
          </cell>
          <cell r="R11" t="str">
            <v>Heat1996</v>
          </cell>
          <cell r="S11" t="str">
            <v>Heat2003</v>
          </cell>
          <cell r="T11" t="str">
            <v>Heat2007</v>
          </cell>
          <cell r="U11" t="str">
            <v>Heat2011</v>
          </cell>
          <cell r="V11" t="str">
            <v>Heat2014</v>
          </cell>
          <cell r="W11" t="str">
            <v>Heat2016</v>
          </cell>
        </row>
        <row r="12">
          <cell r="F12" t="str">
            <v>lt65ElecOrReht</v>
          </cell>
          <cell r="G12">
            <v>8.3000000000000007</v>
          </cell>
          <cell r="H12">
            <v>9.3000000000000007</v>
          </cell>
          <cell r="I12">
            <v>9.6999999999999993</v>
          </cell>
          <cell r="J12">
            <v>9.6999999999999993</v>
          </cell>
          <cell r="K12">
            <v>9.6999999999999993</v>
          </cell>
          <cell r="L12">
            <v>13</v>
          </cell>
          <cell r="M12">
            <v>13</v>
          </cell>
          <cell r="N12">
            <v>14</v>
          </cell>
          <cell r="O12" t="str">
            <v>SEER</v>
          </cell>
          <cell r="P12">
            <v>-1</v>
          </cell>
          <cell r="Q12">
            <v>-1</v>
          </cell>
          <cell r="R12">
            <v>-1</v>
          </cell>
          <cell r="S12">
            <v>-1</v>
          </cell>
          <cell r="T12">
            <v>-1</v>
          </cell>
          <cell r="U12">
            <v>-1</v>
          </cell>
          <cell r="V12">
            <v>-1</v>
          </cell>
          <cell r="W12">
            <v>-1</v>
          </cell>
        </row>
        <row r="13">
          <cell r="F13" t="str">
            <v>lt65HP</v>
          </cell>
          <cell r="G13">
            <v>8.3000000000000007</v>
          </cell>
          <cell r="H13">
            <v>9.3000000000000007</v>
          </cell>
          <cell r="I13">
            <v>9.6999999999999993</v>
          </cell>
          <cell r="J13">
            <v>9.6999999999999993</v>
          </cell>
          <cell r="K13">
            <v>9.6999999999999993</v>
          </cell>
          <cell r="L13">
            <v>13</v>
          </cell>
          <cell r="M13">
            <v>13</v>
          </cell>
          <cell r="N13">
            <v>14</v>
          </cell>
          <cell r="O13" t="str">
            <v>SEER</v>
          </cell>
          <cell r="P13">
            <v>4.5999999999999996</v>
          </cell>
          <cell r="Q13">
            <v>5.6</v>
          </cell>
          <cell r="R13">
            <v>6.6</v>
          </cell>
          <cell r="S13">
            <v>6.6</v>
          </cell>
          <cell r="T13">
            <v>6.6</v>
          </cell>
          <cell r="U13">
            <v>7.7</v>
          </cell>
          <cell r="V13">
            <v>7.7</v>
          </cell>
          <cell r="W13">
            <v>8</v>
          </cell>
        </row>
        <row r="14">
          <cell r="F14" t="str">
            <v>lt65Gas</v>
          </cell>
          <cell r="G14">
            <v>8.3000000000000007</v>
          </cell>
          <cell r="H14">
            <v>9.3000000000000007</v>
          </cell>
          <cell r="I14">
            <v>9.6999999999999993</v>
          </cell>
          <cell r="J14">
            <v>9.6999999999999993</v>
          </cell>
          <cell r="K14">
            <v>9.6999999999999993</v>
          </cell>
          <cell r="L14">
            <v>13</v>
          </cell>
          <cell r="M14">
            <v>13</v>
          </cell>
          <cell r="N14">
            <v>14</v>
          </cell>
          <cell r="O14" t="str">
            <v>SEER</v>
          </cell>
          <cell r="P14">
            <v>0.8</v>
          </cell>
          <cell r="Q14">
            <v>0.8</v>
          </cell>
          <cell r="R14">
            <v>0.8</v>
          </cell>
          <cell r="S14">
            <v>0.8</v>
          </cell>
          <cell r="T14">
            <v>0.8</v>
          </cell>
          <cell r="U14">
            <v>0.8</v>
          </cell>
          <cell r="V14">
            <v>0.8</v>
          </cell>
          <cell r="W14">
            <v>0.8</v>
          </cell>
        </row>
        <row r="15">
          <cell r="F15" t="str">
            <v>65to134ElecOrReht</v>
          </cell>
          <cell r="G15">
            <v>7.7</v>
          </cell>
          <cell r="H15">
            <v>9.1</v>
          </cell>
          <cell r="I15">
            <v>9.1</v>
          </cell>
          <cell r="J15">
            <v>10.3</v>
          </cell>
          <cell r="K15">
            <v>10.3</v>
          </cell>
          <cell r="L15">
            <v>11.2</v>
          </cell>
          <cell r="M15">
            <v>11.2</v>
          </cell>
          <cell r="N15">
            <v>11.2</v>
          </cell>
          <cell r="O15" t="str">
            <v>EER</v>
          </cell>
          <cell r="P15">
            <v>-1</v>
          </cell>
          <cell r="Q15">
            <v>-1</v>
          </cell>
          <cell r="R15">
            <v>-1</v>
          </cell>
          <cell r="S15">
            <v>-1</v>
          </cell>
          <cell r="T15">
            <v>-1</v>
          </cell>
          <cell r="U15">
            <v>-1</v>
          </cell>
          <cell r="V15">
            <v>-1</v>
          </cell>
          <cell r="W15">
            <v>-1</v>
          </cell>
        </row>
        <row r="16">
          <cell r="F16" t="str">
            <v>65to134HP</v>
          </cell>
          <cell r="G16">
            <v>7.7</v>
          </cell>
          <cell r="H16">
            <v>8.9</v>
          </cell>
          <cell r="I16">
            <v>8.9</v>
          </cell>
          <cell r="J16">
            <v>10.1</v>
          </cell>
          <cell r="K16">
            <v>10.1</v>
          </cell>
          <cell r="L16">
            <v>11</v>
          </cell>
          <cell r="M16">
            <v>10.8</v>
          </cell>
          <cell r="N16">
            <v>10.8</v>
          </cell>
          <cell r="O16" t="str">
            <v>EER</v>
          </cell>
          <cell r="P16">
            <v>2.25</v>
          </cell>
          <cell r="Q16">
            <v>2.6</v>
          </cell>
          <cell r="R16">
            <v>3</v>
          </cell>
          <cell r="S16">
            <v>3.2</v>
          </cell>
          <cell r="T16">
            <v>3.2</v>
          </cell>
          <cell r="U16">
            <v>3.3</v>
          </cell>
          <cell r="V16">
            <v>3.3</v>
          </cell>
          <cell r="W16">
            <v>0</v>
          </cell>
        </row>
        <row r="17">
          <cell r="F17" t="str">
            <v>65to134Gas</v>
          </cell>
          <cell r="G17">
            <v>7.7</v>
          </cell>
          <cell r="H17">
            <v>8.9</v>
          </cell>
          <cell r="I17">
            <v>8.9</v>
          </cell>
          <cell r="J17">
            <v>10.1</v>
          </cell>
          <cell r="K17">
            <v>10.1</v>
          </cell>
          <cell r="L17">
            <v>11</v>
          </cell>
          <cell r="M17">
            <v>11</v>
          </cell>
          <cell r="N17">
            <v>11</v>
          </cell>
          <cell r="O17" t="str">
            <v>EER</v>
          </cell>
          <cell r="P17">
            <v>0.8</v>
          </cell>
          <cell r="Q17">
            <v>0.8</v>
          </cell>
          <cell r="R17">
            <v>0.8</v>
          </cell>
          <cell r="S17">
            <v>0.8</v>
          </cell>
          <cell r="T17">
            <v>0.8</v>
          </cell>
          <cell r="U17">
            <v>0.8</v>
          </cell>
          <cell r="V17">
            <v>0.8</v>
          </cell>
          <cell r="W17">
            <v>0.8</v>
          </cell>
        </row>
        <row r="18">
          <cell r="F18" t="str">
            <v>135to239ElecOrReht</v>
          </cell>
          <cell r="G18">
            <v>7.7</v>
          </cell>
          <cell r="H18">
            <v>8.5</v>
          </cell>
          <cell r="I18">
            <v>8.5</v>
          </cell>
          <cell r="J18">
            <v>9.6999999999999993</v>
          </cell>
          <cell r="K18">
            <v>9.6999999999999993</v>
          </cell>
          <cell r="L18">
            <v>11</v>
          </cell>
          <cell r="M18">
            <v>11</v>
          </cell>
          <cell r="N18">
            <v>11</v>
          </cell>
          <cell r="O18" t="str">
            <v>EER</v>
          </cell>
          <cell r="P18">
            <v>-1</v>
          </cell>
          <cell r="Q18">
            <v>-1</v>
          </cell>
          <cell r="R18">
            <v>-1</v>
          </cell>
          <cell r="S18">
            <v>-1</v>
          </cell>
          <cell r="T18">
            <v>-1</v>
          </cell>
          <cell r="U18">
            <v>-1</v>
          </cell>
          <cell r="V18">
            <v>-1</v>
          </cell>
          <cell r="W18">
            <v>-1</v>
          </cell>
        </row>
        <row r="19">
          <cell r="F19" t="str">
            <v>135to239HP</v>
          </cell>
          <cell r="G19">
            <v>7.7</v>
          </cell>
          <cell r="H19">
            <v>8.5</v>
          </cell>
          <cell r="I19">
            <v>8.5</v>
          </cell>
          <cell r="J19">
            <v>9.3000000000000007</v>
          </cell>
          <cell r="K19">
            <v>9.3000000000000007</v>
          </cell>
          <cell r="L19">
            <v>10.6</v>
          </cell>
          <cell r="M19">
            <v>10.4</v>
          </cell>
          <cell r="N19">
            <v>10.4</v>
          </cell>
          <cell r="O19" t="str">
            <v>EER</v>
          </cell>
          <cell r="P19">
            <v>2.25</v>
          </cell>
          <cell r="Q19">
            <v>2.6</v>
          </cell>
          <cell r="R19">
            <v>2.9</v>
          </cell>
          <cell r="S19">
            <v>3.1</v>
          </cell>
          <cell r="T19">
            <v>3.1</v>
          </cell>
          <cell r="U19">
            <v>3.2</v>
          </cell>
          <cell r="V19">
            <v>3.2</v>
          </cell>
          <cell r="W19">
            <v>0</v>
          </cell>
        </row>
        <row r="20">
          <cell r="F20" t="str">
            <v>135to239Gas</v>
          </cell>
          <cell r="G20">
            <v>7.7</v>
          </cell>
          <cell r="H20">
            <v>8.3000000000000007</v>
          </cell>
          <cell r="I20">
            <v>8.3000000000000007</v>
          </cell>
          <cell r="J20">
            <v>9.5</v>
          </cell>
          <cell r="K20">
            <v>9.5</v>
          </cell>
          <cell r="L20">
            <v>10.8</v>
          </cell>
          <cell r="M20">
            <v>10.8</v>
          </cell>
          <cell r="N20">
            <v>10.8</v>
          </cell>
          <cell r="O20" t="str">
            <v>EER</v>
          </cell>
          <cell r="P20">
            <v>0.8</v>
          </cell>
          <cell r="Q20">
            <v>0.8</v>
          </cell>
          <cell r="R20">
            <v>0.8</v>
          </cell>
          <cell r="S20">
            <v>0.8</v>
          </cell>
          <cell r="T20">
            <v>0.8</v>
          </cell>
          <cell r="U20">
            <v>0.8</v>
          </cell>
          <cell r="V20">
            <v>0.8</v>
          </cell>
          <cell r="W20">
            <v>0.8</v>
          </cell>
        </row>
        <row r="21">
          <cell r="F21" t="str">
            <v>240to759ElecOrReht</v>
          </cell>
          <cell r="G21">
            <v>7.7</v>
          </cell>
          <cell r="H21">
            <v>8.5</v>
          </cell>
          <cell r="I21">
            <v>8.5</v>
          </cell>
          <cell r="J21">
            <v>9.5</v>
          </cell>
          <cell r="K21">
            <v>9.5</v>
          </cell>
          <cell r="L21">
            <v>10</v>
          </cell>
          <cell r="M21">
            <v>10</v>
          </cell>
          <cell r="N21">
            <v>10</v>
          </cell>
          <cell r="O21" t="str">
            <v>EER</v>
          </cell>
          <cell r="P21">
            <v>-1</v>
          </cell>
          <cell r="Q21">
            <v>-1</v>
          </cell>
          <cell r="R21">
            <v>-1</v>
          </cell>
          <cell r="S21">
            <v>-1</v>
          </cell>
          <cell r="T21">
            <v>-1</v>
          </cell>
          <cell r="U21">
            <v>-1</v>
          </cell>
          <cell r="V21">
            <v>-1</v>
          </cell>
          <cell r="W21">
            <v>-1</v>
          </cell>
        </row>
        <row r="22">
          <cell r="F22" t="str">
            <v>240to759HP</v>
          </cell>
          <cell r="G22">
            <v>7.7</v>
          </cell>
          <cell r="H22">
            <v>8.5</v>
          </cell>
          <cell r="I22">
            <v>8.5</v>
          </cell>
          <cell r="J22">
            <v>9</v>
          </cell>
          <cell r="K22">
            <v>9</v>
          </cell>
          <cell r="L22">
            <v>9.3000000000000007</v>
          </cell>
          <cell r="M22">
            <v>9.3000000000000007</v>
          </cell>
          <cell r="N22">
            <v>9.3000000000000007</v>
          </cell>
          <cell r="O22" t="str">
            <v>EER</v>
          </cell>
          <cell r="P22">
            <v>2.25</v>
          </cell>
          <cell r="Q22">
            <v>2.6</v>
          </cell>
          <cell r="R22">
            <v>2.9</v>
          </cell>
          <cell r="S22">
            <v>3.1</v>
          </cell>
          <cell r="T22">
            <v>3.1</v>
          </cell>
          <cell r="U22">
            <v>3.2</v>
          </cell>
          <cell r="V22">
            <v>3.2</v>
          </cell>
          <cell r="W22">
            <v>0</v>
          </cell>
        </row>
        <row r="23">
          <cell r="F23" t="str">
            <v>240to759Gas</v>
          </cell>
          <cell r="G23">
            <v>7.7</v>
          </cell>
          <cell r="H23">
            <v>8.3000000000000007</v>
          </cell>
          <cell r="I23">
            <v>8.3000000000000007</v>
          </cell>
          <cell r="J23">
            <v>9.3000000000000007</v>
          </cell>
          <cell r="K23">
            <v>9.3000000000000007</v>
          </cell>
          <cell r="L23">
            <v>9.8000000000000007</v>
          </cell>
          <cell r="M23">
            <v>9.8000000000000007</v>
          </cell>
          <cell r="N23">
            <v>9.8000000000000007</v>
          </cell>
          <cell r="O23" t="str">
            <v>EER</v>
          </cell>
          <cell r="P23">
            <v>0.8</v>
          </cell>
          <cell r="Q23">
            <v>0.8</v>
          </cell>
          <cell r="R23">
            <v>0.8</v>
          </cell>
          <cell r="S23">
            <v>0.8</v>
          </cell>
          <cell r="T23">
            <v>0.8</v>
          </cell>
          <cell r="U23">
            <v>0.8</v>
          </cell>
          <cell r="V23">
            <v>0.8</v>
          </cell>
          <cell r="W23">
            <v>0.8</v>
          </cell>
        </row>
        <row r="24">
          <cell r="F24" t="str">
            <v>ge760ElecOrReht</v>
          </cell>
          <cell r="G24">
            <v>7.7</v>
          </cell>
          <cell r="H24">
            <v>8.1999999999999993</v>
          </cell>
          <cell r="I24">
            <v>8.1999999999999993</v>
          </cell>
          <cell r="J24">
            <v>9.1999999999999993</v>
          </cell>
          <cell r="K24">
            <v>9.1999999999999993</v>
          </cell>
          <cell r="L24">
            <v>9.6999999999999993</v>
          </cell>
          <cell r="M24">
            <v>9.6999999999999993</v>
          </cell>
          <cell r="N24">
            <v>9.6999999999999993</v>
          </cell>
          <cell r="O24" t="str">
            <v>EER</v>
          </cell>
          <cell r="P24">
            <v>-1</v>
          </cell>
          <cell r="Q24">
            <v>-1</v>
          </cell>
          <cell r="R24">
            <v>-1</v>
          </cell>
          <cell r="S24">
            <v>-1</v>
          </cell>
          <cell r="T24">
            <v>-1</v>
          </cell>
          <cell r="U24">
            <v>-1</v>
          </cell>
          <cell r="V24">
            <v>-1</v>
          </cell>
          <cell r="W24">
            <v>-1</v>
          </cell>
        </row>
        <row r="25">
          <cell r="F25" t="str">
            <v>ge760HP</v>
          </cell>
          <cell r="G25">
            <v>7.7</v>
          </cell>
          <cell r="H25">
            <v>8.1999999999999993</v>
          </cell>
          <cell r="I25">
            <v>8.1999999999999993</v>
          </cell>
          <cell r="J25">
            <v>9</v>
          </cell>
          <cell r="K25">
            <v>9</v>
          </cell>
          <cell r="L25">
            <v>9.3000000000000007</v>
          </cell>
          <cell r="M25">
            <v>9.3000000000000007</v>
          </cell>
          <cell r="N25">
            <v>9.3000000000000007</v>
          </cell>
          <cell r="O25" t="str">
            <v>EER</v>
          </cell>
          <cell r="P25">
            <v>2.25</v>
          </cell>
          <cell r="Q25">
            <v>2.6</v>
          </cell>
          <cell r="R25">
            <v>2.9</v>
          </cell>
          <cell r="S25">
            <v>3.1</v>
          </cell>
          <cell r="T25">
            <v>3.1</v>
          </cell>
          <cell r="U25">
            <v>3.2</v>
          </cell>
          <cell r="V25">
            <v>3.2</v>
          </cell>
          <cell r="W25">
            <v>0</v>
          </cell>
        </row>
        <row r="26">
          <cell r="F26" t="str">
            <v>ge760Gas</v>
          </cell>
          <cell r="G26">
            <v>7.7</v>
          </cell>
          <cell r="H26">
            <v>8</v>
          </cell>
          <cell r="I26">
            <v>8</v>
          </cell>
          <cell r="J26">
            <v>9</v>
          </cell>
          <cell r="K26">
            <v>9</v>
          </cell>
          <cell r="L26">
            <v>9.5</v>
          </cell>
          <cell r="M26">
            <v>9.5</v>
          </cell>
          <cell r="N26">
            <v>9.5</v>
          </cell>
          <cell r="O26" t="str">
            <v>EER</v>
          </cell>
          <cell r="P26">
            <v>0.8</v>
          </cell>
          <cell r="Q26">
            <v>0.8</v>
          </cell>
          <cell r="R26">
            <v>0.8</v>
          </cell>
          <cell r="S26">
            <v>0.8</v>
          </cell>
          <cell r="T26">
            <v>0.8</v>
          </cell>
          <cell r="U26">
            <v>0.8</v>
          </cell>
          <cell r="V26">
            <v>0.8</v>
          </cell>
          <cell r="W26">
            <v>0.8</v>
          </cell>
        </row>
        <row r="27">
          <cell r="F27" t="str">
            <v>AnyWLHP</v>
          </cell>
          <cell r="G27">
            <v>8.6999999999999993</v>
          </cell>
          <cell r="H27">
            <v>8.6999999999999993</v>
          </cell>
          <cell r="I27">
            <v>10.5</v>
          </cell>
          <cell r="J27">
            <v>12</v>
          </cell>
          <cell r="K27">
            <v>12</v>
          </cell>
          <cell r="L27">
            <v>12</v>
          </cell>
          <cell r="M27">
            <v>12</v>
          </cell>
          <cell r="N27">
            <v>12</v>
          </cell>
          <cell r="O27" t="str">
            <v>EER</v>
          </cell>
          <cell r="P27">
            <v>3</v>
          </cell>
          <cell r="Q27">
            <v>3</v>
          </cell>
          <cell r="R27">
            <v>3.8</v>
          </cell>
          <cell r="S27">
            <v>4.2</v>
          </cell>
          <cell r="T27">
            <v>4.2</v>
          </cell>
          <cell r="U27">
            <v>4.2</v>
          </cell>
          <cell r="V27">
            <v>4.2</v>
          </cell>
          <cell r="W27">
            <v>4.2</v>
          </cell>
        </row>
        <row r="28">
          <cell r="F28" t="str">
            <v>AnyPTAC</v>
          </cell>
          <cell r="G28">
            <v>6.8</v>
          </cell>
          <cell r="H28">
            <v>7.8</v>
          </cell>
          <cell r="I28">
            <v>8.5</v>
          </cell>
          <cell r="J28">
            <v>8.9</v>
          </cell>
          <cell r="K28">
            <v>10.199999999999999</v>
          </cell>
          <cell r="L28">
            <v>10.199999999999999</v>
          </cell>
          <cell r="M28">
            <v>10.5</v>
          </cell>
          <cell r="N28">
            <v>10.5</v>
          </cell>
          <cell r="O28" t="str">
            <v>EER</v>
          </cell>
          <cell r="P28">
            <v>-1</v>
          </cell>
          <cell r="Q28">
            <v>-1</v>
          </cell>
          <cell r="R28">
            <v>-1</v>
          </cell>
          <cell r="S28">
            <v>-1</v>
          </cell>
          <cell r="T28">
            <v>-1</v>
          </cell>
          <cell r="U28">
            <v>-1</v>
          </cell>
          <cell r="V28">
            <v>-1</v>
          </cell>
          <cell r="W28">
            <v>-1</v>
          </cell>
        </row>
        <row r="29">
          <cell r="F29" t="str">
            <v>AnyPTHP</v>
          </cell>
          <cell r="G29">
            <v>6.8</v>
          </cell>
          <cell r="H29">
            <v>7.8</v>
          </cell>
          <cell r="I29">
            <v>8.5</v>
          </cell>
          <cell r="J29">
            <v>8.9</v>
          </cell>
          <cell r="K29">
            <v>10</v>
          </cell>
          <cell r="L29">
            <v>10</v>
          </cell>
          <cell r="M29">
            <v>10.7</v>
          </cell>
          <cell r="N29">
            <v>10.7</v>
          </cell>
          <cell r="O29" t="str">
            <v>EER</v>
          </cell>
          <cell r="P29">
            <v>2.1</v>
          </cell>
          <cell r="Q29">
            <v>2.4</v>
          </cell>
          <cell r="R29">
            <v>2.7</v>
          </cell>
          <cell r="S29">
            <v>2.7</v>
          </cell>
          <cell r="T29">
            <v>2.9</v>
          </cell>
          <cell r="U29">
            <v>2.9</v>
          </cell>
          <cell r="V29">
            <v>3.1</v>
          </cell>
          <cell r="W29">
            <v>3.1</v>
          </cell>
        </row>
        <row r="30">
          <cell r="F30" t="str">
            <v>ge760ElecOrReht</v>
          </cell>
          <cell r="G30">
            <v>9.1999999999999993</v>
          </cell>
          <cell r="H30">
            <v>9.1999999999999993</v>
          </cell>
          <cell r="I30">
            <v>9.1999999999999993</v>
          </cell>
          <cell r="J30">
            <v>9.1999999999999993</v>
          </cell>
          <cell r="K30">
            <v>9.1999999999999993</v>
          </cell>
          <cell r="L30">
            <v>9.6999999999999993</v>
          </cell>
          <cell r="M30">
            <v>9.6999999999999993</v>
          </cell>
          <cell r="N30">
            <v>9.6999999999999993</v>
          </cell>
          <cell r="O30" t="str">
            <v>EER</v>
          </cell>
          <cell r="P30">
            <v>-1</v>
          </cell>
          <cell r="Q30">
            <v>-1</v>
          </cell>
          <cell r="R30">
            <v>-1</v>
          </cell>
          <cell r="S30">
            <v>-1</v>
          </cell>
          <cell r="T30">
            <v>-1</v>
          </cell>
          <cell r="U30">
            <v>-1</v>
          </cell>
          <cell r="V30">
            <v>-1</v>
          </cell>
          <cell r="W30">
            <v>-1</v>
          </cell>
        </row>
        <row r="31">
          <cell r="F31" t="str">
            <v>AnyPTAC</v>
          </cell>
          <cell r="G31">
            <v>8.9</v>
          </cell>
          <cell r="H31">
            <v>8.9</v>
          </cell>
          <cell r="I31">
            <v>8.9</v>
          </cell>
          <cell r="J31">
            <v>8.9</v>
          </cell>
          <cell r="K31">
            <v>10.199999999999999</v>
          </cell>
          <cell r="L31">
            <v>10.199999999999999</v>
          </cell>
          <cell r="M31">
            <v>10.5</v>
          </cell>
          <cell r="N31">
            <v>10.5</v>
          </cell>
          <cell r="O31" t="str">
            <v>EER</v>
          </cell>
          <cell r="P31">
            <v>-1</v>
          </cell>
          <cell r="Q31">
            <v>-1</v>
          </cell>
          <cell r="R31">
            <v>-1</v>
          </cell>
          <cell r="S31">
            <v>-1</v>
          </cell>
          <cell r="T31">
            <v>-1</v>
          </cell>
          <cell r="U31">
            <v>-1</v>
          </cell>
          <cell r="V31">
            <v>-1</v>
          </cell>
          <cell r="W31">
            <v>-1</v>
          </cell>
        </row>
        <row r="32">
          <cell r="F32" t="str">
            <v>AnyPTHP</v>
          </cell>
          <cell r="G32">
            <v>8.9</v>
          </cell>
          <cell r="H32">
            <v>8.9</v>
          </cell>
          <cell r="I32">
            <v>8.9</v>
          </cell>
          <cell r="J32">
            <v>8.9</v>
          </cell>
          <cell r="K32">
            <v>10</v>
          </cell>
          <cell r="L32">
            <v>10</v>
          </cell>
          <cell r="M32">
            <v>10.7</v>
          </cell>
          <cell r="N32">
            <v>10.7</v>
          </cell>
          <cell r="O32" t="str">
            <v>EER</v>
          </cell>
          <cell r="P32">
            <v>2.7</v>
          </cell>
          <cell r="Q32">
            <v>2.7</v>
          </cell>
          <cell r="R32">
            <v>2.7</v>
          </cell>
          <cell r="S32">
            <v>2.7</v>
          </cell>
          <cell r="T32">
            <v>2.9</v>
          </cell>
          <cell r="U32">
            <v>2.9</v>
          </cell>
          <cell r="V32">
            <v>3.1</v>
          </cell>
          <cell r="W32">
            <v>3.1</v>
          </cell>
        </row>
        <row r="40">
          <cell r="E40" t="str">
            <v>cWLHP</v>
          </cell>
          <cell r="F40" t="str">
            <v>WLHP</v>
          </cell>
        </row>
        <row r="41">
          <cell r="E41" t="str">
            <v>cPVVG</v>
          </cell>
          <cell r="F41" t="str">
            <v>ElecOrReht</v>
          </cell>
        </row>
        <row r="42">
          <cell r="E42" t="str">
            <v>cPVVE</v>
          </cell>
          <cell r="F42" t="str">
            <v>ElecOrReht</v>
          </cell>
        </row>
        <row r="43">
          <cell r="E43" t="str">
            <v>cDXGF</v>
          </cell>
          <cell r="F43" t="str">
            <v>Gas</v>
          </cell>
        </row>
        <row r="44">
          <cell r="E44" t="str">
            <v>cPVVG</v>
          </cell>
          <cell r="F44" t="str">
            <v>ElecOrReht</v>
          </cell>
        </row>
        <row r="45">
          <cell r="E45" t="str">
            <v>cPVVE</v>
          </cell>
          <cell r="F45" t="str">
            <v>ElecOrReht</v>
          </cell>
        </row>
      </sheetData>
      <sheetData sheetId="7">
        <row r="2">
          <cell r="C2" t="str">
            <v>HVACType</v>
          </cell>
          <cell r="D2" t="str">
            <v>MZAhuID</v>
          </cell>
          <cell r="E2" t="str">
            <v>SZAhuID</v>
          </cell>
          <cell r="F2" t="str">
            <v>TermUnitHeat</v>
          </cell>
        </row>
        <row r="3">
          <cell r="C3" t="str">
            <v>cDXGF</v>
          </cell>
          <cell r="D3" t="str">
            <v>PkgSZ</v>
          </cell>
          <cell r="E3" t="str">
            <v>PkgSZ</v>
          </cell>
          <cell r="F3" t="str">
            <v>HP</v>
          </cell>
        </row>
        <row r="4">
          <cell r="C4" t="str">
            <v>cDXEH</v>
          </cell>
          <cell r="D4" t="str">
            <v>PkgSZ</v>
          </cell>
          <cell r="E4" t="str">
            <v>PkgSZ</v>
          </cell>
          <cell r="F4" t="str">
            <v>HP</v>
          </cell>
        </row>
        <row r="5">
          <cell r="C5" t="str">
            <v>cDXHP</v>
          </cell>
          <cell r="D5" t="str">
            <v>PkgSZ</v>
          </cell>
          <cell r="E5" t="str">
            <v>PkgSZ</v>
          </cell>
          <cell r="F5" t="str">
            <v>HP</v>
          </cell>
        </row>
        <row r="6">
          <cell r="C6" t="str">
            <v>cWLHP</v>
          </cell>
          <cell r="D6" t="str">
            <v>WLHP</v>
          </cell>
          <cell r="E6" t="str">
            <v>WLHP</v>
          </cell>
          <cell r="F6" t="str">
            <v>HP</v>
          </cell>
        </row>
        <row r="7">
          <cell r="C7" t="str">
            <v>cPVVG</v>
          </cell>
          <cell r="D7" t="str">
            <v>PVAV</v>
          </cell>
          <cell r="E7" t="str">
            <v>PkgSZ</v>
          </cell>
          <cell r="F7" t="str">
            <v>HP</v>
          </cell>
        </row>
        <row r="8">
          <cell r="C8" t="str">
            <v>cPVVE</v>
          </cell>
          <cell r="D8" t="str">
            <v>PVAV</v>
          </cell>
          <cell r="E8" t="str">
            <v>PkgSZ</v>
          </cell>
          <cell r="F8" t="str">
            <v>HP</v>
          </cell>
        </row>
      </sheetData>
      <sheetData sheetId="8">
        <row r="3">
          <cell r="B3" t="str">
            <v>Vintage</v>
          </cell>
          <cell r="C3" t="str">
            <v>Description</v>
          </cell>
          <cell r="D3" t="str">
            <v>TwoSpdFlag</v>
          </cell>
          <cell r="E3" t="str">
            <v>MotClass</v>
          </cell>
        </row>
        <row r="4">
          <cell r="B4">
            <v>1975</v>
          </cell>
          <cell r="C4" t="str">
            <v>Before 1978</v>
          </cell>
          <cell r="D4" t="str">
            <v>1Sp</v>
          </cell>
          <cell r="E4" t="str">
            <v>S</v>
          </cell>
        </row>
        <row r="5">
          <cell r="B5">
            <v>1985</v>
          </cell>
          <cell r="C5" t="str">
            <v>1978 - 1992</v>
          </cell>
          <cell r="D5" t="str">
            <v>1Sp</v>
          </cell>
          <cell r="E5" t="str">
            <v>S</v>
          </cell>
        </row>
        <row r="6">
          <cell r="B6">
            <v>1996</v>
          </cell>
          <cell r="C6" t="str">
            <v>1993 - 2001</v>
          </cell>
          <cell r="D6" t="str">
            <v>1Sp</v>
          </cell>
          <cell r="E6" t="str">
            <v>H</v>
          </cell>
        </row>
        <row r="7">
          <cell r="B7">
            <v>2003</v>
          </cell>
          <cell r="C7" t="str">
            <v>2002 - 2005</v>
          </cell>
          <cell r="D7" t="str">
            <v>1Sp</v>
          </cell>
          <cell r="E7" t="str">
            <v>H</v>
          </cell>
        </row>
        <row r="8">
          <cell r="B8">
            <v>2007</v>
          </cell>
          <cell r="C8" t="str">
            <v>2006 - 2009</v>
          </cell>
          <cell r="D8" t="str">
            <v>1Sp</v>
          </cell>
          <cell r="E8" t="str">
            <v>H</v>
          </cell>
        </row>
        <row r="9">
          <cell r="B9">
            <v>2011</v>
          </cell>
          <cell r="C9" t="str">
            <v>2010 - 2013</v>
          </cell>
          <cell r="D9" t="str">
            <v>1Sp</v>
          </cell>
          <cell r="E9" t="str">
            <v>H</v>
          </cell>
        </row>
        <row r="10">
          <cell r="B10">
            <v>2014</v>
          </cell>
          <cell r="C10" t="str">
            <v>2014 - 2015</v>
          </cell>
          <cell r="D10" t="str">
            <v>2Sp</v>
          </cell>
          <cell r="E10" t="str">
            <v>P</v>
          </cell>
        </row>
        <row r="11">
          <cell r="B11">
            <v>2016</v>
          </cell>
          <cell r="C11">
            <v>2016</v>
          </cell>
          <cell r="D11" t="str">
            <v>2Sp</v>
          </cell>
          <cell r="E11" t="str">
            <v>P</v>
          </cell>
        </row>
      </sheetData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nWPerCfm"/>
      <sheetName val="SEERDxTechData"/>
      <sheetName val="PTACTechData"/>
      <sheetName val="WLHPTechData"/>
      <sheetName val="EERDxSrcData"/>
      <sheetName val="EERDxTechData"/>
      <sheetName val="EERDxAltTechData"/>
      <sheetName val="MotorEff"/>
      <sheetName val="DxSizes"/>
      <sheetName val="SZ_NoCool"/>
      <sheetName val="OtherDxTechData"/>
      <sheetName val="MscTechData"/>
      <sheetName val="SpltDxNotes"/>
      <sheetName val="TechTypeDefinitions"/>
      <sheetName val="ParamDefn"/>
      <sheetName val="LibTemplate"/>
      <sheetName val="CurveTypes"/>
      <sheetName val="Tech Groups"/>
      <sheetName val="CommonUnits"/>
      <sheetName val="ParamLists"/>
      <sheetName val="ParamDump"/>
    </sheetNames>
    <sheetDataSet>
      <sheetData sheetId="0">
        <row r="4">
          <cell r="F4" t="str">
            <v>Lookup</v>
          </cell>
          <cell r="G4" t="str">
            <v>FanWPerCfm</v>
          </cell>
        </row>
        <row r="5">
          <cell r="F5" t="str">
            <v>SEER9.7</v>
          </cell>
          <cell r="G5">
            <v>0.36499999999999999</v>
          </cell>
        </row>
        <row r="6">
          <cell r="F6" t="str">
            <v>SEER10</v>
          </cell>
          <cell r="G6">
            <v>0.36499999999999999</v>
          </cell>
        </row>
        <row r="7">
          <cell r="F7" t="str">
            <v>SEER11.4</v>
          </cell>
          <cell r="G7">
            <v>0.36499999999999999</v>
          </cell>
        </row>
        <row r="8">
          <cell r="F8" t="str">
            <v>SEER11.5</v>
          </cell>
          <cell r="G8">
            <v>0.36499999999999999</v>
          </cell>
        </row>
        <row r="9">
          <cell r="F9" t="str">
            <v>SEER11.6</v>
          </cell>
          <cell r="G9">
            <v>0.36499999999999999</v>
          </cell>
        </row>
        <row r="10">
          <cell r="F10" t="str">
            <v>SEER13</v>
          </cell>
          <cell r="G10">
            <v>0.34799999999999998</v>
          </cell>
        </row>
        <row r="11">
          <cell r="F11" t="str">
            <v>SEER14</v>
          </cell>
          <cell r="G11">
            <v>0.29399999999999998</v>
          </cell>
        </row>
        <row r="12">
          <cell r="F12" t="str">
            <v>SEER15</v>
          </cell>
          <cell r="G12">
            <v>0.251</v>
          </cell>
        </row>
        <row r="13">
          <cell r="F13" t="str">
            <v>SEER16</v>
          </cell>
          <cell r="G13">
            <v>0.27100000000000002</v>
          </cell>
        </row>
        <row r="14">
          <cell r="F14" t="str">
            <v>SEER17</v>
          </cell>
          <cell r="G14">
            <v>0.27100000000000002</v>
          </cell>
        </row>
        <row r="15">
          <cell r="F15" t="str">
            <v>SEER18</v>
          </cell>
          <cell r="G15">
            <v>0.27100000000000002</v>
          </cell>
        </row>
        <row r="16">
          <cell r="F16" t="str">
            <v>SEER19</v>
          </cell>
          <cell r="G16">
            <v>0.23300000000000001</v>
          </cell>
        </row>
        <row r="17">
          <cell r="F17" t="str">
            <v>SEER20</v>
          </cell>
          <cell r="G17">
            <v>0.23300000000000001</v>
          </cell>
        </row>
        <row r="18">
          <cell r="F18" t="str">
            <v>SEER21</v>
          </cell>
          <cell r="G18">
            <v>0.23300000000000001</v>
          </cell>
        </row>
      </sheetData>
      <sheetData sheetId="1" refreshError="1"/>
      <sheetData sheetId="2" refreshError="1"/>
      <sheetData sheetId="3" refreshError="1"/>
      <sheetData sheetId="4">
        <row r="8">
          <cell r="C8" t="str">
            <v>Mfgr</v>
          </cell>
          <cell r="D8" t="str">
            <v>Nom Cap</v>
          </cell>
          <cell r="E8" t="str">
            <v>Model #</v>
          </cell>
          <cell r="F8" t="str">
            <v>HtSrc</v>
          </cell>
          <cell r="G8" t="str">
            <v>Rated EER</v>
          </cell>
          <cell r="H8" t="str">
            <v>PMap Flag</v>
          </cell>
          <cell r="I8" t="str">
            <v>cfm/Btuh</v>
          </cell>
          <cell r="J8" t="str">
            <v>CondWPerBtuh</v>
          </cell>
          <cell r="K8" t="str">
            <v>CrnkEIR</v>
          </cell>
          <cell r="L8" t="str">
            <v>CrnkMaxT</v>
          </cell>
          <cell r="N8" t="str">
            <v>CfmPerTon</v>
          </cell>
          <cell r="O8" t="str">
            <v>RefCalcEER</v>
          </cell>
          <cell r="P8" t="str">
            <v>CoolSensCap</v>
          </cell>
          <cell r="Q8" t="str">
            <v>RefRatedEER</v>
          </cell>
          <cell r="R8" t="str">
            <v>CoilBF</v>
          </cell>
          <cell r="S8" t="str">
            <v>TotCap/RatedCap</v>
          </cell>
          <cell r="T8" t="str">
            <v>FanWPerCfm</v>
          </cell>
          <cell r="U8" t="str">
            <v>IEER slope</v>
          </cell>
          <cell r="V8" t="str">
            <v>IEER b</v>
          </cell>
          <cell r="X8" t="str">
            <v>NumStages</v>
          </cell>
          <cell r="Y8" t="str">
            <v>LowSpdCapRatio</v>
          </cell>
          <cell r="Z8" t="str">
            <v>LoSpdFlow0</v>
          </cell>
          <cell r="AA8" t="str">
            <v>LowSpdCfmRatio</v>
          </cell>
          <cell r="AF8" t="str">
            <v>CurveRoot</v>
          </cell>
          <cell r="AG8" t="str">
            <v>ClCap_fT1</v>
          </cell>
          <cell r="AH8" t="str">
            <v>ClCap_fT2</v>
          </cell>
          <cell r="AI8" t="str">
            <v>ClCap_fT3</v>
          </cell>
          <cell r="AJ8" t="str">
            <v>ClCap_fT4</v>
          </cell>
          <cell r="AK8" t="str">
            <v>ClCap_fT5</v>
          </cell>
          <cell r="AL8" t="str">
            <v>ClCap_fT6</v>
          </cell>
          <cell r="AM8" t="str">
            <v>ClSH_fT1</v>
          </cell>
          <cell r="AN8" t="str">
            <v>ClSH_fT2</v>
          </cell>
          <cell r="AO8" t="str">
            <v>ClSH_fT3</v>
          </cell>
          <cell r="AP8" t="str">
            <v>ClSH_fT4</v>
          </cell>
          <cell r="AQ8" t="str">
            <v>ClSH_fT5</v>
          </cell>
          <cell r="AR8" t="str">
            <v>ClSH_fT6</v>
          </cell>
          <cell r="AS8" t="str">
            <v>EIR_fT1</v>
          </cell>
          <cell r="AT8" t="str">
            <v>EIR_fT2</v>
          </cell>
          <cell r="AU8" t="str">
            <v>EIR_fT3</v>
          </cell>
          <cell r="AV8" t="str">
            <v>EIR_fT4</v>
          </cell>
          <cell r="AW8" t="str">
            <v>EIR_fT5</v>
          </cell>
          <cell r="AX8" t="str">
            <v>EIR_fT6</v>
          </cell>
          <cell r="AY8" t="str">
            <v>BF_fT1</v>
          </cell>
          <cell r="AZ8" t="str">
            <v>BF_fT2</v>
          </cell>
          <cell r="BA8" t="str">
            <v>BF_fT3</v>
          </cell>
          <cell r="BB8" t="str">
            <v>BF_fT4</v>
          </cell>
          <cell r="BC8" t="str">
            <v>BF_fT5</v>
          </cell>
          <cell r="BD8" t="str">
            <v>BF_fT6</v>
          </cell>
          <cell r="BE8" t="str">
            <v>BF_fTMin</v>
          </cell>
          <cell r="BF8" t="str">
            <v>BF_fTMax</v>
          </cell>
          <cell r="BG8" t="str">
            <v>CEIR_fPLR1</v>
          </cell>
          <cell r="BH8" t="str">
            <v>CEIR_fPLR2</v>
          </cell>
          <cell r="BI8" t="str">
            <v>CEIR_fPLR3</v>
          </cell>
          <cell r="BJ8" t="str">
            <v>CEIR_fPLR4</v>
          </cell>
          <cell r="BK8" t="str">
            <v>CLoss_fPLR1</v>
          </cell>
          <cell r="BL8" t="str">
            <v>CLoss_fPLR2</v>
          </cell>
          <cell r="BM8" t="str">
            <v>CLoss_fPLR3</v>
          </cell>
          <cell r="BN8" t="str">
            <v>CLoss_fPLR4</v>
          </cell>
          <cell r="BO8" t="str">
            <v>CLoss_fPLRMin</v>
          </cell>
          <cell r="BP8" t="str">
            <v>CLoss_fPLRMax</v>
          </cell>
          <cell r="BX8" t="str">
            <v>BF_fFlow1</v>
          </cell>
          <cell r="BY8" t="str">
            <v>BF_fFlow2</v>
          </cell>
          <cell r="BZ8" t="str">
            <v>BF_fFlowMin</v>
          </cell>
          <cell r="CA8" t="str">
            <v>BF_fFlowMax</v>
          </cell>
          <cell r="CB8" t="str">
            <v>HtCap_fT1</v>
          </cell>
          <cell r="CC8" t="str">
            <v>HtCap_fT2</v>
          </cell>
          <cell r="CD8" t="str">
            <v>HtCap_fT3</v>
          </cell>
          <cell r="CE8" t="str">
            <v>HtCap_fT4</v>
          </cell>
          <cell r="CF8" t="str">
            <v>HtCap_fT5</v>
          </cell>
          <cell r="CG8" t="str">
            <v>HtCap_fT6</v>
          </cell>
          <cell r="CH8" t="str">
            <v>HIR_fT1</v>
          </cell>
          <cell r="CI8" t="str">
            <v>HIR_fT2</v>
          </cell>
          <cell r="CJ8" t="str">
            <v>HIR_fT3</v>
          </cell>
          <cell r="CK8" t="str">
            <v>HIR_fT4</v>
          </cell>
          <cell r="CL8" t="str">
            <v>HIR_fT5</v>
          </cell>
          <cell r="CM8" t="str">
            <v>HIR_fT6</v>
          </cell>
        </row>
        <row r="9">
          <cell r="B9" t="str">
            <v>PSZ65to135</v>
          </cell>
          <cell r="C9" t="str">
            <v>York</v>
          </cell>
          <cell r="D9">
            <v>7.5</v>
          </cell>
          <cell r="E9" t="str">
            <v>ZXG08 (R410A)</v>
          </cell>
          <cell r="F9" t="str">
            <v>Gas</v>
          </cell>
          <cell r="G9">
            <v>11</v>
          </cell>
          <cell r="H9" t="str">
            <v>PSZ</v>
          </cell>
          <cell r="I9">
            <v>2.7060067173831217E-2</v>
          </cell>
          <cell r="J9">
            <v>0</v>
          </cell>
          <cell r="K9">
            <v>0.01</v>
          </cell>
          <cell r="L9">
            <v>50</v>
          </cell>
          <cell r="N9">
            <v>325</v>
          </cell>
          <cell r="O9">
            <v>11.22</v>
          </cell>
          <cell r="P9">
            <v>0.66300000000000003</v>
          </cell>
          <cell r="Q9">
            <v>11.6</v>
          </cell>
          <cell r="R9">
            <v>0.114</v>
          </cell>
          <cell r="S9">
            <v>1.0229999999999999</v>
          </cell>
          <cell r="T9">
            <v>0.4</v>
          </cell>
          <cell r="U9">
            <v>1.4833167542987071</v>
          </cell>
          <cell r="V9">
            <v>-2.9629316470086717</v>
          </cell>
          <cell r="X9">
            <v>2</v>
          </cell>
          <cell r="Y9">
            <v>0.5</v>
          </cell>
          <cell r="Z9">
            <v>0.66</v>
          </cell>
          <cell r="AA9">
            <v>0.66</v>
          </cell>
          <cell r="AF9" t="str">
            <v>PSZ65to135</v>
          </cell>
          <cell r="AG9">
            <v>1.954259644345242</v>
          </cell>
          <cell r="AH9">
            <v>-3.65021190476192E-2</v>
          </cell>
          <cell r="AI9">
            <v>3.5616666666666826E-4</v>
          </cell>
          <cell r="AJ9">
            <v>6.2696442857142834E-3</v>
          </cell>
          <cell r="AK9">
            <v>-4.1441964285714149E-5</v>
          </cell>
          <cell r="AL9">
            <v>-5.1697142857143171E-5</v>
          </cell>
          <cell r="AM9">
            <v>0.24556646130952031</v>
          </cell>
          <cell r="AN9">
            <v>9.0507452380952577E-2</v>
          </cell>
          <cell r="AO9">
            <v>-1.1888333333333358E-3</v>
          </cell>
          <cell r="AP9">
            <v>-1.026310571428574E-2</v>
          </cell>
          <cell r="AQ9">
            <v>-4.2723214285714462E-5</v>
          </cell>
          <cell r="AR9">
            <v>2.1801714285714377E-4</v>
          </cell>
          <cell r="AS9">
            <v>0.13022528124998622</v>
          </cell>
          <cell r="AT9">
            <v>3.6993119047619476E-2</v>
          </cell>
          <cell r="AU9">
            <v>-2.778333333333368E-4</v>
          </cell>
          <cell r="AV9">
            <v>-2.0131978571428556E-2</v>
          </cell>
          <cell r="AW9">
            <v>2.1539732142857127E-4</v>
          </cell>
          <cell r="AX9">
            <v>-6.174285714285705E-5</v>
          </cell>
          <cell r="AY9">
            <v>57.034218414861726</v>
          </cell>
          <cell r="AZ9">
            <v>-1.7700911226458396</v>
          </cell>
          <cell r="BA9">
            <v>1.4453376246705504E-2</v>
          </cell>
          <cell r="BB9">
            <v>1.3433392483068681E-2</v>
          </cell>
          <cell r="BC9">
            <v>2.9803146969426144E-4</v>
          </cell>
          <cell r="BD9">
            <v>-9.8746668797073311E-4</v>
          </cell>
          <cell r="BE9">
            <v>0</v>
          </cell>
          <cell r="BF9">
            <v>3.5089999999999999</v>
          </cell>
          <cell r="BG9">
            <v>1.8440000000000002E-2</v>
          </cell>
          <cell r="BH9">
            <v>1.1476200000000001</v>
          </cell>
          <cell r="BI9">
            <v>-0.20832999999999999</v>
          </cell>
          <cell r="BJ9">
            <v>4.2270000000000002E-2</v>
          </cell>
          <cell r="BK9">
            <v>0.88227999999999995</v>
          </cell>
          <cell r="BL9">
            <v>0.21052999999999999</v>
          </cell>
          <cell r="BM9">
            <v>-4.3889999999999998E-2</v>
          </cell>
          <cell r="BN9">
            <v>9.7999999999999997E-3</v>
          </cell>
          <cell r="BO9">
            <v>0.83230000000000004</v>
          </cell>
          <cell r="BP9">
            <v>1.1087</v>
          </cell>
          <cell r="BQ9">
            <v>0.87854949393664006</v>
          </cell>
          <cell r="BR9">
            <v>0.12145050606335986</v>
          </cell>
          <cell r="BS9">
            <v>-1.5913815578441577</v>
          </cell>
          <cell r="BT9">
            <v>4.2053889150508734</v>
          </cell>
          <cell r="BU9">
            <v>-1.614007357206716</v>
          </cell>
          <cell r="BV9">
            <v>2.232487582839902</v>
          </cell>
          <cell r="BX9">
            <v>1</v>
          </cell>
          <cell r="BY9">
            <v>0</v>
          </cell>
          <cell r="BZ9">
            <v>0</v>
          </cell>
          <cell r="CA9">
            <v>1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0</v>
          </cell>
          <cell r="CL9">
            <v>0</v>
          </cell>
          <cell r="CM9">
            <v>0</v>
          </cell>
        </row>
        <row r="10">
          <cell r="B10" t="str">
            <v>PSZ135to240</v>
          </cell>
          <cell r="C10" t="str">
            <v>York</v>
          </cell>
          <cell r="D10">
            <v>17.5</v>
          </cell>
          <cell r="E10" t="str">
            <v>ZF210N (R410A)</v>
          </cell>
          <cell r="F10" t="str">
            <v>Gas</v>
          </cell>
          <cell r="G10">
            <v>11</v>
          </cell>
          <cell r="H10" t="str">
            <v>PSZ</v>
          </cell>
          <cell r="I10">
            <v>3.1119999999999998E-2</v>
          </cell>
          <cell r="J10">
            <v>0</v>
          </cell>
          <cell r="K10">
            <v>0.01</v>
          </cell>
          <cell r="L10">
            <v>50</v>
          </cell>
          <cell r="N10">
            <v>325</v>
          </cell>
          <cell r="O10">
            <v>11.11</v>
          </cell>
          <cell r="P10">
            <v>0.69599999999999995</v>
          </cell>
          <cell r="Q10">
            <v>11.4</v>
          </cell>
          <cell r="R10">
            <v>9.9000000000000005E-2</v>
          </cell>
          <cell r="S10">
            <v>0.996</v>
          </cell>
          <cell r="T10">
            <v>0.41</v>
          </cell>
          <cell r="U10">
            <v>2.1812769010043045</v>
          </cell>
          <cell r="V10">
            <v>-10.738609346177503</v>
          </cell>
          <cell r="X10">
            <v>2</v>
          </cell>
          <cell r="Y10">
            <v>0.5</v>
          </cell>
          <cell r="Z10">
            <v>0.66</v>
          </cell>
          <cell r="AA10">
            <v>0.66</v>
          </cell>
          <cell r="AF10" t="str">
            <v>PSZ135to240</v>
          </cell>
          <cell r="AG10">
            <v>3.5045994672619085</v>
          </cell>
          <cell r="AH10">
            <v>-8.081942857142882E-2</v>
          </cell>
          <cell r="AI10">
            <v>8.0266666666666962E-4</v>
          </cell>
          <cell r="AJ10">
            <v>3.6514571428575152E-4</v>
          </cell>
          <cell r="AK10">
            <v>8.2232142857143871E-6</v>
          </cell>
          <cell r="AL10">
            <v>-1.2596571428571515E-4</v>
          </cell>
          <cell r="AM10">
            <v>-4.8753735029762026</v>
          </cell>
          <cell r="AN10">
            <v>0.25179402380952443</v>
          </cell>
          <cell r="AO10">
            <v>-2.3868333333333415E-3</v>
          </cell>
          <cell r="AP10">
            <v>-1.7725722857142908E-2</v>
          </cell>
          <cell r="AQ10">
            <v>-1.2758928571429239E-5</v>
          </cell>
          <cell r="AR10">
            <v>2.3861142857143128E-4</v>
          </cell>
          <cell r="AS10">
            <v>-2.0067378437500141</v>
          </cell>
          <cell r="AT10">
            <v>8.4378500000000481E-2</v>
          </cell>
          <cell r="AU10">
            <v>-6.6750000000000446E-4</v>
          </cell>
          <cell r="AV10">
            <v>-3.2537042857142874E-3</v>
          </cell>
          <cell r="AW10">
            <v>1.2652232142857118E-4</v>
          </cell>
          <cell r="AX10">
            <v>-7.5879999999999348E-5</v>
          </cell>
          <cell r="AY10">
            <v>172.18451260006844</v>
          </cell>
          <cell r="AZ10">
            <v>-5.5221207424365302</v>
          </cell>
          <cell r="BA10">
            <v>4.5802729236576099E-2</v>
          </cell>
          <cell r="BB10">
            <v>0.14324402288029661</v>
          </cell>
          <cell r="BC10">
            <v>6.5847194330188202E-4</v>
          </cell>
          <cell r="BD10">
            <v>-4.1416757049078899E-3</v>
          </cell>
          <cell r="BE10">
            <v>0</v>
          </cell>
          <cell r="BF10">
            <v>4.04</v>
          </cell>
          <cell r="BG10">
            <v>1.8429999999999998E-2</v>
          </cell>
          <cell r="BH10">
            <v>1.1476200000000001</v>
          </cell>
          <cell r="BI10">
            <v>-0.20832999999999999</v>
          </cell>
          <cell r="BJ10">
            <v>4.2270000000000002E-2</v>
          </cell>
          <cell r="BK10">
            <v>0.85236000000000001</v>
          </cell>
          <cell r="BL10">
            <v>0.20333000000000001</v>
          </cell>
          <cell r="BM10">
            <v>-4.2259999999999999E-2</v>
          </cell>
          <cell r="BN10">
            <v>9.3799999999999994E-3</v>
          </cell>
          <cell r="BO10">
            <v>0.8024</v>
          </cell>
          <cell r="BP10">
            <v>1.0728</v>
          </cell>
          <cell r="BQ10">
            <v>0.84615384615384603</v>
          </cell>
          <cell r="BR10">
            <v>0.15384615384615397</v>
          </cell>
          <cell r="BS10">
            <v>0.19661222020568508</v>
          </cell>
          <cell r="BT10">
            <v>1.1131276467029674</v>
          </cell>
          <cell r="BU10">
            <v>-0.30973986690865235</v>
          </cell>
          <cell r="BV10">
            <v>2.9094241605024971</v>
          </cell>
          <cell r="BX10">
            <v>1</v>
          </cell>
          <cell r="BY10">
            <v>0</v>
          </cell>
          <cell r="BZ10">
            <v>0</v>
          </cell>
          <cell r="CA10">
            <v>1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0</v>
          </cell>
          <cell r="CL10">
            <v>0</v>
          </cell>
          <cell r="CM10">
            <v>0</v>
          </cell>
        </row>
        <row r="11">
          <cell r="B11" t="str">
            <v>PVV240to760</v>
          </cell>
          <cell r="C11" t="str">
            <v>Carrier</v>
          </cell>
          <cell r="D11">
            <v>20</v>
          </cell>
          <cell r="E11" t="str">
            <v>48A2-020</v>
          </cell>
          <cell r="F11" t="str">
            <v>Gas</v>
          </cell>
          <cell r="G11">
            <v>10.1</v>
          </cell>
          <cell r="H11" t="str">
            <v>PVV</v>
          </cell>
          <cell r="I11">
            <v>2.479E-2</v>
          </cell>
          <cell r="J11">
            <v>0</v>
          </cell>
          <cell r="K11">
            <v>0.01</v>
          </cell>
          <cell r="L11">
            <v>50</v>
          </cell>
          <cell r="N11">
            <v>325</v>
          </cell>
          <cell r="O11">
            <v>9.44</v>
          </cell>
          <cell r="P11">
            <v>0.70799999999999996</v>
          </cell>
          <cell r="Q11">
            <v>10.3</v>
          </cell>
          <cell r="R11">
            <v>0.125</v>
          </cell>
          <cell r="S11">
            <v>1.012</v>
          </cell>
          <cell r="T11">
            <v>0.72</v>
          </cell>
          <cell r="U11">
            <v>1.6549902334666544</v>
          </cell>
          <cell r="V11">
            <v>-5.1072123523393245</v>
          </cell>
          <cell r="X11">
            <v>1</v>
          </cell>
          <cell r="Y11">
            <v>0.17</v>
          </cell>
          <cell r="Z11">
            <v>5.8300000000000001E-3</v>
          </cell>
          <cell r="AA11">
            <v>0.24</v>
          </cell>
          <cell r="AF11" t="str">
            <v>PVV240to760</v>
          </cell>
          <cell r="AG11">
            <v>1.4770536607142892</v>
          </cell>
          <cell r="AH11">
            <v>-2.873590000000013E-2</v>
          </cell>
          <cell r="AI11">
            <v>3.8020000000000133E-4</v>
          </cell>
          <cell r="AJ11">
            <v>2.2055071428571556E-3</v>
          </cell>
          <cell r="AK11">
            <v>-1.3982142857142781E-5</v>
          </cell>
          <cell r="AL11">
            <v>-5.3700000000000411E-5</v>
          </cell>
          <cell r="AM11">
            <v>1.5063283607142854</v>
          </cell>
          <cell r="AN11">
            <v>4.3130100000000102E-2</v>
          </cell>
          <cell r="AO11">
            <v>-7.2060000000000158E-4</v>
          </cell>
          <cell r="AP11">
            <v>-1.2657872857142911E-2</v>
          </cell>
          <cell r="AQ11">
            <v>-9.9821428571428907E-6</v>
          </cell>
          <cell r="AR11">
            <v>1.7774000000000094E-4</v>
          </cell>
          <cell r="AS11">
            <v>-0.5558687500000028</v>
          </cell>
          <cell r="AT11">
            <v>3.2990600000000064E-2</v>
          </cell>
          <cell r="AU11">
            <v>-1.4780000000000056E-4</v>
          </cell>
          <cell r="AV11">
            <v>5.9216400000000136E-3</v>
          </cell>
          <cell r="AW11">
            <v>1.6174999999999987E-4</v>
          </cell>
          <cell r="AX11">
            <v>-3.1631999999999987E-4</v>
          </cell>
          <cell r="AY11">
            <v>36.560511954602745</v>
          </cell>
          <cell r="AZ11">
            <v>-1.3552886069646848</v>
          </cell>
          <cell r="BA11">
            <v>1.0827356642104694E-2</v>
          </cell>
          <cell r="BB11">
            <v>0.1936042720528921</v>
          </cell>
          <cell r="BC11">
            <v>-6.8253111231949073E-4</v>
          </cell>
          <cell r="BD11">
            <v>-8.7867114072555819E-4</v>
          </cell>
          <cell r="BE11">
            <v>0</v>
          </cell>
          <cell r="BF11">
            <v>3.2</v>
          </cell>
          <cell r="BG11">
            <v>0.12411999999999999</v>
          </cell>
          <cell r="BH11">
            <v>0.37624000000000002</v>
          </cell>
          <cell r="BI11">
            <v>1.2934600000000001</v>
          </cell>
          <cell r="BJ11">
            <v>-0.79381999999999997</v>
          </cell>
          <cell r="BK11">
            <v>0</v>
          </cell>
          <cell r="BL11">
            <v>1</v>
          </cell>
          <cell r="BM11">
            <v>0</v>
          </cell>
          <cell r="BN11">
            <v>0</v>
          </cell>
          <cell r="BO11">
            <v>0.01</v>
          </cell>
          <cell r="BP11">
            <v>1</v>
          </cell>
          <cell r="BQ11">
            <v>0.78305785123966942</v>
          </cell>
          <cell r="BR11">
            <v>0.21694214876033058</v>
          </cell>
          <cell r="BS11">
            <v>0.42236024844720538</v>
          </cell>
          <cell r="BT11">
            <v>0.68944099378881907</v>
          </cell>
          <cell r="BU11">
            <v>-0.1118012422360245</v>
          </cell>
          <cell r="BV11">
            <v>2.4182010533682834</v>
          </cell>
          <cell r="BX11">
            <v>1</v>
          </cell>
          <cell r="BY11">
            <v>0</v>
          </cell>
          <cell r="BZ11">
            <v>0</v>
          </cell>
          <cell r="CA11">
            <v>1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</row>
        <row r="12">
          <cell r="B12" t="str">
            <v>PSZ240to760</v>
          </cell>
          <cell r="C12" t="str">
            <v>Lennox</v>
          </cell>
          <cell r="D12">
            <v>25</v>
          </cell>
          <cell r="E12" t="str">
            <v>LGH300H4V</v>
          </cell>
          <cell r="F12" t="str">
            <v>Gas</v>
          </cell>
          <cell r="G12">
            <v>11.6</v>
          </cell>
          <cell r="H12" t="str">
            <v>PSZ</v>
          </cell>
          <cell r="I12">
            <v>2.5950000000000001E-2</v>
          </cell>
          <cell r="J12">
            <v>0</v>
          </cell>
          <cell r="K12">
            <v>0.01</v>
          </cell>
          <cell r="L12">
            <v>50</v>
          </cell>
          <cell r="N12">
            <v>325</v>
          </cell>
          <cell r="O12">
            <v>10.1</v>
          </cell>
          <cell r="P12">
            <v>0.70499999999999996</v>
          </cell>
          <cell r="Q12">
            <v>10.5</v>
          </cell>
          <cell r="R12">
            <v>0.123</v>
          </cell>
          <cell r="S12">
            <v>1.0149999999999999</v>
          </cell>
          <cell r="T12">
            <v>0.61</v>
          </cell>
          <cell r="U12">
            <v>1.601712110158672</v>
          </cell>
          <cell r="V12">
            <v>-4.5149327466715352</v>
          </cell>
          <cell r="X12">
            <v>2</v>
          </cell>
          <cell r="Y12">
            <v>0.5</v>
          </cell>
          <cell r="Z12">
            <v>0.66</v>
          </cell>
          <cell r="AA12">
            <v>0.66</v>
          </cell>
          <cell r="AF12" t="str">
            <v>PSZ240to760</v>
          </cell>
          <cell r="AG12">
            <v>2.2459203645833408</v>
          </cell>
          <cell r="AH12">
            <v>-4.5907812500000152E-2</v>
          </cell>
          <cell r="AI12">
            <v>5.1640625000000091E-4</v>
          </cell>
          <cell r="AJ12">
            <v>2.6468749999999396E-3</v>
          </cell>
          <cell r="AK12">
            <v>-9.5833333333331591E-6</v>
          </cell>
          <cell r="AL12">
            <v>-1.0262499999999962E-4</v>
          </cell>
          <cell r="AM12">
            <v>3.8400342708333355</v>
          </cell>
          <cell r="AN12">
            <v>-2.7140625000000064E-2</v>
          </cell>
          <cell r="AO12">
            <v>-1.4531249999999955E-4</v>
          </cell>
          <cell r="AP12">
            <v>-7.6465833333333299E-3</v>
          </cell>
          <cell r="AQ12">
            <v>-8.9166666666667027E-6</v>
          </cell>
          <cell r="AR12">
            <v>6.8750000000000031E-5</v>
          </cell>
          <cell r="AS12">
            <v>-0.79627296875001274</v>
          </cell>
          <cell r="AT12">
            <v>5.694843750000033E-2</v>
          </cell>
          <cell r="AU12">
            <v>-3.5859375000000247E-4</v>
          </cell>
          <cell r="AV12">
            <v>-9.8866249999999545E-3</v>
          </cell>
          <cell r="AW12">
            <v>2.0899999999999977E-4</v>
          </cell>
          <cell r="AX12">
            <v>-2.1312500000000007E-4</v>
          </cell>
          <cell r="AY12">
            <v>58.139560581037848</v>
          </cell>
          <cell r="AZ12">
            <v>-1.7384915366910325</v>
          </cell>
          <cell r="BA12">
            <v>1.2699642283120554E-2</v>
          </cell>
          <cell r="BB12">
            <v>6.528414025764321E-3</v>
          </cell>
          <cell r="BC12">
            <v>8.6135949603246935E-5</v>
          </cell>
          <cell r="BD12">
            <v>1.4659888306618361E-4</v>
          </cell>
          <cell r="BE12">
            <v>0</v>
          </cell>
          <cell r="BF12">
            <v>3.2519999999999998</v>
          </cell>
          <cell r="BG12">
            <v>2.6305800000000001</v>
          </cell>
          <cell r="BH12">
            <v>-9.4999900000000004</v>
          </cell>
          <cell r="BI12">
            <v>14.27181</v>
          </cell>
          <cell r="BJ12">
            <v>-6.4024000000000001</v>
          </cell>
          <cell r="BK12">
            <v>0.96409</v>
          </cell>
          <cell r="BL12">
            <v>0.28948000000000002</v>
          </cell>
          <cell r="BM12">
            <v>0.18251999999999999</v>
          </cell>
          <cell r="BN12">
            <v>-0.13119</v>
          </cell>
          <cell r="BO12">
            <v>0.96</v>
          </cell>
          <cell r="BP12">
            <v>1.3</v>
          </cell>
          <cell r="BQ12">
            <v>0.84170758064378903</v>
          </cell>
          <cell r="BR12">
            <v>0.15829241935621105</v>
          </cell>
          <cell r="BS12">
            <v>2.8821760638243377E-2</v>
          </cell>
          <cell r="BT12">
            <v>1.3010898258381356</v>
          </cell>
          <cell r="BU12">
            <v>-0.32991158647637892</v>
          </cell>
          <cell r="BV12">
            <v>2.6080792186047175</v>
          </cell>
          <cell r="BX12">
            <v>1</v>
          </cell>
          <cell r="BY12">
            <v>0</v>
          </cell>
          <cell r="BZ12">
            <v>0</v>
          </cell>
          <cell r="CA12">
            <v>1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</row>
      </sheetData>
      <sheetData sheetId="5" refreshError="1"/>
      <sheetData sheetId="6" refreshError="1"/>
      <sheetData sheetId="7">
        <row r="5">
          <cell r="F5" t="str">
            <v>kW</v>
          </cell>
          <cell r="G5" t="str">
            <v>HighEff</v>
          </cell>
          <cell r="L5" t="str">
            <v>kW</v>
          </cell>
          <cell r="M5" t="str">
            <v>PremEff</v>
          </cell>
          <cell r="N5" t="str">
            <v>hp</v>
          </cell>
          <cell r="O5" t="str">
            <v>HighEff</v>
          </cell>
        </row>
        <row r="6">
          <cell r="F6">
            <v>0</v>
          </cell>
          <cell r="G6">
            <v>0.82499999999999996</v>
          </cell>
          <cell r="L6">
            <v>0</v>
          </cell>
          <cell r="M6">
            <v>0.85499999999999998</v>
          </cell>
          <cell r="N6">
            <v>0</v>
          </cell>
          <cell r="O6">
            <v>0.82499999999999996</v>
          </cell>
        </row>
        <row r="7">
          <cell r="F7">
            <v>0.90424342424242432</v>
          </cell>
          <cell r="G7">
            <v>0.84</v>
          </cell>
          <cell r="L7">
            <v>0.87251561988304094</v>
          </cell>
          <cell r="M7">
            <v>0.86499999999999999</v>
          </cell>
          <cell r="N7">
            <v>1.0000100000000001</v>
          </cell>
          <cell r="O7">
            <v>0.84</v>
          </cell>
        </row>
        <row r="8">
          <cell r="F8">
            <v>1.3321438571428572</v>
          </cell>
          <cell r="G8">
            <v>0.84</v>
          </cell>
          <cell r="L8">
            <v>1.2936426184971097</v>
          </cell>
          <cell r="M8">
            <v>0.86499999999999999</v>
          </cell>
          <cell r="N8">
            <v>1.5000100000000001</v>
          </cell>
          <cell r="O8">
            <v>0.84</v>
          </cell>
        </row>
        <row r="9">
          <cell r="F9">
            <v>1.7761914761904762</v>
          </cell>
          <cell r="G9">
            <v>0.86499999999999999</v>
          </cell>
          <cell r="L9">
            <v>1.7248564913294797</v>
          </cell>
          <cell r="M9">
            <v>0.89500000000000002</v>
          </cell>
          <cell r="N9">
            <v>2.0000100000000001</v>
          </cell>
          <cell r="O9">
            <v>0.86499999999999999</v>
          </cell>
        </row>
        <row r="10">
          <cell r="F10">
            <v>2.5872842369942197</v>
          </cell>
          <cell r="G10">
            <v>0.875</v>
          </cell>
          <cell r="L10">
            <v>2.5005596592178772</v>
          </cell>
          <cell r="M10">
            <v>0.89500000000000002</v>
          </cell>
          <cell r="N10">
            <v>3.0000100000000001</v>
          </cell>
          <cell r="O10">
            <v>0.875</v>
          </cell>
        </row>
        <row r="11">
          <cell r="F11">
            <v>4.2628581428571426</v>
          </cell>
          <cell r="G11">
            <v>0.88500000000000001</v>
          </cell>
          <cell r="L11">
            <v>4.1675987653631283</v>
          </cell>
          <cell r="M11">
            <v>0.91</v>
          </cell>
          <cell r="N11">
            <v>5.0000099999999996</v>
          </cell>
          <cell r="O11">
            <v>0.88500000000000001</v>
          </cell>
        </row>
        <row r="12">
          <cell r="F12">
            <v>6.3220348983050849</v>
          </cell>
          <cell r="G12">
            <v>0.89500000000000002</v>
          </cell>
          <cell r="L12">
            <v>6.148352648351648</v>
          </cell>
          <cell r="M12">
            <v>0.91700000000000004</v>
          </cell>
          <cell r="N12">
            <v>7.5000099999999996</v>
          </cell>
          <cell r="O12">
            <v>0.89500000000000002</v>
          </cell>
        </row>
        <row r="13">
          <cell r="F13">
            <v>8.3351965307262557</v>
          </cell>
          <cell r="G13">
            <v>0.91</v>
          </cell>
          <cell r="L13">
            <v>8.1352245550708826</v>
          </cell>
          <cell r="M13">
            <v>0.93</v>
          </cell>
          <cell r="N13">
            <v>10.00001</v>
          </cell>
          <cell r="O13">
            <v>0.91</v>
          </cell>
        </row>
        <row r="14">
          <cell r="F14">
            <v>12.296704296703295</v>
          </cell>
          <cell r="G14">
            <v>0.91</v>
          </cell>
          <cell r="L14">
            <v>12.032259064516127</v>
          </cell>
          <cell r="M14">
            <v>0.93</v>
          </cell>
          <cell r="N14">
            <v>15.00001</v>
          </cell>
          <cell r="O14">
            <v>0.91</v>
          </cell>
        </row>
        <row r="15">
          <cell r="F15">
            <v>16.395605395604395</v>
          </cell>
          <cell r="G15">
            <v>0.91700000000000004</v>
          </cell>
          <cell r="L15">
            <v>16.043011752688173</v>
          </cell>
          <cell r="M15">
            <v>0.93600000000000005</v>
          </cell>
          <cell r="N15">
            <v>20.00001</v>
          </cell>
          <cell r="O15">
            <v>0.91700000000000004</v>
          </cell>
        </row>
        <row r="16">
          <cell r="F16">
            <v>20.338059887677208</v>
          </cell>
          <cell r="G16">
            <v>0.92400000000000004</v>
          </cell>
          <cell r="L16">
            <v>19.925214675213674</v>
          </cell>
          <cell r="M16">
            <v>0.94099999999999995</v>
          </cell>
          <cell r="N16">
            <v>25.00001</v>
          </cell>
          <cell r="O16">
            <v>0.92400000000000004</v>
          </cell>
        </row>
        <row r="17">
          <cell r="F17">
            <v>24.220780220779218</v>
          </cell>
          <cell r="G17">
            <v>0.93</v>
          </cell>
          <cell r="L17">
            <v>23.783210351753453</v>
          </cell>
          <cell r="M17">
            <v>0.94099999999999995</v>
          </cell>
          <cell r="N17">
            <v>30.00001</v>
          </cell>
          <cell r="O17">
            <v>0.93</v>
          </cell>
        </row>
        <row r="18">
          <cell r="F18">
            <v>32.086022505376341</v>
          </cell>
          <cell r="G18">
            <v>0.93</v>
          </cell>
          <cell r="L18">
            <v>31.71094680233794</v>
          </cell>
          <cell r="M18">
            <v>0.94499999999999995</v>
          </cell>
          <cell r="N18">
            <v>40.000010000000003</v>
          </cell>
          <cell r="O18">
            <v>0.93</v>
          </cell>
        </row>
        <row r="19">
          <cell r="F19">
            <v>40.107527881720422</v>
          </cell>
          <cell r="G19">
            <v>0.93600000000000005</v>
          </cell>
          <cell r="L19">
            <v>39.470900470899466</v>
          </cell>
          <cell r="M19">
            <v>0.95</v>
          </cell>
          <cell r="N19">
            <v>50.000010000000003</v>
          </cell>
          <cell r="O19">
            <v>0.93600000000000005</v>
          </cell>
        </row>
        <row r="20">
          <cell r="F20">
            <v>47.820513820512815</v>
          </cell>
          <cell r="G20">
            <v>0.94099999999999995</v>
          </cell>
          <cell r="L20">
            <v>47.115790473684207</v>
          </cell>
          <cell r="M20">
            <v>0.95</v>
          </cell>
          <cell r="N20">
            <v>60.000010000000003</v>
          </cell>
          <cell r="O20">
            <v>0.94099999999999995</v>
          </cell>
        </row>
        <row r="21">
          <cell r="F21">
            <v>59.458024379383637</v>
          </cell>
          <cell r="G21">
            <v>0.94099999999999995</v>
          </cell>
          <cell r="L21">
            <v>58.894737842105265</v>
          </cell>
          <cell r="M21">
            <v>0.95399999999999996</v>
          </cell>
          <cell r="N21">
            <v>75.000010000000003</v>
          </cell>
          <cell r="O21">
            <v>0.94099999999999995</v>
          </cell>
        </row>
        <row r="22">
          <cell r="F22">
            <v>79.277365505844841</v>
          </cell>
          <cell r="G22">
            <v>0.94499999999999995</v>
          </cell>
          <cell r="L22">
            <v>78.19706598951781</v>
          </cell>
          <cell r="M22">
            <v>0.95399999999999996</v>
          </cell>
          <cell r="N22">
            <v>100.00001</v>
          </cell>
          <cell r="O22">
            <v>0.94499999999999995</v>
          </cell>
        </row>
        <row r="23">
          <cell r="F23">
            <v>98.677249677248682</v>
          </cell>
          <cell r="G23">
            <v>0.95</v>
          </cell>
          <cell r="L23">
            <v>97.746332236897274</v>
          </cell>
          <cell r="M23">
            <v>0.95799999999999996</v>
          </cell>
          <cell r="N23">
            <v>125.00001</v>
          </cell>
          <cell r="O23">
            <v>0.95</v>
          </cell>
        </row>
        <row r="24">
          <cell r="F24">
            <v>117.78947468421053</v>
          </cell>
          <cell r="G24">
            <v>0.95</v>
          </cell>
          <cell r="L24">
            <v>116.80584651148226</v>
          </cell>
          <cell r="M24">
            <v>0.95799999999999996</v>
          </cell>
          <cell r="N24">
            <v>150.00001</v>
          </cell>
          <cell r="O24">
            <v>0.95</v>
          </cell>
        </row>
        <row r="25">
          <cell r="F25">
            <v>157.05263257894737</v>
          </cell>
          <cell r="G25">
            <v>0.95</v>
          </cell>
          <cell r="L25">
            <v>155.741128348643</v>
          </cell>
          <cell r="M25">
            <v>0.95799999999999996</v>
          </cell>
          <cell r="N25">
            <v>200.00001</v>
          </cell>
          <cell r="O25">
            <v>0.95</v>
          </cell>
        </row>
        <row r="26">
          <cell r="F26">
            <v>196.31579047368422</v>
          </cell>
          <cell r="G26">
            <v>0.95399999999999996</v>
          </cell>
          <cell r="L26">
            <v>194.67641018580377</v>
          </cell>
          <cell r="M26">
            <v>0.95799999999999996</v>
          </cell>
          <cell r="N26">
            <v>250.00001</v>
          </cell>
          <cell r="O26">
            <v>0.95399999999999996</v>
          </cell>
        </row>
        <row r="27">
          <cell r="F27">
            <v>234.59119596855348</v>
          </cell>
          <cell r="G27">
            <v>0.95399999999999996</v>
          </cell>
          <cell r="L27">
            <v>233.61169202296452</v>
          </cell>
          <cell r="M27">
            <v>0.95799999999999996</v>
          </cell>
          <cell r="N27">
            <v>300.00000999999997</v>
          </cell>
          <cell r="O27">
            <v>0.95399999999999996</v>
          </cell>
        </row>
        <row r="28">
          <cell r="F28">
            <v>273.68972846331241</v>
          </cell>
          <cell r="G28">
            <v>0.95399999999999996</v>
          </cell>
          <cell r="L28">
            <v>272.54697386012532</v>
          </cell>
          <cell r="M28">
            <v>0.95799999999999996</v>
          </cell>
          <cell r="N28">
            <v>350.00000999999997</v>
          </cell>
          <cell r="O28">
            <v>0.95399999999999996</v>
          </cell>
        </row>
        <row r="29">
          <cell r="F29">
            <v>312.78826095807125</v>
          </cell>
          <cell r="G29">
            <v>0.95799999999999996</v>
          </cell>
          <cell r="L29">
            <v>311.48225569728601</v>
          </cell>
          <cell r="M29">
            <v>0.96199999999999997</v>
          </cell>
          <cell r="N29">
            <v>400.00000999999997</v>
          </cell>
          <cell r="O29">
            <v>0.95799999999999996</v>
          </cell>
        </row>
        <row r="30">
          <cell r="F30">
            <v>350.41753753444675</v>
          </cell>
          <cell r="G30">
            <v>0.95799999999999996</v>
          </cell>
          <cell r="L30">
            <v>348.96049996049896</v>
          </cell>
          <cell r="M30">
            <v>0.96199999999999997</v>
          </cell>
          <cell r="N30">
            <v>450.00000999999997</v>
          </cell>
          <cell r="O30">
            <v>0.95799999999999996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7">
          <cell r="C7" t="str">
            <v>TechTypeID</v>
          </cell>
          <cell r="D7" t="str">
            <v>Display</v>
          </cell>
          <cell r="E7" t="str">
            <v>LookupID</v>
          </cell>
          <cell r="F7" t="str">
            <v>Group Description</v>
          </cell>
          <cell r="G7" t="str">
            <v>GroupCode</v>
          </cell>
          <cell r="H7" t="str">
            <v>Tech Type Description</v>
          </cell>
          <cell r="I7" t="str">
            <v>defEULCode</v>
          </cell>
          <cell r="J7" t="str">
            <v>State</v>
          </cell>
          <cell r="K7" t="str">
            <v>Comment</v>
          </cell>
          <cell r="L7" t="str">
            <v>DOE2ParamName</v>
          </cell>
          <cell r="M7" t="str">
            <v>TechRuleList</v>
          </cell>
          <cell r="N7" t="str">
            <v>AutoSizeExVint</v>
          </cell>
          <cell r="O7" t="str">
            <v>AutoSizeNewVint</v>
          </cell>
          <cell r="P7" t="str">
            <v xml:space="preserve">MeasAreaRuleList </v>
          </cell>
          <cell r="Q7" t="str">
            <v>NormUnitsRuleList</v>
          </cell>
          <cell r="R7" t="str">
            <v>NormUnits</v>
          </cell>
          <cell r="S7" t="str">
            <v>NumTechs</v>
          </cell>
          <cell r="T7" t="str">
            <v>NumMeas</v>
          </cell>
          <cell r="V7" t="str">
            <v>Parameter Type 1</v>
          </cell>
          <cell r="W7" t="str">
            <v>Parameter Type 2</v>
          </cell>
          <cell r="X7" t="str">
            <v>Parameter Type 3</v>
          </cell>
          <cell r="Y7" t="str">
            <v>Parameter Type 4</v>
          </cell>
          <cell r="Z7" t="str">
            <v>Parameter Type 5</v>
          </cell>
          <cell r="AA7" t="str">
            <v>Parameter Type 6</v>
          </cell>
          <cell r="AB7" t="str">
            <v>Parameter Type 7</v>
          </cell>
          <cell r="AC7" t="str">
            <v>Parameter Type 8</v>
          </cell>
          <cell r="AD7" t="str">
            <v>Parameter Type 9</v>
          </cell>
          <cell r="AE7" t="str">
            <v>Parameter Type 10</v>
          </cell>
          <cell r="AF7" t="str">
            <v>Parameter Type 11</v>
          </cell>
          <cell r="AG7" t="str">
            <v>Parameter Type 12</v>
          </cell>
          <cell r="AH7" t="str">
            <v>Parameter Type 13</v>
          </cell>
          <cell r="AI7" t="str">
            <v>Parameter Type 14</v>
          </cell>
          <cell r="AJ7" t="str">
            <v>Parameter Type 15</v>
          </cell>
          <cell r="AK7" t="str">
            <v>Parameter Type 16</v>
          </cell>
          <cell r="AL7" t="str">
            <v>Parameter Type 17</v>
          </cell>
          <cell r="AM7" t="str">
            <v>Parameter Type 18</v>
          </cell>
          <cell r="AN7" t="str">
            <v>Parameter Type 19</v>
          </cell>
          <cell r="AO7" t="str">
            <v>Parameter Type 20</v>
          </cell>
          <cell r="AP7" t="str">
            <v>Parameter Type 21</v>
          </cell>
          <cell r="AQ7" t="str">
            <v>Parameter Type 22</v>
          </cell>
          <cell r="AR7" t="str">
            <v>Parameter Type 23</v>
          </cell>
          <cell r="AS7" t="str">
            <v>Parameter Type 24</v>
          </cell>
          <cell r="AT7" t="str">
            <v>Parameter Type 25</v>
          </cell>
          <cell r="AU7" t="str">
            <v>Parameter Type 26</v>
          </cell>
          <cell r="AV7" t="str">
            <v>Parameter Type 27</v>
          </cell>
          <cell r="AW7" t="str">
            <v>Parameter Type 28</v>
          </cell>
          <cell r="AX7" t="str">
            <v>Parameter Type 29</v>
          </cell>
          <cell r="AY7" t="str">
            <v>Parameter Type 30</v>
          </cell>
          <cell r="AZ7" t="str">
            <v>Parameter Type 31</v>
          </cell>
          <cell r="BA7" t="str">
            <v>Parameter Type 32</v>
          </cell>
          <cell r="BB7" t="str">
            <v>Parameter Type 33</v>
          </cell>
          <cell r="BC7" t="str">
            <v>Parameter Type 34</v>
          </cell>
          <cell r="BD7" t="str">
            <v>Parameter Type 35</v>
          </cell>
          <cell r="BE7" t="str">
            <v>Parameter Type 36</v>
          </cell>
          <cell r="BF7" t="str">
            <v>Parameter Type 37</v>
          </cell>
          <cell r="BG7" t="str">
            <v>Parameter Type 38</v>
          </cell>
        </row>
        <row r="8">
          <cell r="C8" t="str">
            <v>SpltAC_SEER</v>
          </cell>
          <cell r="E8" t="str">
            <v>dxAC_equip_SpltAC_SEER</v>
          </cell>
          <cell r="F8" t="str">
            <v>dX AC Equipment</v>
          </cell>
          <cell r="G8" t="str">
            <v>dxAC_equip</v>
          </cell>
          <cell r="H8" t="str">
            <v>SEER Rated Split System AC</v>
          </cell>
          <cell r="I8" t="str">
            <v>HVAC-airAC</v>
          </cell>
          <cell r="J8" t="str">
            <v>Standard</v>
          </cell>
          <cell r="K8" t="str">
            <v>Includes ductless mini-splits.</v>
          </cell>
          <cell r="L8" t="str">
            <v>DXCoolTechID</v>
          </cell>
          <cell r="M8" t="str">
            <v>SEERDxPerfMap</v>
          </cell>
          <cell r="N8" t="b">
            <v>1</v>
          </cell>
          <cell r="O8" t="b">
            <v>1</v>
          </cell>
          <cell r="P8" t="str">
            <v>GetConditionedArea</v>
          </cell>
          <cell r="Q8" t="str">
            <v>GetDxCoolTons</v>
          </cell>
          <cell r="R8" t="str">
            <v>Cap-Tons</v>
          </cell>
          <cell r="V8" t="str">
            <v>DXType</v>
          </cell>
          <cell r="W8" t="str">
            <v>SubType</v>
          </cell>
          <cell r="X8" t="str">
            <v>Sector</v>
          </cell>
          <cell r="Y8" t="str">
            <v>CapRange</v>
          </cell>
          <cell r="Z8" t="str">
            <v>SEER</v>
          </cell>
          <cell r="AA8" t="str">
            <v>EER</v>
          </cell>
          <cell r="AB8" t="str">
            <v>TotCoolCap</v>
          </cell>
          <cell r="AC8" t="str">
            <v>CoolSensCap</v>
          </cell>
          <cell r="AD8" t="str">
            <v>CoolingEIR</v>
          </cell>
          <cell r="AE8" t="str">
            <v>CfmPerBtuh</v>
          </cell>
          <cell r="AF8" t="str">
            <v>FanWPerCfm</v>
          </cell>
          <cell r="AG8" t="str">
            <v>CondWPerBtuh</v>
          </cell>
          <cell r="AH8" t="str">
            <v>CoilBF</v>
          </cell>
          <cell r="AI8" t="str">
            <v>CrnkEIR</v>
          </cell>
          <cell r="AJ8" t="str">
            <v>CrnkMaxT</v>
          </cell>
          <cell r="AK8" t="str">
            <v>NumStages</v>
          </cell>
          <cell r="AL8" t="str">
            <v>FanEirPlr</v>
          </cell>
          <cell r="AM8" t="str">
            <v>LowSpdCfmRatio</v>
          </cell>
          <cell r="AN8" t="str">
            <v>LowSpdCapRatio</v>
          </cell>
          <cell r="AO8" t="str">
            <v>HSPF</v>
          </cell>
          <cell r="AP8" t="str">
            <v>COP47</v>
          </cell>
          <cell r="AQ8" t="str">
            <v>HtCoolCapRatio</v>
          </cell>
          <cell r="AR8" t="str">
            <v>HtgEIR</v>
          </cell>
          <cell r="AS8" t="str">
            <v>ClCap_fT</v>
          </cell>
          <cell r="AT8" t="str">
            <v>ClSH_fT</v>
          </cell>
          <cell r="AU8" t="str">
            <v>EIR_fT</v>
          </cell>
          <cell r="AV8" t="str">
            <v>BF_fT</v>
          </cell>
          <cell r="AW8" t="str">
            <v>CEIR_fPLR_Tem</v>
          </cell>
          <cell r="AX8" t="str">
            <v>CEIR_fPLR_Mod</v>
          </cell>
          <cell r="AY8" t="str">
            <v>CEIR_fPLR_Hot</v>
          </cell>
          <cell r="AZ8" t="str">
            <v>CLoss_fPLR_Tem</v>
          </cell>
          <cell r="BA8" t="str">
            <v>CLoss_fPLR_Mod</v>
          </cell>
          <cell r="BB8" t="str">
            <v>CLoss_fPLR_Hot</v>
          </cell>
          <cell r="BC8" t="str">
            <v>HtCap_fT</v>
          </cell>
          <cell r="BD8" t="str">
            <v>HIR_fT</v>
          </cell>
          <cell r="BE8" t="str">
            <v>BF_fFlow</v>
          </cell>
        </row>
        <row r="9">
          <cell r="C9" t="str">
            <v>SpltAC_Evap</v>
          </cell>
          <cell r="E9" t="str">
            <v>dxAC_equip_SpltAC_Evap</v>
          </cell>
          <cell r="F9" t="str">
            <v>dX AC Equipment</v>
          </cell>
          <cell r="G9" t="str">
            <v>dxAC_equip</v>
          </cell>
          <cell r="H9" t="str">
            <v>SEER Rated Split System AC</v>
          </cell>
          <cell r="I9" t="str">
            <v>HVAC-airAC</v>
          </cell>
          <cell r="J9" t="str">
            <v>Standard</v>
          </cell>
          <cell r="L9" t="str">
            <v>DXCoolTechID</v>
          </cell>
          <cell r="M9" t="str">
            <v>SplitAcEvapCond</v>
          </cell>
          <cell r="N9" t="b">
            <v>1</v>
          </cell>
          <cell r="O9" t="b">
            <v>1</v>
          </cell>
          <cell r="P9" t="str">
            <v>GetConditionedArea</v>
          </cell>
          <cell r="Q9" t="str">
            <v>GetDxCoolTons</v>
          </cell>
          <cell r="R9" t="str">
            <v>Cap-Tons</v>
          </cell>
          <cell r="V9" t="str">
            <v>DXType</v>
          </cell>
          <cell r="W9" t="str">
            <v>SubType</v>
          </cell>
          <cell r="X9" t="str">
            <v>Sector</v>
          </cell>
          <cell r="Y9" t="str">
            <v>CapRange</v>
          </cell>
          <cell r="Z9" t="str">
            <v>SEER</v>
          </cell>
          <cell r="AA9" t="str">
            <v>EER</v>
          </cell>
          <cell r="AB9" t="str">
            <v>TotCoolCap</v>
          </cell>
          <cell r="AC9" t="str">
            <v>CoolSensCap</v>
          </cell>
          <cell r="AD9" t="str">
            <v>CoolingEIR</v>
          </cell>
          <cell r="AE9" t="str">
            <v>CfmPerBtuh</v>
          </cell>
          <cell r="AF9" t="str">
            <v>FanWPerCfm</v>
          </cell>
          <cell r="AG9" t="str">
            <v>CondWPerBtuh</v>
          </cell>
          <cell r="AH9" t="str">
            <v>CoilBF</v>
          </cell>
          <cell r="AI9" t="str">
            <v>CrnkEIR</v>
          </cell>
          <cell r="AJ9" t="str">
            <v>CrnkMaxT</v>
          </cell>
          <cell r="AK9" t="str">
            <v>NumStages</v>
          </cell>
          <cell r="AL9" t="str">
            <v>FanEirPlr</v>
          </cell>
          <cell r="AM9" t="str">
            <v>LowSpdCfmRatio</v>
          </cell>
          <cell r="AN9" t="str">
            <v>LowSpdCapRatio</v>
          </cell>
          <cell r="AO9" t="str">
            <v>HSPF</v>
          </cell>
          <cell r="AP9" t="str">
            <v>COP47</v>
          </cell>
          <cell r="AQ9" t="str">
            <v>HtCoolCapRatio</v>
          </cell>
          <cell r="AR9" t="str">
            <v>HtgEIR</v>
          </cell>
          <cell r="AS9" t="str">
            <v>ClCap_fT</v>
          </cell>
          <cell r="AT9" t="str">
            <v>ClSH_fT</v>
          </cell>
          <cell r="AU9" t="str">
            <v>EIR_fT</v>
          </cell>
          <cell r="AV9" t="str">
            <v>BF_fT</v>
          </cell>
          <cell r="AW9" t="str">
            <v>CEIR_fPLR_Tem</v>
          </cell>
          <cell r="AX9" t="str">
            <v>CEIR_fPLR_Mod</v>
          </cell>
          <cell r="AY9" t="str">
            <v>CEIR_fPLR_Hot</v>
          </cell>
          <cell r="AZ9" t="str">
            <v>CLoss_fPLR_Tem</v>
          </cell>
          <cell r="BA9" t="str">
            <v>CLoss_fPLR_Mod</v>
          </cell>
          <cell r="BB9" t="str">
            <v>CLoss_fPLR_Hot</v>
          </cell>
          <cell r="BC9" t="str">
            <v>HtCap_fT</v>
          </cell>
          <cell r="BD9" t="str">
            <v>HIR_fT</v>
          </cell>
          <cell r="BE9" t="str">
            <v>BF_fFlow</v>
          </cell>
        </row>
        <row r="10">
          <cell r="C10" t="str">
            <v>PkgAC_SEER</v>
          </cell>
          <cell r="E10" t="str">
            <v>dxAC_equip_PkgAC_SEER</v>
          </cell>
          <cell r="F10" t="str">
            <v>dX AC Equipment</v>
          </cell>
          <cell r="G10" t="str">
            <v>dxAC_equip</v>
          </cell>
          <cell r="H10" t="str">
            <v>SEER Rated Package Rooftop AC</v>
          </cell>
          <cell r="I10" t="str">
            <v>HVAC-airAC</v>
          </cell>
          <cell r="J10" t="str">
            <v>Standard</v>
          </cell>
          <cell r="L10" t="str">
            <v>DXCoolTechID</v>
          </cell>
          <cell r="M10" t="str">
            <v>SEERDxPerfMap</v>
          </cell>
          <cell r="N10" t="b">
            <v>1</v>
          </cell>
          <cell r="O10" t="b">
            <v>1</v>
          </cell>
          <cell r="P10" t="str">
            <v>GetConditionedArea</v>
          </cell>
          <cell r="Q10" t="str">
            <v>GetDxCoolTons</v>
          </cell>
          <cell r="R10" t="str">
            <v>Cap-Tons</v>
          </cell>
          <cell r="V10" t="str">
            <v>DXType</v>
          </cell>
          <cell r="W10" t="str">
            <v>SubType</v>
          </cell>
          <cell r="X10" t="str">
            <v>Sector</v>
          </cell>
          <cell r="Y10" t="str">
            <v>CapRange</v>
          </cell>
          <cell r="Z10" t="str">
            <v>SEER</v>
          </cell>
          <cell r="AA10" t="str">
            <v>EER</v>
          </cell>
          <cell r="AB10" t="str">
            <v>TotCoolCap</v>
          </cell>
          <cell r="AC10" t="str">
            <v>CoolSensCap</v>
          </cell>
          <cell r="AD10" t="str">
            <v>CoolingEIR</v>
          </cell>
          <cell r="AE10" t="str">
            <v>CfmPerBtuh</v>
          </cell>
          <cell r="AF10" t="str">
            <v>FanWPerCfm</v>
          </cell>
          <cell r="AG10" t="str">
            <v>CondWPerBtuh</v>
          </cell>
          <cell r="AH10" t="str">
            <v>CoilBF</v>
          </cell>
          <cell r="AI10" t="str">
            <v>CrnkEIR</v>
          </cell>
          <cell r="AJ10" t="str">
            <v>CrnkMaxT</v>
          </cell>
          <cell r="AK10" t="str">
            <v>NumStages</v>
          </cell>
          <cell r="AL10" t="str">
            <v>FanEirPlr</v>
          </cell>
          <cell r="AM10" t="str">
            <v>LowSpdCfmRatio</v>
          </cell>
          <cell r="AN10" t="str">
            <v>LowSpdCapRatio</v>
          </cell>
          <cell r="AO10" t="str">
            <v>HSPF</v>
          </cell>
          <cell r="AP10" t="str">
            <v>COP47</v>
          </cell>
          <cell r="AQ10" t="str">
            <v>HtCoolCapRatio</v>
          </cell>
          <cell r="AR10" t="str">
            <v>HtgEIR</v>
          </cell>
          <cell r="AS10" t="str">
            <v>ClCap_fT</v>
          </cell>
          <cell r="AT10" t="str">
            <v>ClSH_fT</v>
          </cell>
          <cell r="AU10" t="str">
            <v>EIR_fT</v>
          </cell>
          <cell r="AV10" t="str">
            <v>BF_fT</v>
          </cell>
          <cell r="AW10" t="str">
            <v>CEIR_fPLR_Tem</v>
          </cell>
          <cell r="AX10" t="str">
            <v>CEIR_fPLR_Mod</v>
          </cell>
          <cell r="AY10" t="str">
            <v>CEIR_fPLR_Hot</v>
          </cell>
          <cell r="AZ10" t="str">
            <v>CLoss_fPLR_Tem</v>
          </cell>
          <cell r="BA10" t="str">
            <v>CLoss_fPLR_Mod</v>
          </cell>
          <cell r="BB10" t="str">
            <v>CLoss_fPLR_Hot</v>
          </cell>
          <cell r="BC10" t="str">
            <v>HtCap_fT</v>
          </cell>
          <cell r="BD10" t="str">
            <v>HIR_fT</v>
          </cell>
          <cell r="BE10" t="str">
            <v>BF_fFlow</v>
          </cell>
        </row>
        <row r="11">
          <cell r="C11" t="str">
            <v>SpltHP_SEER</v>
          </cell>
          <cell r="E11" t="str">
            <v>dxHP_equip_SpltHP_SEER</v>
          </cell>
          <cell r="F11" t="str">
            <v>dx HP Equipment</v>
          </cell>
          <cell r="G11" t="str">
            <v>dxHP_equip</v>
          </cell>
          <cell r="H11" t="str">
            <v>SEER Rated Split System HP</v>
          </cell>
          <cell r="I11" t="str">
            <v>HVAC-airHP</v>
          </cell>
          <cell r="J11" t="str">
            <v>Standard</v>
          </cell>
          <cell r="L11" t="str">
            <v>DXCoolTechID</v>
          </cell>
          <cell r="M11" t="str">
            <v>SEERDxPerfMap</v>
          </cell>
          <cell r="N11" t="b">
            <v>1</v>
          </cell>
          <cell r="O11" t="b">
            <v>1</v>
          </cell>
          <cell r="P11" t="str">
            <v>GetConditionedArea</v>
          </cell>
          <cell r="Q11" t="str">
            <v>GetDxCoolTons</v>
          </cell>
          <cell r="R11" t="str">
            <v>Cap-Tons</v>
          </cell>
          <cell r="V11" t="str">
            <v>DXType</v>
          </cell>
          <cell r="W11" t="str">
            <v>SubType</v>
          </cell>
          <cell r="X11" t="str">
            <v>Sector</v>
          </cell>
          <cell r="Y11" t="str">
            <v>CapRange</v>
          </cell>
          <cell r="Z11" t="str">
            <v>SEER</v>
          </cell>
          <cell r="AA11" t="str">
            <v>EER</v>
          </cell>
          <cell r="AB11" t="str">
            <v>TotCoolCap</v>
          </cell>
          <cell r="AC11" t="str">
            <v>CoolSensCap</v>
          </cell>
          <cell r="AD11" t="str">
            <v>CoolingEIR</v>
          </cell>
          <cell r="AE11" t="str">
            <v>CfmPerBtuh</v>
          </cell>
          <cell r="AF11" t="str">
            <v>FanWPerCfm</v>
          </cell>
          <cell r="AG11" t="str">
            <v>CondWPerBtuh</v>
          </cell>
          <cell r="AH11" t="str">
            <v>CoilBF</v>
          </cell>
          <cell r="AI11" t="str">
            <v>CrnkEIR</v>
          </cell>
          <cell r="AJ11" t="str">
            <v>CrnkMaxT</v>
          </cell>
          <cell r="AK11" t="str">
            <v>NumStages</v>
          </cell>
          <cell r="AL11" t="str">
            <v>FanEirPlr</v>
          </cell>
          <cell r="AM11" t="str">
            <v>LowSpdCfmRatio</v>
          </cell>
          <cell r="AN11" t="str">
            <v>LowSpdCapRatio</v>
          </cell>
          <cell r="AO11" t="str">
            <v>HSPF</v>
          </cell>
          <cell r="AP11" t="str">
            <v>COP47</v>
          </cell>
          <cell r="AQ11" t="str">
            <v>HtCoolCapRatio</v>
          </cell>
          <cell r="AR11" t="str">
            <v>HtgEIR</v>
          </cell>
          <cell r="AS11" t="str">
            <v>ClCap_fT</v>
          </cell>
          <cell r="AT11" t="str">
            <v>ClSH_fT</v>
          </cell>
          <cell r="AU11" t="str">
            <v>EIR_fT</v>
          </cell>
          <cell r="AV11" t="str">
            <v>BF_fT</v>
          </cell>
          <cell r="AW11" t="str">
            <v>CEIR_fPLR_Tem</v>
          </cell>
          <cell r="AX11" t="str">
            <v>CEIR_fPLR_Mod</v>
          </cell>
          <cell r="AY11" t="str">
            <v>CEIR_fPLR_Hot</v>
          </cell>
          <cell r="AZ11" t="str">
            <v>CLoss_fPLR_Tem</v>
          </cell>
          <cell r="BA11" t="str">
            <v>CLoss_fPLR_Mod</v>
          </cell>
          <cell r="BB11" t="str">
            <v>CLoss_fPLR_Hot</v>
          </cell>
          <cell r="BC11" t="str">
            <v>HtCap_fT</v>
          </cell>
          <cell r="BD11" t="str">
            <v>HIR_fT</v>
          </cell>
          <cell r="BE11" t="str">
            <v>BF_fFlow</v>
          </cell>
        </row>
        <row r="12">
          <cell r="C12" t="str">
            <v>PkgHP_SEER</v>
          </cell>
          <cell r="E12" t="str">
            <v>dxHP_equip_PkgHP_SEER</v>
          </cell>
          <cell r="F12" t="str">
            <v>dx HP Equipment</v>
          </cell>
          <cell r="G12" t="str">
            <v>dxHP_equip</v>
          </cell>
          <cell r="H12" t="str">
            <v>SEER Rated Package Rooftop HP</v>
          </cell>
          <cell r="I12" t="str">
            <v>HVAC-airHP</v>
          </cell>
          <cell r="J12" t="str">
            <v>Standard</v>
          </cell>
          <cell r="L12" t="str">
            <v>DXCoolTechID</v>
          </cell>
          <cell r="M12" t="str">
            <v>SEERDxPerfMap</v>
          </cell>
          <cell r="N12" t="b">
            <v>1</v>
          </cell>
          <cell r="O12" t="b">
            <v>1</v>
          </cell>
          <cell r="P12" t="str">
            <v>GetConditionedArea</v>
          </cell>
          <cell r="Q12" t="str">
            <v>GetDxCoolTons</v>
          </cell>
          <cell r="R12" t="str">
            <v>Cap-Tons</v>
          </cell>
          <cell r="V12" t="str">
            <v>DXType</v>
          </cell>
          <cell r="W12" t="str">
            <v>SubType</v>
          </cell>
          <cell r="X12" t="str">
            <v>Sector</v>
          </cell>
          <cell r="Y12" t="str">
            <v>CapRange</v>
          </cell>
          <cell r="Z12" t="str">
            <v>SEER</v>
          </cell>
          <cell r="AA12" t="str">
            <v>EER</v>
          </cell>
          <cell r="AB12" t="str">
            <v>TotCoolCap</v>
          </cell>
          <cell r="AC12" t="str">
            <v>CoolSensCap</v>
          </cell>
          <cell r="AD12" t="str">
            <v>CoolingEIR</v>
          </cell>
          <cell r="AE12" t="str">
            <v>CfmPerBtuh</v>
          </cell>
          <cell r="AF12" t="str">
            <v>FanWPerCfm</v>
          </cell>
          <cell r="AG12" t="str">
            <v>CondWPerBtuh</v>
          </cell>
          <cell r="AH12" t="str">
            <v>CoilBF</v>
          </cell>
          <cell r="AI12" t="str">
            <v>CrnkEIR</v>
          </cell>
          <cell r="AJ12" t="str">
            <v>CrnkMaxT</v>
          </cell>
          <cell r="AK12" t="str">
            <v>NumStages</v>
          </cell>
          <cell r="AL12" t="str">
            <v>FanEirPlr</v>
          </cell>
          <cell r="AM12" t="str">
            <v>LowSpdCfmRatio</v>
          </cell>
          <cell r="AN12" t="str">
            <v>LowSpdCapRatio</v>
          </cell>
          <cell r="AO12" t="str">
            <v>HSPF</v>
          </cell>
          <cell r="AP12" t="str">
            <v>COP47</v>
          </cell>
          <cell r="AQ12" t="str">
            <v>HtCoolCapRatio</v>
          </cell>
          <cell r="AR12" t="str">
            <v>HtgEIR</v>
          </cell>
          <cell r="AS12" t="str">
            <v>ClCap_fT</v>
          </cell>
          <cell r="AT12" t="str">
            <v>ClSH_fT</v>
          </cell>
          <cell r="AU12" t="str">
            <v>EIR_fT</v>
          </cell>
          <cell r="AV12" t="str">
            <v>BF_fT</v>
          </cell>
          <cell r="AW12" t="str">
            <v>CEIR_fPLR_Tem</v>
          </cell>
          <cell r="AX12" t="str">
            <v>CEIR_fPLR_Mod</v>
          </cell>
          <cell r="AY12" t="str">
            <v>CEIR_fPLR_Hot</v>
          </cell>
          <cell r="AZ12" t="str">
            <v>CLoss_fPLR_Tem</v>
          </cell>
          <cell r="BA12" t="str">
            <v>CLoss_fPLR_Mod</v>
          </cell>
          <cell r="BB12" t="str">
            <v>CLoss_fPLR_Hot</v>
          </cell>
          <cell r="BC12" t="str">
            <v>HtCap_fT</v>
          </cell>
          <cell r="BD12" t="str">
            <v>HIR_fT</v>
          </cell>
          <cell r="BE12" t="str">
            <v>BF_fFlow</v>
          </cell>
        </row>
        <row r="13">
          <cell r="C13" t="str">
            <v>PkgAC_EER</v>
          </cell>
          <cell r="E13" t="str">
            <v>dxAC_equip_PkgAC_EER</v>
          </cell>
          <cell r="F13" t="str">
            <v>dX AC Equipment</v>
          </cell>
          <cell r="G13" t="str">
            <v>dxAC_equip</v>
          </cell>
          <cell r="H13" t="str">
            <v>EER Rated Package Rooftop AC</v>
          </cell>
          <cell r="I13" t="str">
            <v>HVAC-airAC</v>
          </cell>
          <cell r="J13" t="str">
            <v>Standard</v>
          </cell>
          <cell r="L13" t="str">
            <v>DXCoolTechID</v>
          </cell>
          <cell r="M13" t="str">
            <v>EERDxPerfMap</v>
          </cell>
          <cell r="N13" t="b">
            <v>1</v>
          </cell>
          <cell r="O13" t="b">
            <v>1</v>
          </cell>
          <cell r="P13" t="str">
            <v>GetConditionedArea</v>
          </cell>
          <cell r="Q13" t="str">
            <v>GetDxCoolTons</v>
          </cell>
          <cell r="R13" t="str">
            <v>Cap-Tons</v>
          </cell>
          <cell r="V13" t="str">
            <v>DXType</v>
          </cell>
          <cell r="W13" t="str">
            <v>SubType</v>
          </cell>
          <cell r="X13" t="str">
            <v>SizeRange</v>
          </cell>
          <cell r="Y13" t="str">
            <v>Tier</v>
          </cell>
          <cell r="Z13" t="str">
            <v>NominalCap</v>
          </cell>
          <cell r="AA13" t="str">
            <v>HtgFuel</v>
          </cell>
          <cell r="AB13" t="str">
            <v>RatedEER</v>
          </cell>
          <cell r="AC13" t="str">
            <v>EER</v>
          </cell>
          <cell r="AD13" t="str">
            <v>IEER</v>
          </cell>
          <cell r="AE13" t="str">
            <v>TotCoolCap</v>
          </cell>
          <cell r="AF13" t="str">
            <v>CoolSensCap</v>
          </cell>
          <cell r="AG13" t="str">
            <v>CoolingEIR</v>
          </cell>
          <cell r="AH13" t="str">
            <v>CfmPerBtuh</v>
          </cell>
          <cell r="AI13" t="str">
            <v>SupMotEff</v>
          </cell>
          <cell r="AJ13" t="str">
            <v>FanWPerCfm</v>
          </cell>
          <cell r="AK13" t="str">
            <v>CondWPerBtuh</v>
          </cell>
          <cell r="AL13" t="str">
            <v>CoilBF</v>
          </cell>
          <cell r="AM13" t="str">
            <v>CrnkEIR</v>
          </cell>
          <cell r="AN13" t="str">
            <v>CrnkMaxT</v>
          </cell>
          <cell r="AO13" t="str">
            <v>NumStages</v>
          </cell>
          <cell r="AP13" t="str">
            <v>FanEirPlr</v>
          </cell>
          <cell r="AQ13" t="str">
            <v>LowSpdCfmRatio</v>
          </cell>
          <cell r="AR13" t="str">
            <v>LowSpdCapRatio</v>
          </cell>
          <cell r="AS13" t="str">
            <v>COP</v>
          </cell>
          <cell r="AT13" t="str">
            <v>COP47</v>
          </cell>
          <cell r="AU13" t="str">
            <v>HtCoolCapRatio</v>
          </cell>
          <cell r="AV13" t="str">
            <v>HtgEIR</v>
          </cell>
          <cell r="AW13" t="str">
            <v>RatedSupMtrClass</v>
          </cell>
          <cell r="AX13" t="str">
            <v>ClCap_fT</v>
          </cell>
          <cell r="AY13" t="str">
            <v>ClSH_fT</v>
          </cell>
          <cell r="AZ13" t="str">
            <v>EIR_fT</v>
          </cell>
          <cell r="BA13" t="str">
            <v>BF_fT</v>
          </cell>
          <cell r="BB13" t="str">
            <v>CEIR_fPLR</v>
          </cell>
          <cell r="BC13" t="str">
            <v>CLoss_fPLR</v>
          </cell>
          <cell r="BD13" t="str">
            <v>HtCap_fT</v>
          </cell>
          <cell r="BE13" t="str">
            <v>HIR_fT</v>
          </cell>
          <cell r="BF13" t="str">
            <v>BF_fFlow</v>
          </cell>
        </row>
        <row r="14">
          <cell r="C14" t="str">
            <v>SpltAC_EER</v>
          </cell>
          <cell r="E14" t="str">
            <v>dxAC_equip_SpltAC_EER</v>
          </cell>
          <cell r="F14" t="str">
            <v>dX AC Equipment</v>
          </cell>
          <cell r="G14" t="str">
            <v>dxAC_equip</v>
          </cell>
          <cell r="H14" t="str">
            <v>EER Rated Split System AC</v>
          </cell>
          <cell r="I14" t="str">
            <v>HVAC-airAC</v>
          </cell>
          <cell r="J14" t="str">
            <v>Standard</v>
          </cell>
          <cell r="L14" t="str">
            <v>DXCoolTechID</v>
          </cell>
          <cell r="M14" t="str">
            <v>EERDxPerfMap</v>
          </cell>
          <cell r="N14" t="b">
            <v>1</v>
          </cell>
          <cell r="O14" t="b">
            <v>1</v>
          </cell>
          <cell r="P14" t="str">
            <v>GetConditionedArea</v>
          </cell>
          <cell r="Q14" t="str">
            <v>GetDxCoolTons</v>
          </cell>
          <cell r="R14" t="str">
            <v>Cap-Tons</v>
          </cell>
          <cell r="V14" t="str">
            <v>DXType</v>
          </cell>
          <cell r="W14" t="str">
            <v>SubType</v>
          </cell>
          <cell r="X14" t="str">
            <v>SizeRange</v>
          </cell>
          <cell r="Y14" t="str">
            <v>Tier</v>
          </cell>
          <cell r="Z14" t="str">
            <v>NominalCap</v>
          </cell>
          <cell r="AA14" t="str">
            <v>HtgFuel</v>
          </cell>
          <cell r="AB14" t="str">
            <v>RatedEER</v>
          </cell>
          <cell r="AC14" t="str">
            <v>EER</v>
          </cell>
          <cell r="AD14" t="str">
            <v>IEER</v>
          </cell>
          <cell r="AE14" t="str">
            <v>TotCoolCap</v>
          </cell>
          <cell r="AF14" t="str">
            <v>CoolSensCap</v>
          </cell>
          <cell r="AG14" t="str">
            <v>CoolingEIR</v>
          </cell>
          <cell r="AH14" t="str">
            <v>CfmPerBtuh</v>
          </cell>
          <cell r="AI14" t="str">
            <v>SupMotEff</v>
          </cell>
          <cell r="AJ14" t="str">
            <v>FanWPerCfm</v>
          </cell>
          <cell r="AK14" t="str">
            <v>CondWPerBtuh</v>
          </cell>
          <cell r="AL14" t="str">
            <v>CoilBF</v>
          </cell>
          <cell r="AM14" t="str">
            <v>CrnkEIR</v>
          </cell>
          <cell r="AN14" t="str">
            <v>CrnkMaxT</v>
          </cell>
          <cell r="AO14" t="str">
            <v>NumStages</v>
          </cell>
          <cell r="AP14" t="str">
            <v>FanEirPlr</v>
          </cell>
          <cell r="AQ14" t="str">
            <v>LowSpdCfmRatio</v>
          </cell>
          <cell r="AR14" t="str">
            <v>LowSpdCapRatio</v>
          </cell>
          <cell r="AS14" t="str">
            <v>COP</v>
          </cell>
          <cell r="AT14" t="str">
            <v>COP47</v>
          </cell>
          <cell r="AU14" t="str">
            <v>HtCoolCapRatio</v>
          </cell>
          <cell r="AV14" t="str">
            <v>HtgEIR</v>
          </cell>
          <cell r="AW14" t="str">
            <v>RatedSupMtrClass</v>
          </cell>
          <cell r="AX14" t="str">
            <v>ClCap_fT</v>
          </cell>
          <cell r="AY14" t="str">
            <v>ClSH_fT</v>
          </cell>
          <cell r="AZ14" t="str">
            <v>EIR_fT</v>
          </cell>
          <cell r="BA14" t="str">
            <v>BF_fT</v>
          </cell>
          <cell r="BB14" t="str">
            <v>CEIR_fPLR</v>
          </cell>
          <cell r="BC14" t="str">
            <v>CLoss_fPLR</v>
          </cell>
          <cell r="BD14" t="str">
            <v>HtCap_fT</v>
          </cell>
          <cell r="BE14" t="str">
            <v>HIR_fT</v>
          </cell>
          <cell r="BF14" t="str">
            <v>BF_fFlow</v>
          </cell>
        </row>
        <row r="15">
          <cell r="C15" t="str">
            <v>PVVAC_EER</v>
          </cell>
          <cell r="E15" t="str">
            <v>dxAC_equip_PVVAC_EER</v>
          </cell>
          <cell r="F15" t="str">
            <v>dX AC Equipment</v>
          </cell>
          <cell r="G15" t="str">
            <v>dxAC_equip</v>
          </cell>
          <cell r="H15" t="str">
            <v>EER Rated Package VAV Rooftop AC</v>
          </cell>
          <cell r="I15" t="str">
            <v>HVAC-airAC</v>
          </cell>
          <cell r="J15" t="str">
            <v>Standard</v>
          </cell>
          <cell r="L15" t="str">
            <v>DXCoolTechID</v>
          </cell>
          <cell r="M15" t="str">
            <v>PVAVPerfMap</v>
          </cell>
          <cell r="N15" t="b">
            <v>1</v>
          </cell>
          <cell r="O15" t="b">
            <v>1</v>
          </cell>
          <cell r="P15" t="str">
            <v>GetConditionedArea</v>
          </cell>
          <cell r="Q15" t="str">
            <v>GetDxCoolTons</v>
          </cell>
          <cell r="R15" t="str">
            <v>Cap-Tons</v>
          </cell>
          <cell r="V15" t="str">
            <v>PV_DXType</v>
          </cell>
          <cell r="W15" t="str">
            <v>PV_SubType</v>
          </cell>
          <cell r="X15" t="str">
            <v>PV_SizeRange</v>
          </cell>
          <cell r="Y15" t="str">
            <v>PV_Tier</v>
          </cell>
          <cell r="Z15" t="str">
            <v>PV_NominalCap</v>
          </cell>
          <cell r="AA15" t="str">
            <v>PV_HtgFuel</v>
          </cell>
          <cell r="AB15" t="str">
            <v>PV_RatedEER</v>
          </cell>
          <cell r="AC15" t="str">
            <v>PV_EER</v>
          </cell>
          <cell r="AD15" t="str">
            <v>PV_IEER</v>
          </cell>
          <cell r="AE15" t="str">
            <v>PV_TotCoolCap</v>
          </cell>
          <cell r="AF15" t="str">
            <v>PV_CoolSensCap</v>
          </cell>
          <cell r="AG15" t="str">
            <v>PV_CoolingEIR</v>
          </cell>
          <cell r="AH15" t="str">
            <v>PV_CfmPerBtuh</v>
          </cell>
          <cell r="AI15" t="str">
            <v>PV_SupMotEff</v>
          </cell>
          <cell r="AJ15" t="str">
            <v>PV_FanWPerCfm</v>
          </cell>
          <cell r="AK15" t="str">
            <v>PV_CondWPerBtuh</v>
          </cell>
          <cell r="AL15" t="str">
            <v>PV_CoilBF</v>
          </cell>
          <cell r="AM15" t="str">
            <v>PV_CrnkEIR</v>
          </cell>
          <cell r="AN15" t="str">
            <v>PV_CrnkMaxT</v>
          </cell>
          <cell r="AO15" t="str">
            <v>PV_NumStages</v>
          </cell>
          <cell r="AP15" t="str">
            <v>PV_FanEirPlr</v>
          </cell>
          <cell r="AQ15" t="str">
            <v>PV_LowSpdCfmRatio</v>
          </cell>
          <cell r="AR15" t="str">
            <v>PV_LowSpdCapRatio</v>
          </cell>
          <cell r="AS15" t="str">
            <v>PV_COP</v>
          </cell>
          <cell r="AT15" t="str">
            <v>PV_COP47</v>
          </cell>
          <cell r="AU15" t="str">
            <v>PV_HtCoolCapRatio</v>
          </cell>
          <cell r="AV15" t="str">
            <v>PV_HtgEIR</v>
          </cell>
          <cell r="AW15" t="str">
            <v>PV_RatedSupMtrClass</v>
          </cell>
          <cell r="AX15" t="str">
            <v>PV_ClCap_fT</v>
          </cell>
          <cell r="AY15" t="str">
            <v>PV_ClSH_fT</v>
          </cell>
          <cell r="AZ15" t="str">
            <v>PV_EIR_fT</v>
          </cell>
          <cell r="BA15" t="str">
            <v>PV_BF_fT</v>
          </cell>
          <cell r="BB15" t="str">
            <v>PV_CEIR_fPLR</v>
          </cell>
          <cell r="BC15" t="str">
            <v>PV_CLoss_fPLR</v>
          </cell>
          <cell r="BD15" t="str">
            <v>PV_HtCap_fT</v>
          </cell>
          <cell r="BE15" t="str">
            <v>PV_HIR_fT</v>
          </cell>
          <cell r="BF15" t="str">
            <v>PV_BF_fFlow</v>
          </cell>
        </row>
        <row r="16">
          <cell r="C16" t="str">
            <v>VertAC_EER</v>
          </cell>
          <cell r="E16" t="str">
            <v>dxAC_equip_VertAC_EER</v>
          </cell>
          <cell r="F16" t="str">
            <v>dX AC Equipment</v>
          </cell>
          <cell r="G16" t="str">
            <v>dxAC_equip</v>
          </cell>
          <cell r="H16" t="str">
            <v>EER Rated Vertical Self-Contained AC</v>
          </cell>
          <cell r="I16" t="str">
            <v>HVAC-airAC</v>
          </cell>
          <cell r="J16" t="str">
            <v>Standard</v>
          </cell>
          <cell r="L16" t="str">
            <v>DXCoolTechID</v>
          </cell>
          <cell r="N16" t="b">
            <v>1</v>
          </cell>
          <cell r="O16" t="b">
            <v>1</v>
          </cell>
          <cell r="P16" t="str">
            <v>GetConditionedArea</v>
          </cell>
          <cell r="Q16" t="str">
            <v>GetDxCoolTons</v>
          </cell>
          <cell r="R16" t="str">
            <v>Cap-Tons</v>
          </cell>
          <cell r="V16" t="str">
            <v>Condenser_Type</v>
          </cell>
          <cell r="W16" t="str">
            <v>dxAC_Capacity_Range</v>
          </cell>
          <cell r="X16" t="str">
            <v>Refrigerant_Type</v>
          </cell>
          <cell r="Y16" t="str">
            <v>Sens_Peak_EER_opt</v>
          </cell>
          <cell r="Z16" t="str">
            <v>RTU_Htg_Cap_Range</v>
          </cell>
        </row>
        <row r="17">
          <cell r="C17" t="str">
            <v>PkgHP_EER</v>
          </cell>
          <cell r="E17" t="str">
            <v>dxHP_equip_PkgHP_EER</v>
          </cell>
          <cell r="F17" t="str">
            <v>dx HP Equipment</v>
          </cell>
          <cell r="G17" t="str">
            <v>dxHP_equip</v>
          </cell>
          <cell r="H17" t="str">
            <v>EER Rated Package Rooftop HP</v>
          </cell>
          <cell r="I17" t="str">
            <v>HVAC-airHP</v>
          </cell>
          <cell r="J17" t="str">
            <v>Standard</v>
          </cell>
          <cell r="L17" t="str">
            <v>DXCoolTechID</v>
          </cell>
          <cell r="M17" t="str">
            <v>EERDxPerfMap</v>
          </cell>
          <cell r="N17" t="b">
            <v>1</v>
          </cell>
          <cell r="O17" t="b">
            <v>1</v>
          </cell>
          <cell r="P17" t="str">
            <v>GetConditionedArea</v>
          </cell>
          <cell r="Q17" t="str">
            <v>GetDxCoolTons</v>
          </cell>
          <cell r="R17" t="str">
            <v>Cap-Tons</v>
          </cell>
          <cell r="V17" t="str">
            <v>DXType</v>
          </cell>
          <cell r="W17" t="str">
            <v>SubType</v>
          </cell>
          <cell r="X17" t="str">
            <v>SizeRange</v>
          </cell>
          <cell r="Y17" t="str">
            <v>Tier</v>
          </cell>
          <cell r="Z17" t="str">
            <v>NominalCap</v>
          </cell>
          <cell r="AA17" t="str">
            <v>HtgFuel</v>
          </cell>
          <cell r="AB17" t="str">
            <v>RatedEER</v>
          </cell>
          <cell r="AC17" t="str">
            <v>EER</v>
          </cell>
          <cell r="AD17" t="str">
            <v>IEER</v>
          </cell>
          <cell r="AE17" t="str">
            <v>TotCoolCap</v>
          </cell>
          <cell r="AF17" t="str">
            <v>CoolSensCap</v>
          </cell>
          <cell r="AG17" t="str">
            <v>CoolingEIR</v>
          </cell>
          <cell r="AH17" t="str">
            <v>CfmPerBtuh</v>
          </cell>
          <cell r="AI17" t="str">
            <v>SupMotEff</v>
          </cell>
          <cell r="AJ17" t="str">
            <v>FanWPerCfm</v>
          </cell>
          <cell r="AK17" t="str">
            <v>CondWPerBtuh</v>
          </cell>
          <cell r="AL17" t="str">
            <v>CoilBF</v>
          </cell>
          <cell r="AM17" t="str">
            <v>CrnkEIR</v>
          </cell>
          <cell r="AN17" t="str">
            <v>CrnkMaxT</v>
          </cell>
          <cell r="AO17" t="str">
            <v>NumStages</v>
          </cell>
          <cell r="AP17" t="str">
            <v>FanEirPlr</v>
          </cell>
          <cell r="AQ17" t="str">
            <v>LowSpdCfmRatio</v>
          </cell>
          <cell r="AR17" t="str">
            <v>LowSpdCapRatio</v>
          </cell>
          <cell r="AS17" t="str">
            <v>COP</v>
          </cell>
          <cell r="AT17" t="str">
            <v>COP47</v>
          </cell>
          <cell r="AU17" t="str">
            <v>HtCoolCapRatio</v>
          </cell>
          <cell r="AV17" t="str">
            <v>HtgEIR</v>
          </cell>
          <cell r="AW17" t="str">
            <v>RatedSupMtrClass</v>
          </cell>
          <cell r="AX17" t="str">
            <v>ClCap_fT</v>
          </cell>
          <cell r="AY17" t="str">
            <v>ClSH_fT</v>
          </cell>
          <cell r="AZ17" t="str">
            <v>EIR_fT</v>
          </cell>
          <cell r="BA17" t="str">
            <v>BF_fT</v>
          </cell>
          <cell r="BB17" t="str">
            <v>CEIR_fPLR</v>
          </cell>
          <cell r="BC17" t="str">
            <v>CLoss_fPLR</v>
          </cell>
          <cell r="BD17" t="str">
            <v>HtCap_fT</v>
          </cell>
          <cell r="BE17" t="str">
            <v>HIR_fT</v>
          </cell>
          <cell r="BF17" t="str">
            <v>BF_fFlow</v>
          </cell>
        </row>
        <row r="18">
          <cell r="C18" t="str">
            <v>SmSpltHP_EER</v>
          </cell>
          <cell r="E18" t="str">
            <v>dxHP_equip_SmSpltHP_EER</v>
          </cell>
          <cell r="F18" t="str">
            <v>dx HP Equipment</v>
          </cell>
          <cell r="G18" t="str">
            <v>dxHP_equip</v>
          </cell>
          <cell r="H18" t="str">
            <v>EER Rated Split System HP</v>
          </cell>
          <cell r="I18" t="str">
            <v>HVAC-airHP</v>
          </cell>
          <cell r="J18" t="str">
            <v>Standard</v>
          </cell>
          <cell r="L18" t="str">
            <v>DXCoolTechID</v>
          </cell>
          <cell r="M18" t="str">
            <v>SmPkgDxPerfMap</v>
          </cell>
          <cell r="N18" t="b">
            <v>1</v>
          </cell>
          <cell r="O18" t="b">
            <v>1</v>
          </cell>
          <cell r="P18" t="str">
            <v>GetConditionedArea</v>
          </cell>
          <cell r="Q18" t="str">
            <v>GetDxCoolTons</v>
          </cell>
          <cell r="R18" t="str">
            <v>Cap-Tons</v>
          </cell>
          <cell r="V18" t="str">
            <v>dxAC_Capacity_Range</v>
          </cell>
          <cell r="W18" t="str">
            <v>EER</v>
          </cell>
          <cell r="X18" t="str">
            <v>IEER</v>
          </cell>
          <cell r="Y18" t="str">
            <v>IPLV</v>
          </cell>
          <cell r="Z18" t="str">
            <v>COP47</v>
          </cell>
          <cell r="AA18" t="str">
            <v>COP17_opt</v>
          </cell>
        </row>
        <row r="19">
          <cell r="C19" t="str">
            <v>LgSpltHP_EER</v>
          </cell>
          <cell r="E19" t="str">
            <v>dxHP_equip_LgSpltHP_EER</v>
          </cell>
          <cell r="F19" t="str">
            <v>dx HP Equipment</v>
          </cell>
          <cell r="G19" t="str">
            <v>dxHP_equip</v>
          </cell>
          <cell r="H19" t="str">
            <v>EER Rated Split System HP</v>
          </cell>
          <cell r="I19" t="str">
            <v>HVAC-airHP</v>
          </cell>
          <cell r="J19" t="str">
            <v>Standard</v>
          </cell>
          <cell r="L19" t="str">
            <v>DXCoolTechID</v>
          </cell>
          <cell r="M19" t="str">
            <v>LgPkgDxPerfMap</v>
          </cell>
          <cell r="N19" t="b">
            <v>1</v>
          </cell>
          <cell r="O19" t="b">
            <v>1</v>
          </cell>
          <cell r="P19" t="str">
            <v>GetConditionedArea</v>
          </cell>
          <cell r="Q19" t="str">
            <v>GetDxCoolTons</v>
          </cell>
          <cell r="R19" t="str">
            <v>Cap-Tons</v>
          </cell>
          <cell r="V19" t="str">
            <v>dxAC_Capacity_Range</v>
          </cell>
          <cell r="W19" t="str">
            <v>EER</v>
          </cell>
          <cell r="X19" t="str">
            <v>IEER</v>
          </cell>
          <cell r="Y19" t="str">
            <v>IPLV</v>
          </cell>
          <cell r="Z19" t="str">
            <v>COP47</v>
          </cell>
          <cell r="AA19" t="str">
            <v>COP17_opt</v>
          </cell>
        </row>
        <row r="20">
          <cell r="C20" t="str">
            <v>ResGFNC</v>
          </cell>
          <cell r="E20" t="str">
            <v>dxAC_equip_ResGFNC</v>
          </cell>
          <cell r="F20" t="str">
            <v>dX AC Equipment</v>
          </cell>
          <cell r="G20" t="str">
            <v>dxAC_equip</v>
          </cell>
          <cell r="H20" t="str">
            <v>Residential system type gas furnace/ no cooling</v>
          </cell>
          <cell r="L20" t="str">
            <v>DXCoolTechID</v>
          </cell>
          <cell r="M20" t="str">
            <v>ResGFNC</v>
          </cell>
          <cell r="N20" t="b">
            <v>1</v>
          </cell>
          <cell r="O20" t="b">
            <v>1</v>
          </cell>
          <cell r="P20" t="str">
            <v>GetConditionedArea</v>
          </cell>
          <cell r="Q20" t="str">
            <v>GetSystHtCap</v>
          </cell>
          <cell r="R20" t="str">
            <v>Cap-kBTUh</v>
          </cell>
          <cell r="V20" t="str">
            <v>FanWPerCfm</v>
          </cell>
          <cell r="W20" t="str">
            <v>CfmPerBtuh</v>
          </cell>
          <cell r="X20" t="str">
            <v>FanEirPlr</v>
          </cell>
          <cell r="Y20" t="str">
            <v>LowSpdCfmRatio</v>
          </cell>
          <cell r="Z20" t="str">
            <v>NumStages</v>
          </cell>
        </row>
        <row r="21">
          <cell r="C21" t="str">
            <v>ResEHNC</v>
          </cell>
          <cell r="E21" t="str">
            <v>dxAC_equip_ResEHNC</v>
          </cell>
          <cell r="F21" t="str">
            <v>dX AC Equipment</v>
          </cell>
          <cell r="G21" t="str">
            <v>dxAC_equip</v>
          </cell>
          <cell r="H21" t="str">
            <v>Residential system type electric heat/ no cooling</v>
          </cell>
          <cell r="L21" t="str">
            <v>DXCoolTechID</v>
          </cell>
          <cell r="M21" t="str">
            <v>ResEHNC</v>
          </cell>
          <cell r="N21" t="b">
            <v>1</v>
          </cell>
          <cell r="O21" t="b">
            <v>1</v>
          </cell>
          <cell r="P21" t="str">
            <v>GetConditionedArea</v>
          </cell>
          <cell r="Q21" t="str">
            <v>GetSystHtCap</v>
          </cell>
          <cell r="R21" t="str">
            <v>Cap-kBTUh</v>
          </cell>
          <cell r="V21" t="str">
            <v>FanWPerCfm</v>
          </cell>
          <cell r="W21" t="str">
            <v>CfmPerBtuh</v>
          </cell>
        </row>
        <row r="22">
          <cell r="C22" t="str">
            <v>RefgChg</v>
          </cell>
          <cell r="E22" t="str">
            <v>dxAC_equip_RefgChg</v>
          </cell>
          <cell r="F22" t="str">
            <v>dX AC Equipment</v>
          </cell>
          <cell r="G22" t="str">
            <v>dxAC_equip</v>
          </cell>
          <cell r="H22" t="str">
            <v>Adjust Refrigerant Charge</v>
          </cell>
          <cell r="I22" t="str">
            <v>HVAC-airAC</v>
          </cell>
          <cell r="J22" t="str">
            <v>Standard</v>
          </cell>
          <cell r="L22" t="str">
            <v>RefgChgTechID</v>
          </cell>
          <cell r="M22" t="str">
            <v>RefgChg</v>
          </cell>
          <cell r="N22" t="b">
            <v>1</v>
          </cell>
          <cell r="O22" t="b">
            <v>1</v>
          </cell>
          <cell r="P22" t="str">
            <v>GetConditionedArea</v>
          </cell>
          <cell r="Q22" t="str">
            <v>CalcNominalCoolCap</v>
          </cell>
          <cell r="R22" t="str">
            <v>Cap-Tons</v>
          </cell>
          <cell r="V22" t="str">
            <v>TotCoolCapMult</v>
          </cell>
          <cell r="W22" t="str">
            <v>CoolEirMult</v>
          </cell>
          <cell r="X22" t="str">
            <v>SensCoolCapMult</v>
          </cell>
          <cell r="Y22" t="str">
            <v>BFMult</v>
          </cell>
        </row>
        <row r="23">
          <cell r="C23" t="str">
            <v>RoomAC</v>
          </cell>
          <cell r="E23" t="str">
            <v>dxAC_equip_RoomAC</v>
          </cell>
          <cell r="F23" t="str">
            <v>dX AC Equipment</v>
          </cell>
          <cell r="G23" t="str">
            <v>dxAC_equip</v>
          </cell>
          <cell r="H23" t="str">
            <v>Room AC</v>
          </cell>
          <cell r="I23" t="str">
            <v>HV-RAC-ES</v>
          </cell>
          <cell r="J23" t="str">
            <v>Standard</v>
          </cell>
          <cell r="N23" t="b">
            <v>1</v>
          </cell>
          <cell r="O23" t="b">
            <v>1</v>
          </cell>
          <cell r="R23" t="str">
            <v>Cap-Tons</v>
          </cell>
          <cell r="V23" t="str">
            <v>dxAC_Capacity_Range</v>
          </cell>
          <cell r="W23" t="str">
            <v>EER</v>
          </cell>
          <cell r="X23" t="str">
            <v>Energy_Star_Rated</v>
          </cell>
        </row>
        <row r="24">
          <cell r="C24" t="str">
            <v>PkgTermAC</v>
          </cell>
          <cell r="E24" t="str">
            <v>dxAC_equip_PkgTermAC</v>
          </cell>
          <cell r="F24" t="str">
            <v>dX AC Equipment</v>
          </cell>
          <cell r="G24" t="str">
            <v>dxAC_equip</v>
          </cell>
          <cell r="H24" t="str">
            <v>Package Terminal AC</v>
          </cell>
          <cell r="I24" t="str">
            <v>HVAC-PTAC</v>
          </cell>
          <cell r="J24" t="str">
            <v>Standard</v>
          </cell>
          <cell r="L24" t="str">
            <v>DXCoolTechID</v>
          </cell>
          <cell r="M24" t="str">
            <v>PkgTermDxPerfMap</v>
          </cell>
          <cell r="N24" t="b">
            <v>1</v>
          </cell>
          <cell r="O24" t="b">
            <v>1</v>
          </cell>
          <cell r="P24" t="str">
            <v>GetConditionedArea</v>
          </cell>
          <cell r="Q24" t="str">
            <v>GetDxCoolTons</v>
          </cell>
          <cell r="R24" t="str">
            <v>Cap-Tons</v>
          </cell>
          <cell r="V24" t="str">
            <v>dxAC_Capacity_Range</v>
          </cell>
          <cell r="W24" t="str">
            <v>EER</v>
          </cell>
          <cell r="X24" t="str">
            <v>Replacement_Qualified</v>
          </cell>
        </row>
        <row r="25">
          <cell r="C25" t="str">
            <v>WLHP</v>
          </cell>
          <cell r="E25" t="str">
            <v>dxHP_equip_WLHP</v>
          </cell>
          <cell r="F25" t="str">
            <v>dx HP Equipment</v>
          </cell>
          <cell r="G25" t="str">
            <v>dxHP_equip</v>
          </cell>
          <cell r="H25" t="str">
            <v>Water Source Heat Pump</v>
          </cell>
          <cell r="I25" t="str">
            <v>HVAC-WSHP</v>
          </cell>
          <cell r="J25" t="str">
            <v>Standard</v>
          </cell>
          <cell r="L25" t="str">
            <v>DXCoolTechID</v>
          </cell>
          <cell r="M25" t="str">
            <v>WLHPPerfMap</v>
          </cell>
          <cell r="N25" t="b">
            <v>1</v>
          </cell>
          <cell r="O25" t="b">
            <v>1</v>
          </cell>
          <cell r="P25" t="str">
            <v>GetConditionedArea</v>
          </cell>
          <cell r="Q25" t="str">
            <v>GetDxCoolTons</v>
          </cell>
          <cell r="R25" t="str">
            <v>Cap-Tons</v>
          </cell>
          <cell r="V25" t="str">
            <v>DXType</v>
          </cell>
          <cell r="W25" t="str">
            <v>SubType</v>
          </cell>
          <cell r="X25" t="str">
            <v>EER</v>
          </cell>
          <cell r="Y25" t="str">
            <v>CoolingEIR</v>
          </cell>
          <cell r="Z25" t="str">
            <v>CfmPerBtuh</v>
          </cell>
          <cell r="AA25" t="str">
            <v>FanWPerCfm</v>
          </cell>
          <cell r="AB25" t="str">
            <v>CoilBF</v>
          </cell>
          <cell r="AC25" t="str">
            <v>HtCoolCapRatio</v>
          </cell>
          <cell r="AD25" t="str">
            <v>UnitCOP</v>
          </cell>
          <cell r="AE25" t="str">
            <v>COP47</v>
          </cell>
          <cell r="AF25" t="str">
            <v>HtgEIR</v>
          </cell>
          <cell r="AG25" t="str">
            <v>NumStages</v>
          </cell>
          <cell r="AH25" t="str">
            <v>RatedSupMtrClass</v>
          </cell>
        </row>
        <row r="26">
          <cell r="C26" t="str">
            <v>WLHP_TU</v>
          </cell>
          <cell r="E26" t="str">
            <v>dxHP_equip_WLHP_TU</v>
          </cell>
          <cell r="F26" t="str">
            <v>dx HP Equipment</v>
          </cell>
          <cell r="G26" t="str">
            <v>dxHP_equip</v>
          </cell>
          <cell r="H26" t="str">
            <v>Water Source Heat Pump</v>
          </cell>
          <cell r="I26" t="str">
            <v>HVAC-WSHP</v>
          </cell>
          <cell r="J26" t="str">
            <v>Standard</v>
          </cell>
          <cell r="L26" t="str">
            <v>DXCoolTechID</v>
          </cell>
          <cell r="M26" t="str">
            <v>WLHPPerfMap</v>
          </cell>
          <cell r="N26" t="b">
            <v>1</v>
          </cell>
          <cell r="O26" t="b">
            <v>1</v>
          </cell>
          <cell r="P26" t="str">
            <v>GetConditionedArea</v>
          </cell>
          <cell r="Q26" t="str">
            <v>GetDxCoolTons</v>
          </cell>
          <cell r="R26" t="str">
            <v>Cap-Tons</v>
          </cell>
          <cell r="V26" t="str">
            <v>TU_DXType</v>
          </cell>
          <cell r="W26" t="str">
            <v>TU_SubType</v>
          </cell>
          <cell r="X26" t="str">
            <v>TU_EER</v>
          </cell>
          <cell r="Y26" t="str">
            <v>TU_CoolingEIR</v>
          </cell>
          <cell r="Z26" t="str">
            <v>TU_CfmPerBtuh</v>
          </cell>
          <cell r="AA26" t="str">
            <v>TU_FanWPerCfm</v>
          </cell>
          <cell r="AB26" t="str">
            <v>TU_CoilBF</v>
          </cell>
          <cell r="AC26" t="str">
            <v>TU_HtCoolCapRatio</v>
          </cell>
          <cell r="AD26" t="str">
            <v>TU_UnitCOP</v>
          </cell>
          <cell r="AE26" t="str">
            <v>TU_COP47</v>
          </cell>
          <cell r="AF26" t="str">
            <v>TU_HtgEIR</v>
          </cell>
          <cell r="AG26" t="str">
            <v>TU_NumStages</v>
          </cell>
        </row>
        <row r="27">
          <cell r="C27" t="str">
            <v>PkgTermHP</v>
          </cell>
          <cell r="E27" t="str">
            <v>dxHP_equip_PkgTermHP</v>
          </cell>
          <cell r="F27" t="str">
            <v>dx HP Equipment</v>
          </cell>
          <cell r="G27" t="str">
            <v>dxHP_equip</v>
          </cell>
          <cell r="H27" t="str">
            <v>Package Terminal Heat Pump</v>
          </cell>
          <cell r="I27" t="str">
            <v>HVAC-PTHP</v>
          </cell>
          <cell r="J27" t="str">
            <v>Standard</v>
          </cell>
          <cell r="L27" t="str">
            <v>DXCoolTechID</v>
          </cell>
          <cell r="M27" t="str">
            <v>PkgTermDxPerfMap</v>
          </cell>
          <cell r="N27" t="b">
            <v>1</v>
          </cell>
          <cell r="O27" t="b">
            <v>1</v>
          </cell>
          <cell r="P27" t="str">
            <v>GetConditionedArea</v>
          </cell>
          <cell r="Q27" t="str">
            <v>GetDxCoolTons</v>
          </cell>
          <cell r="R27" t="str">
            <v>Cap-Tons</v>
          </cell>
          <cell r="V27" t="str">
            <v>TU_DXType</v>
          </cell>
          <cell r="W27" t="str">
            <v>TU_SubType</v>
          </cell>
          <cell r="X27" t="str">
            <v>TU_EER</v>
          </cell>
          <cell r="Y27" t="str">
            <v>TU_CoolingEIR</v>
          </cell>
          <cell r="Z27" t="str">
            <v>TU_CfmPerBtuh</v>
          </cell>
          <cell r="AA27" t="str">
            <v>TU_FanWPerCfm</v>
          </cell>
          <cell r="AB27" t="str">
            <v>TU_CoilBF</v>
          </cell>
          <cell r="AC27" t="str">
            <v>TU_HtCoolCapRatio</v>
          </cell>
          <cell r="AD27" t="str">
            <v>TU_UnitCOP</v>
          </cell>
          <cell r="AE27" t="str">
            <v>TU_COP47</v>
          </cell>
          <cell r="AF27" t="str">
            <v>TU_HtgEIR</v>
          </cell>
          <cell r="AG27" t="str">
            <v>TU_ClCap_fT</v>
          </cell>
          <cell r="AH27" t="str">
            <v>TU_ClSH_fT</v>
          </cell>
          <cell r="AI27" t="str">
            <v>TU_EIR_fT</v>
          </cell>
          <cell r="AJ27" t="str">
            <v>TU_BF_fT</v>
          </cell>
          <cell r="AK27" t="str">
            <v>TU_CEIR_fPLR</v>
          </cell>
          <cell r="AL27" t="str">
            <v>TU_HtCap_fT</v>
          </cell>
          <cell r="AM27" t="str">
            <v>TU_HEIR_fPLR</v>
          </cell>
          <cell r="AN27" t="str">
            <v>TU_HIR_fT</v>
          </cell>
          <cell r="AO27" t="str">
            <v>TU_BF_fFlow</v>
          </cell>
        </row>
        <row r="28">
          <cell r="C28" t="str">
            <v>ResEvap</v>
          </cell>
          <cell r="E28" t="str">
            <v>EvapCool_eq_ResEvap</v>
          </cell>
          <cell r="F28" t="str">
            <v>Evaporative Cooling Equipment</v>
          </cell>
          <cell r="G28" t="str">
            <v>EvapCool_eq</v>
          </cell>
          <cell r="H28" t="str">
            <v>Residential Evaporative Cooler</v>
          </cell>
          <cell r="J28" t="str">
            <v>Standard</v>
          </cell>
          <cell r="N28" t="b">
            <v>1</v>
          </cell>
          <cell r="O28" t="b">
            <v>1</v>
          </cell>
          <cell r="R28" t="str">
            <v>Household</v>
          </cell>
        </row>
        <row r="29">
          <cell r="C29" t="str">
            <v>ComEvap</v>
          </cell>
          <cell r="E29" t="str">
            <v>EvapCool_eq_ComEvap</v>
          </cell>
          <cell r="F29" t="str">
            <v>Evaporative Cooling Equipment</v>
          </cell>
          <cell r="G29" t="str">
            <v>EvapCool_eq</v>
          </cell>
          <cell r="H29" t="str">
            <v>Commercial Evaporative Cooler</v>
          </cell>
          <cell r="J29" t="str">
            <v>Standard</v>
          </cell>
          <cell r="N29" t="b">
            <v>1</v>
          </cell>
          <cell r="O29" t="b">
            <v>1</v>
          </cell>
          <cell r="R29" t="str">
            <v>Flow-CFM</v>
          </cell>
        </row>
        <row r="30">
          <cell r="C30" t="str">
            <v>GasFurnace</v>
          </cell>
          <cell r="E30" t="str">
            <v>SpaceHtg_eq_GasFurnace</v>
          </cell>
          <cell r="F30" t="str">
            <v>Space Heating Equipment</v>
          </cell>
          <cell r="G30" t="str">
            <v>SpaceHtg_eq</v>
          </cell>
          <cell r="H30" t="str">
            <v>Gas Furnace</v>
          </cell>
          <cell r="I30" t="str">
            <v>~</v>
          </cell>
          <cell r="J30" t="str">
            <v>Standard</v>
          </cell>
          <cell r="K30" t="str">
            <v>proposed by postgres on 8/3/2011 | for DEER 2005 measures</v>
          </cell>
          <cell r="L30" t="str">
            <v>GasFurnTechID</v>
          </cell>
          <cell r="M30" t="str">
            <v>GasFurnace</v>
          </cell>
          <cell r="N30" t="b">
            <v>1</v>
          </cell>
          <cell r="O30" t="b">
            <v>1</v>
          </cell>
          <cell r="P30" t="str">
            <v>GetConditionedArea</v>
          </cell>
          <cell r="Q30" t="str">
            <v>GetSystHtCap</v>
          </cell>
          <cell r="R30" t="str">
            <v>Cap-kBTUh</v>
          </cell>
          <cell r="V30" t="str">
            <v>FurnAFUE</v>
          </cell>
          <cell r="W30" t="str">
            <v>FurnEt</v>
          </cell>
          <cell r="X30" t="str">
            <v>VSM</v>
          </cell>
          <cell r="Y30" t="str">
            <v>FurnaceAuxKW</v>
          </cell>
          <cell r="Z30" t="str">
            <v>HIR_fPLR</v>
          </cell>
          <cell r="AA30" t="str">
            <v>FanPwrMult</v>
          </cell>
        </row>
        <row r="31">
          <cell r="C31" t="str">
            <v>ResGasFurnace</v>
          </cell>
          <cell r="E31" t="str">
            <v>SpaceHtg_eq_ResGasFurnace</v>
          </cell>
          <cell r="F31" t="str">
            <v>Space Heating Equipment</v>
          </cell>
          <cell r="G31" t="str">
            <v>SpaceHtg_eq</v>
          </cell>
          <cell r="H31" t="str">
            <v>Gas Furnace</v>
          </cell>
          <cell r="I31" t="str">
            <v>~</v>
          </cell>
          <cell r="J31" t="str">
            <v>Standard</v>
          </cell>
          <cell r="K31" t="str">
            <v>proposed by postgres on 8/3/2011 | for DEER 2005 measures</v>
          </cell>
          <cell r="L31" t="str">
            <v>GasFurnTechID</v>
          </cell>
          <cell r="M31" t="str">
            <v>ResGasFurnace</v>
          </cell>
          <cell r="N31" t="b">
            <v>1</v>
          </cell>
          <cell r="O31" t="b">
            <v>1</v>
          </cell>
          <cell r="P31" t="str">
            <v>GetConditionedArea</v>
          </cell>
          <cell r="Q31" t="str">
            <v>GetSystHtCap</v>
          </cell>
          <cell r="R31" t="str">
            <v>Cap-kBTUh</v>
          </cell>
          <cell r="V31" t="str">
            <v>FurnAFUE</v>
          </cell>
          <cell r="W31" t="str">
            <v>FurnEt</v>
          </cell>
          <cell r="X31" t="str">
            <v>VSM</v>
          </cell>
          <cell r="Y31" t="str">
            <v>FurnaceAuxKW</v>
          </cell>
          <cell r="Z31" t="str">
            <v>HIR_fPLR</v>
          </cell>
          <cell r="AA31" t="str">
            <v>FanPwrMult</v>
          </cell>
        </row>
        <row r="32">
          <cell r="C32" t="str">
            <v>FurnaceMotor</v>
          </cell>
          <cell r="E32" t="str">
            <v>SpaceHtg_eq_FurnaceMotor</v>
          </cell>
          <cell r="F32" t="str">
            <v>Space Heating Equipment</v>
          </cell>
          <cell r="G32" t="str">
            <v>SpaceHtg_eq</v>
          </cell>
          <cell r="H32" t="str">
            <v>Gas Furnace Fan Motor</v>
          </cell>
          <cell r="J32" t="str">
            <v>Standard</v>
          </cell>
          <cell r="R32" t="str">
            <v>Cap-kBTUh</v>
          </cell>
          <cell r="V32" t="str">
            <v>FanPwrMult</v>
          </cell>
        </row>
        <row r="34">
          <cell r="C34" t="str">
            <v>VRFHP</v>
          </cell>
          <cell r="E34" t="str">
            <v>dxHP_equip_VRFHP</v>
          </cell>
          <cell r="F34" t="str">
            <v>dx HP Equipment</v>
          </cell>
          <cell r="G34" t="str">
            <v>dxHP_equip</v>
          </cell>
          <cell r="H34" t="str">
            <v>Variable Refrigerant Flow Heat Pump</v>
          </cell>
          <cell r="I34" t="str">
            <v>HVAC-airHP</v>
          </cell>
          <cell r="J34" t="str">
            <v>Standard</v>
          </cell>
          <cell r="M34" t="str">
            <v/>
          </cell>
          <cell r="N34" t="b">
            <v>1</v>
          </cell>
          <cell r="O34" t="b">
            <v>1</v>
          </cell>
          <cell r="R34" t="str">
            <v>Cap-Tons</v>
          </cell>
          <cell r="V34" t="str">
            <v>Condenser_Type</v>
          </cell>
          <cell r="W34" t="str">
            <v>dxAC_Capacity_Range</v>
          </cell>
          <cell r="X34" t="str">
            <v>EER_opt</v>
          </cell>
          <cell r="Y34" t="str">
            <v>IEER_Req</v>
          </cell>
          <cell r="Z34" t="str">
            <v>Heat_Rec</v>
          </cell>
        </row>
        <row r="35">
          <cell r="C35" t="str">
            <v>DuctlessHP</v>
          </cell>
          <cell r="E35" t="str">
            <v>dxHP_equip_DuctlessHP</v>
          </cell>
          <cell r="F35" t="str">
            <v>dx HP Equipment</v>
          </cell>
          <cell r="G35" t="str">
            <v>dxHP_equip</v>
          </cell>
          <cell r="H35" t="str">
            <v>Ductless Heat Pump</v>
          </cell>
          <cell r="I35" t="str">
            <v>HVAC-airHP</v>
          </cell>
          <cell r="J35" t="str">
            <v>Standard</v>
          </cell>
          <cell r="N35" t="b">
            <v>1</v>
          </cell>
          <cell r="O35" t="b">
            <v>1</v>
          </cell>
          <cell r="R35" t="str">
            <v>Cap-Tons</v>
          </cell>
          <cell r="V35" t="str">
            <v>dxAC_Capacity_Range</v>
          </cell>
          <cell r="W35" t="str">
            <v>SEER</v>
          </cell>
          <cell r="X35" t="str">
            <v>COP_opt</v>
          </cell>
          <cell r="Y35" t="str">
            <v>Replacement_Qualified</v>
          </cell>
          <cell r="Z35" t="str">
            <v>Fan_CU</v>
          </cell>
          <cell r="AA35" t="str">
            <v>Energy_Star_Rated</v>
          </cell>
        </row>
        <row r="36">
          <cell r="C36" t="str">
            <v>DuctlessAC</v>
          </cell>
          <cell r="E36" t="str">
            <v>dxAC_equip_DuctlessAC</v>
          </cell>
          <cell r="F36" t="str">
            <v>dX AC Equipment</v>
          </cell>
          <cell r="G36" t="str">
            <v>dxAC_equip</v>
          </cell>
          <cell r="H36" t="str">
            <v>Ductless Air Conditioning</v>
          </cell>
          <cell r="I36" t="str">
            <v>HVAC-airAC</v>
          </cell>
          <cell r="J36" t="str">
            <v>Standard</v>
          </cell>
          <cell r="N36" t="b">
            <v>1</v>
          </cell>
          <cell r="O36" t="b">
            <v>1</v>
          </cell>
          <cell r="R36" t="str">
            <v>Cap-Tons</v>
          </cell>
          <cell r="V36" t="str">
            <v>dxAC_Capacity_Range</v>
          </cell>
          <cell r="W36" t="str">
            <v>SEER</v>
          </cell>
          <cell r="X36" t="str">
            <v>Fan_CU</v>
          </cell>
          <cell r="Y36" t="str">
            <v>Energy_Star_Rated</v>
          </cell>
        </row>
        <row r="38">
          <cell r="C38" t="str">
            <v>MyTechType</v>
          </cell>
          <cell r="E38" t="str">
            <v>dxAC_equip_MyTechType</v>
          </cell>
          <cell r="F38" t="str">
            <v>dX AC Equipment</v>
          </cell>
          <cell r="G38" t="str">
            <v>dxAC_equip</v>
          </cell>
          <cell r="H38" t="str">
            <v>My SEER Rated Split System AC</v>
          </cell>
          <cell r="I38" t="str">
            <v>HVAC-airAC</v>
          </cell>
          <cell r="J38" t="str">
            <v>Standard</v>
          </cell>
          <cell r="K38" t="str">
            <v>Includes ductless mini-splits.</v>
          </cell>
          <cell r="L38" t="str">
            <v>DXCoolTechID</v>
          </cell>
          <cell r="M38" t="str">
            <v>SEERDxPerfMap</v>
          </cell>
          <cell r="N38" t="b">
            <v>1</v>
          </cell>
          <cell r="O38" t="b">
            <v>1</v>
          </cell>
          <cell r="P38" t="str">
            <v>GetConditionedArea</v>
          </cell>
          <cell r="Q38" t="str">
            <v>GetDxCoolTons</v>
          </cell>
          <cell r="R38" t="str">
            <v>Cap-Tons</v>
          </cell>
          <cell r="V38" t="str">
            <v>DXType</v>
          </cell>
          <cell r="W38" t="str">
            <v>SubType</v>
          </cell>
          <cell r="X38" t="str">
            <v>Sector</v>
          </cell>
          <cell r="Y38" t="str">
            <v>CapRange</v>
          </cell>
          <cell r="Z38" t="str">
            <v>SEER</v>
          </cell>
          <cell r="AA38" t="str">
            <v>EER</v>
          </cell>
          <cell r="AB38" t="str">
            <v>TotCoolCap</v>
          </cell>
          <cell r="AC38" t="str">
            <v>CoolSensCap</v>
          </cell>
          <cell r="AD38" t="str">
            <v>CoolingEIR</v>
          </cell>
          <cell r="AE38" t="str">
            <v>CfmPerBtuh</v>
          </cell>
          <cell r="AF38" t="str">
            <v>FanWPerCfm</v>
          </cell>
          <cell r="AG38" t="str">
            <v>CondWPerBtuh</v>
          </cell>
          <cell r="AH38" t="str">
            <v>CoilBF</v>
          </cell>
          <cell r="AI38" t="str">
            <v>CrnkEIR</v>
          </cell>
          <cell r="AJ38" t="str">
            <v>CrnkMaxT</v>
          </cell>
          <cell r="AK38" t="str">
            <v>NumStages</v>
          </cell>
          <cell r="AL38" t="str">
            <v>FanEirPlr</v>
          </cell>
          <cell r="AM38" t="str">
            <v>LowSpdCfmRatio</v>
          </cell>
          <cell r="AN38" t="str">
            <v>LowSpdCapRatio</v>
          </cell>
          <cell r="AO38" t="str">
            <v>HSPF</v>
          </cell>
          <cell r="AP38" t="str">
            <v>COP47</v>
          </cell>
          <cell r="AQ38" t="str">
            <v>HtCoolCapRatio</v>
          </cell>
          <cell r="AR38" t="str">
            <v>HtgEIR</v>
          </cell>
          <cell r="AS38" t="str">
            <v>ClCap_fT</v>
          </cell>
          <cell r="AT38" t="str">
            <v>ClSH_fT</v>
          </cell>
          <cell r="AU38" t="str">
            <v>EIR_fT</v>
          </cell>
          <cell r="AV38" t="str">
            <v>BF_fT</v>
          </cell>
          <cell r="AW38" t="str">
            <v>CEIR_fPLR_Tem</v>
          </cell>
          <cell r="AX38" t="str">
            <v>CEIR_fPLR_Mod</v>
          </cell>
          <cell r="AY38" t="str">
            <v>CEIR_fPLR_Hot</v>
          </cell>
          <cell r="AZ38" t="str">
            <v>CLoss_fPLR_Tem</v>
          </cell>
          <cell r="BA38" t="str">
            <v>CLoss_fPLR_Mod</v>
          </cell>
          <cell r="BB38" t="str">
            <v>CLoss_fPLR_Hot</v>
          </cell>
          <cell r="BC38" t="str">
            <v>HtCap_fT</v>
          </cell>
          <cell r="BD38" t="str">
            <v>HIR_fT</v>
          </cell>
          <cell r="BE38" t="str">
            <v>BF_fFlow</v>
          </cell>
          <cell r="BF38" t="str">
            <v>SupplyMtrClass</v>
          </cell>
        </row>
        <row r="39">
          <cell r="E39" t="str">
            <v>_</v>
          </cell>
        </row>
        <row r="40">
          <cell r="C40" t="str">
            <v>CVB_PkgAC_EER</v>
          </cell>
          <cell r="E40" t="str">
            <v>dxAC_equip_CVB_PkgAC_EER</v>
          </cell>
          <cell r="F40" t="str">
            <v>dX AC Equipment</v>
          </cell>
          <cell r="G40" t="str">
            <v>dxAC_equip</v>
          </cell>
          <cell r="H40" t="str">
            <v>EER Rated Package Rooftop AC</v>
          </cell>
          <cell r="I40" t="str">
            <v>HVAC-airAC</v>
          </cell>
          <cell r="J40" t="str">
            <v>Standard</v>
          </cell>
          <cell r="L40" t="str">
            <v>DXCoolTechID</v>
          </cell>
          <cell r="M40" t="str">
            <v>EERDxPerfMap</v>
          </cell>
          <cell r="N40" t="b">
            <v>1</v>
          </cell>
          <cell r="O40" t="b">
            <v>1</v>
          </cell>
          <cell r="P40" t="str">
            <v>GetConditionedArea</v>
          </cell>
          <cell r="Q40" t="str">
            <v>GetDxCoolTons</v>
          </cell>
          <cell r="R40" t="str">
            <v>Cap-Tons</v>
          </cell>
          <cell r="V40" t="str">
            <v>DXType</v>
          </cell>
          <cell r="W40" t="str">
            <v>SubType</v>
          </cell>
          <cell r="X40" t="str">
            <v>SizeRange</v>
          </cell>
          <cell r="Y40" t="str">
            <v>Tier</v>
          </cell>
          <cell r="Z40" t="str">
            <v>NominalCap</v>
          </cell>
          <cell r="AA40" t="str">
            <v>HtgFuel</v>
          </cell>
          <cell r="AB40" t="str">
            <v>RatedEER</v>
          </cell>
          <cell r="AC40" t="str">
            <v>EER</v>
          </cell>
          <cell r="AD40" t="str">
            <v>IEER</v>
          </cell>
          <cell r="AE40" t="str">
            <v>TotCoolCap</v>
          </cell>
          <cell r="AF40" t="str">
            <v>CoolSensCap</v>
          </cell>
          <cell r="AG40" t="str">
            <v>CoolingEIR</v>
          </cell>
          <cell r="AH40" t="str">
            <v>CfmPerBtuh</v>
          </cell>
          <cell r="AI40" t="str">
            <v>SupMotEff</v>
          </cell>
          <cell r="AJ40" t="str">
            <v>FanWPerCfm</v>
          </cell>
          <cell r="AK40" t="str">
            <v>CondWPerBtuh</v>
          </cell>
          <cell r="AL40" t="str">
            <v>CoilBF</v>
          </cell>
          <cell r="AM40" t="str">
            <v>CrnkEIR</v>
          </cell>
          <cell r="AN40" t="str">
            <v>CrnkMaxT</v>
          </cell>
          <cell r="AO40" t="str">
            <v>NumStages</v>
          </cell>
          <cell r="AP40" t="str">
            <v>FanEirPlr</v>
          </cell>
          <cell r="AQ40" t="str">
            <v>LowSpdCfmRatio</v>
          </cell>
          <cell r="AR40" t="str">
            <v>LowSpdCapRatio</v>
          </cell>
          <cell r="AS40" t="str">
            <v>COP</v>
          </cell>
          <cell r="AT40" t="str">
            <v>COP47</v>
          </cell>
          <cell r="AU40" t="str">
            <v>HtCoolCapRatio</v>
          </cell>
          <cell r="AV40" t="str">
            <v>HtgEIR</v>
          </cell>
          <cell r="AW40" t="str">
            <v>RatedSupMtrClass</v>
          </cell>
          <cell r="AX40" t="str">
            <v>ClCap_fT</v>
          </cell>
          <cell r="AY40" t="str">
            <v>ClSH_fT</v>
          </cell>
          <cell r="AZ40" t="str">
            <v>EIR_fT</v>
          </cell>
          <cell r="BA40" t="str">
            <v>BF_fT</v>
          </cell>
          <cell r="BB40" t="str">
            <v>CEIR_fPLR</v>
          </cell>
          <cell r="BC40" t="str">
            <v>CLoss_fPLR</v>
          </cell>
          <cell r="BD40" t="str">
            <v>HtCap_fT</v>
          </cell>
          <cell r="BE40" t="str">
            <v>HIR_fT</v>
          </cell>
          <cell r="BF40" t="str">
            <v>BF_fFlow</v>
          </cell>
          <cell r="BG40" t="str">
            <v>BeltFactor</v>
          </cell>
        </row>
        <row r="41">
          <cell r="C41" t="str">
            <v>CVB_PkgHP_EER</v>
          </cell>
          <cell r="E41" t="str">
            <v>dxHP_equip_CVB_PkgHP_EER</v>
          </cell>
          <cell r="F41" t="str">
            <v>dx HP Equipment</v>
          </cell>
          <cell r="G41" t="str">
            <v>dxHP_equip</v>
          </cell>
          <cell r="H41" t="str">
            <v>EER Rated Package Rooftop HP</v>
          </cell>
          <cell r="I41" t="str">
            <v>HVAC-airHP</v>
          </cell>
          <cell r="J41" t="str">
            <v>Standard</v>
          </cell>
          <cell r="L41" t="str">
            <v>DXCoolTechID</v>
          </cell>
          <cell r="M41" t="str">
            <v>EERDxPerfMap</v>
          </cell>
          <cell r="N41" t="b">
            <v>1</v>
          </cell>
          <cell r="O41" t="b">
            <v>1</v>
          </cell>
          <cell r="P41" t="str">
            <v>GetConditionedArea</v>
          </cell>
          <cell r="Q41" t="str">
            <v>GetDxCoolTons</v>
          </cell>
          <cell r="R41" t="str">
            <v>Cap-Tons</v>
          </cell>
          <cell r="V41" t="str">
            <v>DXType</v>
          </cell>
          <cell r="W41" t="str">
            <v>SubType</v>
          </cell>
          <cell r="X41" t="str">
            <v>SizeRange</v>
          </cell>
          <cell r="Y41" t="str">
            <v>Tier</v>
          </cell>
          <cell r="Z41" t="str">
            <v>NominalCap</v>
          </cell>
          <cell r="AA41" t="str">
            <v>HtgFuel</v>
          </cell>
          <cell r="AB41" t="str">
            <v>RatedEER</v>
          </cell>
          <cell r="AC41" t="str">
            <v>EER</v>
          </cell>
          <cell r="AD41" t="str">
            <v>IEER</v>
          </cell>
          <cell r="AE41" t="str">
            <v>TotCoolCap</v>
          </cell>
          <cell r="AF41" t="str">
            <v>CoolSensCap</v>
          </cell>
          <cell r="AG41" t="str">
            <v>CoolingEIR</v>
          </cell>
          <cell r="AH41" t="str">
            <v>CfmPerBtuh</v>
          </cell>
          <cell r="AI41" t="str">
            <v>SupMotEff</v>
          </cell>
          <cell r="AJ41" t="str">
            <v>FanWPerCfm</v>
          </cell>
          <cell r="AK41" t="str">
            <v>CondWPerBtuh</v>
          </cell>
          <cell r="AL41" t="str">
            <v>CoilBF</v>
          </cell>
          <cell r="AM41" t="str">
            <v>CrnkEIR</v>
          </cell>
          <cell r="AN41" t="str">
            <v>CrnkMaxT</v>
          </cell>
          <cell r="AO41" t="str">
            <v>NumStages</v>
          </cell>
          <cell r="AP41" t="str">
            <v>FanEirPlr</v>
          </cell>
          <cell r="AQ41" t="str">
            <v>LowSpdCfmRatio</v>
          </cell>
          <cell r="AR41" t="str">
            <v>LowSpdCapRatio</v>
          </cell>
          <cell r="AS41" t="str">
            <v>COP</v>
          </cell>
          <cell r="AT41" t="str">
            <v>COP47</v>
          </cell>
          <cell r="AU41" t="str">
            <v>HtCoolCapRatio</v>
          </cell>
          <cell r="AV41" t="str">
            <v>HtgEIR</v>
          </cell>
          <cell r="AW41" t="str">
            <v>RatedSupMtrClass</v>
          </cell>
          <cell r="AX41" t="str">
            <v>ClCap_fT</v>
          </cell>
          <cell r="AY41" t="str">
            <v>ClSH_fT</v>
          </cell>
          <cell r="AZ41" t="str">
            <v>EIR_fT</v>
          </cell>
          <cell r="BA41" t="str">
            <v>BF_fT</v>
          </cell>
          <cell r="BB41" t="str">
            <v>CEIR_fPLR</v>
          </cell>
          <cell r="BC41" t="str">
            <v>CLoss_fPLR</v>
          </cell>
          <cell r="BD41" t="str">
            <v>HtCap_fT</v>
          </cell>
          <cell r="BE41" t="str">
            <v>HIR_fT</v>
          </cell>
          <cell r="BF41" t="str">
            <v>BF_fFlow</v>
          </cell>
          <cell r="BG41" t="str">
            <v>BeltFactor</v>
          </cell>
        </row>
        <row r="42">
          <cell r="E42" t="str">
            <v>_</v>
          </cell>
        </row>
        <row r="43">
          <cell r="E43" t="str">
            <v>_</v>
          </cell>
        </row>
        <row r="44">
          <cell r="E44" t="str">
            <v>_</v>
          </cell>
        </row>
        <row r="45">
          <cell r="E45" t="str">
            <v>_</v>
          </cell>
        </row>
        <row r="46">
          <cell r="E46" t="str">
            <v>_</v>
          </cell>
        </row>
        <row r="47">
          <cell r="E47" t="str">
            <v>_</v>
          </cell>
        </row>
        <row r="48">
          <cell r="E48" t="str">
            <v>_</v>
          </cell>
        </row>
        <row r="49">
          <cell r="E49" t="str">
            <v>_</v>
          </cell>
        </row>
        <row r="50">
          <cell r="E50" t="str">
            <v>_</v>
          </cell>
        </row>
        <row r="51">
          <cell r="E51" t="str">
            <v>_</v>
          </cell>
        </row>
        <row r="52">
          <cell r="E52" t="str">
            <v>_</v>
          </cell>
        </row>
        <row r="53">
          <cell r="E53" t="str">
            <v>_</v>
          </cell>
        </row>
        <row r="54">
          <cell r="E54" t="str">
            <v>_</v>
          </cell>
        </row>
      </sheetData>
      <sheetData sheetId="14">
        <row r="5">
          <cell r="C5" t="str">
            <v>ParamID</v>
          </cell>
          <cell r="D5" t="str">
            <v>Display</v>
          </cell>
          <cell r="E5" t="str">
            <v>Description</v>
          </cell>
          <cell r="F5" t="str">
            <v>Units</v>
          </cell>
          <cell r="G5" t="str">
            <v>MacroOrParam</v>
          </cell>
          <cell r="H5" t="str">
            <v>Required</v>
          </cell>
          <cell r="I5" t="str">
            <v>ValueType</v>
          </cell>
          <cell r="J5" t="str">
            <v>ValMin</v>
          </cell>
          <cell r="K5" t="str">
            <v>ValMax</v>
          </cell>
          <cell r="L5" t="str">
            <v>List</v>
          </cell>
          <cell r="M5" t="str">
            <v>RuleValue</v>
          </cell>
          <cell r="O5" t="str">
            <v>Specified?</v>
          </cell>
          <cell r="P5" t="str">
            <v>List exists?</v>
          </cell>
          <cell r="Q5" t="str">
            <v>Used?</v>
          </cell>
          <cell r="S5" t="str">
            <v>Parameter Defn is Used in a Tech Type Definition?</v>
          </cell>
        </row>
        <row r="6">
          <cell r="C6" t="str">
            <v>AFUE</v>
          </cell>
          <cell r="D6" t="str">
            <v>AFUE</v>
          </cell>
          <cell r="E6" t="str">
            <v>Annual Fuel Utilization Efficiency</v>
          </cell>
          <cell r="H6" t="b">
            <v>1</v>
          </cell>
          <cell r="I6" t="str">
            <v>Float</v>
          </cell>
          <cell r="J6">
            <v>0</v>
          </cell>
          <cell r="K6">
            <v>1</v>
          </cell>
          <cell r="M6" t="b">
            <v>1</v>
          </cell>
        </row>
        <row r="7">
          <cell r="C7" t="str">
            <v>BF_fFlow</v>
          </cell>
          <cell r="D7" t="str">
            <v>BF_fFlow</v>
          </cell>
          <cell r="E7" t="str">
            <v>BF-FFLOW Curve Coeffients</v>
          </cell>
          <cell r="I7" t="str">
            <v>Text</v>
          </cell>
          <cell r="M7" t="b">
            <v>1</v>
          </cell>
        </row>
        <row r="8">
          <cell r="C8" t="str">
            <v>BF_fT</v>
          </cell>
          <cell r="D8" t="str">
            <v>BF_fT</v>
          </cell>
          <cell r="E8" t="str">
            <v>Coil-BF Curve Fit</v>
          </cell>
          <cell r="I8" t="str">
            <v>Text</v>
          </cell>
          <cell r="M8" t="b">
            <v>1</v>
          </cell>
        </row>
        <row r="9">
          <cell r="C9" t="str">
            <v>BFMult</v>
          </cell>
          <cell r="D9" t="str">
            <v>BFMult</v>
          </cell>
          <cell r="E9" t="str">
            <v>BF multiplier</v>
          </cell>
          <cell r="G9" t="str">
            <v>B</v>
          </cell>
          <cell r="I9" t="str">
            <v>Float</v>
          </cell>
          <cell r="M9" t="b">
            <v>1</v>
          </cell>
        </row>
        <row r="10">
          <cell r="C10" t="str">
            <v>Boiler_Capacity_Range</v>
          </cell>
          <cell r="D10" t="str">
            <v>Boiler Capacity Range</v>
          </cell>
          <cell r="E10" t="str">
            <v>Capacity range for commercial boilers</v>
          </cell>
          <cell r="F10" t="str">
            <v>kBTUh</v>
          </cell>
          <cell r="H10" t="b">
            <v>1</v>
          </cell>
          <cell r="I10" t="str">
            <v>List</v>
          </cell>
          <cell r="L10" t="str">
            <v>Boiler Cap</v>
          </cell>
          <cell r="M10" t="b">
            <v>0</v>
          </cell>
        </row>
        <row r="11">
          <cell r="C11" t="str">
            <v>CapRange</v>
          </cell>
          <cell r="D11" t="str">
            <v>CapacityRange</v>
          </cell>
          <cell r="E11" t="str">
            <v>Capacity Range</v>
          </cell>
          <cell r="F11" t="str">
            <v>kBtuh</v>
          </cell>
          <cell r="I11" t="str">
            <v>Text</v>
          </cell>
          <cell r="M11" t="b">
            <v>1</v>
          </cell>
        </row>
        <row r="12">
          <cell r="C12" t="str">
            <v>CfmPerBtuh</v>
          </cell>
          <cell r="D12" t="str">
            <v>CfmPerBtuh</v>
          </cell>
          <cell r="E12" t="str">
            <v>cfm/Btuh is used to calculate design air flow as SUPPLY-CFM = cfm/Btuh * unit design capacity.</v>
          </cell>
          <cell r="F12" t="str">
            <v>CFM/BTUh</v>
          </cell>
          <cell r="I12" t="str">
            <v>Float</v>
          </cell>
          <cell r="M12" t="b">
            <v>1</v>
          </cell>
        </row>
        <row r="13">
          <cell r="C13" t="str">
            <v>ClCap_fT</v>
          </cell>
          <cell r="D13" t="str">
            <v>ClCap_fT</v>
          </cell>
          <cell r="E13" t="str">
            <v>Total Capacity Curve Fit</v>
          </cell>
          <cell r="I13" t="str">
            <v>Text</v>
          </cell>
          <cell r="M13" t="b">
            <v>1</v>
          </cell>
        </row>
        <row r="14">
          <cell r="C14" t="str">
            <v>CEIR_fPLR</v>
          </cell>
          <cell r="D14" t="str">
            <v>CEIR_fPLR</v>
          </cell>
          <cell r="E14" t="str">
            <v>Cooling EIR curve fit</v>
          </cell>
          <cell r="I14" t="str">
            <v>Text</v>
          </cell>
          <cell r="M14" t="b">
            <v>1</v>
          </cell>
        </row>
        <row r="15">
          <cell r="C15" t="str">
            <v>CLoss_fPLR</v>
          </cell>
          <cell r="D15" t="str">
            <v>CLoss_fPLR</v>
          </cell>
          <cell r="E15" t="str">
            <v>CLoss curve fit for all climates</v>
          </cell>
          <cell r="I15" t="str">
            <v>Text</v>
          </cell>
          <cell r="M15" t="b">
            <v>1</v>
          </cell>
        </row>
        <row r="16">
          <cell r="C16" t="str">
            <v>CLoss_fPLR_Hot</v>
          </cell>
          <cell r="D16" t="str">
            <v>CLoss_fPLR_Hot</v>
          </cell>
          <cell r="E16" t="str">
            <v>Hot C-Loss Curve Fit</v>
          </cell>
          <cell r="I16" t="str">
            <v>Text</v>
          </cell>
          <cell r="M16" t="b">
            <v>1</v>
          </cell>
        </row>
        <row r="17">
          <cell r="C17" t="str">
            <v>CLoss_fPLR_Mod</v>
          </cell>
          <cell r="D17" t="str">
            <v>CLoss_fPLR_Mod</v>
          </cell>
          <cell r="E17" t="str">
            <v>Mod C-Loss Curve Fit</v>
          </cell>
          <cell r="I17" t="str">
            <v>Text</v>
          </cell>
          <cell r="M17" t="b">
            <v>1</v>
          </cell>
        </row>
        <row r="18">
          <cell r="C18" t="str">
            <v>CLoss_fPLR_Tem</v>
          </cell>
          <cell r="D18" t="str">
            <v>CLoss_fPLR_Tem</v>
          </cell>
          <cell r="E18" t="str">
            <v>Temp C-Loss Curve Fit</v>
          </cell>
          <cell r="I18" t="str">
            <v>Text</v>
          </cell>
          <cell r="M18" t="b">
            <v>1</v>
          </cell>
        </row>
        <row r="19">
          <cell r="C19" t="str">
            <v>ClSH_fT</v>
          </cell>
          <cell r="D19" t="str">
            <v>ClSH_fT</v>
          </cell>
          <cell r="E19" t="str">
            <v>Sensible Capacity Curve Fit</v>
          </cell>
          <cell r="I19" t="str">
            <v>Text</v>
          </cell>
          <cell r="M19" t="b">
            <v>1</v>
          </cell>
        </row>
        <row r="20">
          <cell r="C20" t="str">
            <v>CoilBF</v>
          </cell>
          <cell r="D20" t="str">
            <v>CoilBF</v>
          </cell>
          <cell r="E20" t="str">
            <v>Coil-BF is the design coil by-pass factor.  The DOE-2 keyword COIL-BF = Coil-BF</v>
          </cell>
          <cell r="I20" t="str">
            <v>Float</v>
          </cell>
          <cell r="M20" t="b">
            <v>1</v>
          </cell>
        </row>
        <row r="21">
          <cell r="C21" t="str">
            <v>Condenser_Type</v>
          </cell>
          <cell r="D21" t="str">
            <v>Condenser Type</v>
          </cell>
          <cell r="E21" t="str">
            <v>Cooling Equipment Condenser Type</v>
          </cell>
          <cell r="H21" t="b">
            <v>1</v>
          </cell>
          <cell r="I21" t="str">
            <v>List</v>
          </cell>
          <cell r="L21" t="str">
            <v>Condenser Type</v>
          </cell>
          <cell r="M21" t="b">
            <v>0</v>
          </cell>
        </row>
        <row r="22">
          <cell r="C22" t="str">
            <v>Condensing</v>
          </cell>
          <cell r="D22" t="str">
            <v>Condensing</v>
          </cell>
          <cell r="E22" t="str">
            <v>Condensing or Non-Condensing Boiler</v>
          </cell>
          <cell r="H22" t="b">
            <v>1</v>
          </cell>
          <cell r="I22" t="str">
            <v>Boolean</v>
          </cell>
          <cell r="M22" t="b">
            <v>1</v>
          </cell>
        </row>
        <row r="23">
          <cell r="C23" t="str">
            <v>CondWPerBtuh</v>
          </cell>
          <cell r="D23" t="str">
            <v>CondWPerBtuh</v>
          </cell>
          <cell r="E23" t="str">
            <v>Condenser fan power per unit capacity</v>
          </cell>
          <cell r="H23" t="b">
            <v>1</v>
          </cell>
          <cell r="I23" t="str">
            <v>Float</v>
          </cell>
          <cell r="M23" t="b">
            <v>1</v>
          </cell>
        </row>
        <row r="24">
          <cell r="C24" t="str">
            <v>CoolEirMult</v>
          </cell>
          <cell r="D24" t="str">
            <v>Cooling EIR multiplier</v>
          </cell>
          <cell r="E24" t="str">
            <v>Cooling EIR multiplier</v>
          </cell>
          <cell r="H24" t="b">
            <v>1</v>
          </cell>
          <cell r="I24" t="str">
            <v>Float</v>
          </cell>
          <cell r="M24" t="b">
            <v>1</v>
          </cell>
        </row>
        <row r="25">
          <cell r="C25" t="str">
            <v>CoolingEIR</v>
          </cell>
          <cell r="D25" t="str">
            <v>CoolingEIR</v>
          </cell>
          <cell r="E25" t="str">
            <v>Value is DOE-2 keyword COOLING-EIR</v>
          </cell>
          <cell r="H25" t="b">
            <v>1</v>
          </cell>
          <cell r="I25" t="str">
            <v>Float</v>
          </cell>
          <cell r="J25">
            <v>0</v>
          </cell>
          <cell r="K25">
            <v>1</v>
          </cell>
          <cell r="M25" t="b">
            <v>1</v>
          </cell>
        </row>
        <row r="26">
          <cell r="C26" t="str">
            <v>CoolSensCap</v>
          </cell>
          <cell r="D26" t="str">
            <v>CoolSensCap</v>
          </cell>
          <cell r="E26" t="str">
            <v>Ratio of sensible to total capacity (sensible heat ratio) is used to establish COOL-SH-CAP from design cooling load.</v>
          </cell>
          <cell r="F26" t="str">
            <v>BTU/hr</v>
          </cell>
          <cell r="I26" t="str">
            <v>Float</v>
          </cell>
          <cell r="M26" t="b">
            <v>1</v>
          </cell>
        </row>
        <row r="27">
          <cell r="C27" t="str">
            <v>COP</v>
          </cell>
          <cell r="D27" t="str">
            <v>COP</v>
          </cell>
          <cell r="E27" t="str">
            <v>Coefficient of Performance</v>
          </cell>
          <cell r="H27" t="b">
            <v>1</v>
          </cell>
          <cell r="I27" t="str">
            <v>Float</v>
          </cell>
          <cell r="J27">
            <v>0</v>
          </cell>
          <cell r="K27">
            <v>10</v>
          </cell>
          <cell r="M27" t="b">
            <v>1</v>
          </cell>
        </row>
        <row r="28">
          <cell r="C28" t="str">
            <v>COP_opt</v>
          </cell>
          <cell r="D28" t="str">
            <v>COP</v>
          </cell>
          <cell r="E28" t="str">
            <v>Coefficient of Performance</v>
          </cell>
          <cell r="H28" t="b">
            <v>0</v>
          </cell>
          <cell r="I28" t="str">
            <v>Float</v>
          </cell>
          <cell r="J28">
            <v>0</v>
          </cell>
          <cell r="K28">
            <v>10</v>
          </cell>
          <cell r="M28" t="b">
            <v>1</v>
          </cell>
        </row>
        <row r="29">
          <cell r="C29" t="str">
            <v>COP17_opt</v>
          </cell>
          <cell r="D29" t="str">
            <v>COP @17</v>
          </cell>
          <cell r="E29" t="str">
            <v>Coefficient of Performance at 17F outdoor temperature</v>
          </cell>
          <cell r="F29" t="str">
            <v>BTU/Whr</v>
          </cell>
          <cell r="H29" t="b">
            <v>0</v>
          </cell>
          <cell r="I29" t="str">
            <v>Float</v>
          </cell>
          <cell r="J29">
            <v>0</v>
          </cell>
          <cell r="K29">
            <v>10</v>
          </cell>
          <cell r="M29" t="b">
            <v>1</v>
          </cell>
        </row>
        <row r="30">
          <cell r="C30" t="str">
            <v>COP47</v>
          </cell>
          <cell r="D30" t="str">
            <v>COP @47</v>
          </cell>
          <cell r="E30" t="str">
            <v>For heat pumps only - rated COP at 47 outdoor temperature (w/o indoor fan);  Keyword HEATING-EIR = 1/(COP at 47 ODB)</v>
          </cell>
          <cell r="I30" t="str">
            <v>Float</v>
          </cell>
          <cell r="M30" t="b">
            <v>1</v>
          </cell>
        </row>
        <row r="31">
          <cell r="C31" t="str">
            <v>CrnkHtKW</v>
          </cell>
          <cell r="D31" t="str">
            <v>CrnkHtKW</v>
          </cell>
          <cell r="E31" t="str">
            <v>Crkn/Tot kW is used to set the keyword CRANKCASE-HEAT, and is the ratio of crankcase load heat to the design compressor load.</v>
          </cell>
          <cell r="I31" t="str">
            <v>Float</v>
          </cell>
          <cell r="M31" t="b">
            <v>1</v>
          </cell>
        </row>
        <row r="32">
          <cell r="C32" t="str">
            <v>CrnkEIR</v>
          </cell>
          <cell r="D32" t="str">
            <v>CrnkEIR</v>
          </cell>
          <cell r="E32" t="str">
            <v>Crankcase EIR</v>
          </cell>
        </row>
        <row r="33">
          <cell r="C33" t="str">
            <v>CrnkMaxT</v>
          </cell>
          <cell r="D33" t="str">
            <v>CrnkMaxT</v>
          </cell>
          <cell r="E33" t="str">
            <v>Crnk Off is the temperature above which crankcase heat is deactivated and is the value used for the keyword CRANKCASE-MAX-T.</v>
          </cell>
          <cell r="F33" t="str">
            <v>deg F</v>
          </cell>
          <cell r="I33" t="str">
            <v>Float</v>
          </cell>
          <cell r="M33" t="b">
            <v>1</v>
          </cell>
        </row>
        <row r="34">
          <cell r="C34" t="str">
            <v>Dirty_Coils</v>
          </cell>
          <cell r="D34" t="str">
            <v>Dirty Coils</v>
          </cell>
          <cell r="E34" t="str">
            <v>condenser coils are dirty</v>
          </cell>
          <cell r="H34" t="b">
            <v>1</v>
          </cell>
          <cell r="I34" t="str">
            <v>Boolean</v>
          </cell>
          <cell r="M34" t="b">
            <v>1</v>
          </cell>
        </row>
        <row r="35">
          <cell r="C35" t="str">
            <v>Draft_Type</v>
          </cell>
          <cell r="D35" t="str">
            <v>Draft Type</v>
          </cell>
          <cell r="E35" t="str">
            <v>Draft Type of Boiler</v>
          </cell>
          <cell r="H35" t="b">
            <v>1</v>
          </cell>
          <cell r="I35" t="str">
            <v>List</v>
          </cell>
          <cell r="L35" t="str">
            <v>Boiler Draft Type</v>
          </cell>
          <cell r="M35" t="b">
            <v>1</v>
          </cell>
        </row>
        <row r="36">
          <cell r="C36" t="str">
            <v>dxAC_Capacity_Range</v>
          </cell>
          <cell r="D36" t="str">
            <v>Capacity Range</v>
          </cell>
          <cell r="E36" t="str">
            <v>Capacity range for DX cooling equipment</v>
          </cell>
          <cell r="F36" t="str">
            <v>kBTU/hr</v>
          </cell>
          <cell r="H36" t="b">
            <v>1</v>
          </cell>
          <cell r="I36" t="str">
            <v>List</v>
          </cell>
          <cell r="L36" t="str">
            <v>dxAC Cap</v>
          </cell>
          <cell r="M36" t="b">
            <v>0</v>
          </cell>
        </row>
        <row r="37">
          <cell r="C37" t="str">
            <v>DXType</v>
          </cell>
        </row>
        <row r="38">
          <cell r="C38" t="str">
            <v>EER</v>
          </cell>
          <cell r="D38" t="str">
            <v>EER</v>
          </cell>
          <cell r="E38" t="str">
            <v>Energy Efficiency Ratio</v>
          </cell>
          <cell r="F38" t="str">
            <v>BTU/Whr</v>
          </cell>
          <cell r="H38" t="b">
            <v>1</v>
          </cell>
          <cell r="I38" t="str">
            <v>Float</v>
          </cell>
          <cell r="J38">
            <v>7</v>
          </cell>
          <cell r="K38">
            <v>30</v>
          </cell>
          <cell r="M38" t="b">
            <v>1</v>
          </cell>
        </row>
        <row r="39">
          <cell r="C39" t="str">
            <v>EER_opt</v>
          </cell>
          <cell r="D39" t="str">
            <v>EER</v>
          </cell>
          <cell r="E39" t="str">
            <v>Energy Efficiency Ratio, optional</v>
          </cell>
          <cell r="F39" t="str">
            <v>BTU/Whr</v>
          </cell>
          <cell r="H39" t="b">
            <v>0</v>
          </cell>
          <cell r="I39" t="str">
            <v>Float</v>
          </cell>
          <cell r="J39">
            <v>7</v>
          </cell>
          <cell r="K39">
            <v>30</v>
          </cell>
          <cell r="M39" t="b">
            <v>0</v>
          </cell>
        </row>
        <row r="40">
          <cell r="C40" t="str">
            <v>EER_wNEHS</v>
          </cell>
          <cell r="D40" t="str">
            <v>EER</v>
          </cell>
          <cell r="E40" t="str">
            <v>rated EER for system with non-electric heat source</v>
          </cell>
          <cell r="F40" t="str">
            <v>BTU/Whr</v>
          </cell>
          <cell r="H40" t="b">
            <v>1</v>
          </cell>
          <cell r="I40" t="str">
            <v>Float</v>
          </cell>
          <cell r="J40">
            <v>7</v>
          </cell>
          <cell r="K40">
            <v>30</v>
          </cell>
          <cell r="M40" t="b">
            <v>1</v>
          </cell>
        </row>
        <row r="41">
          <cell r="C41" t="str">
            <v>CEIR_fPLR_Hot</v>
          </cell>
          <cell r="D41" t="str">
            <v>CEIR_fPLR_Hot</v>
          </cell>
          <cell r="E41" t="str">
            <v>Hot EIR_PLR Curve Fit</v>
          </cell>
          <cell r="I41" t="str">
            <v>Text</v>
          </cell>
          <cell r="M41" t="b">
            <v>1</v>
          </cell>
        </row>
        <row r="42">
          <cell r="C42" t="str">
            <v>CEIR_fPLR_Mod</v>
          </cell>
          <cell r="D42" t="str">
            <v>CEIR_fPLR_Mod</v>
          </cell>
          <cell r="E42" t="str">
            <v>Moderate EIR_PLR Curve Fit</v>
          </cell>
          <cell r="I42" t="str">
            <v>Text</v>
          </cell>
          <cell r="M42" t="b">
            <v>1</v>
          </cell>
        </row>
        <row r="43">
          <cell r="C43" t="str">
            <v>CEIR_fPLR_Tem</v>
          </cell>
          <cell r="D43" t="str">
            <v>CEIR_fPLR_Tem</v>
          </cell>
          <cell r="E43" t="str">
            <v>Temperate EIR_PLR Curve Fit</v>
          </cell>
          <cell r="I43" t="str">
            <v>Text</v>
          </cell>
          <cell r="M43" t="b">
            <v>1</v>
          </cell>
        </row>
        <row r="44">
          <cell r="C44" t="str">
            <v>EIR_fT</v>
          </cell>
          <cell r="D44" t="str">
            <v>EIR_fT</v>
          </cell>
          <cell r="E44" t="str">
            <v>EIR Curve Fit</v>
          </cell>
          <cell r="I44" t="str">
            <v>Text</v>
          </cell>
          <cell r="M44" t="b">
            <v>1</v>
          </cell>
        </row>
        <row r="45">
          <cell r="C45" t="str">
            <v>Energy_Star_Rated</v>
          </cell>
          <cell r="D45" t="str">
            <v>Energy Star Rated</v>
          </cell>
          <cell r="E45" t="str">
            <v>Is the technology energy star rated?</v>
          </cell>
          <cell r="H45" t="b">
            <v>0</v>
          </cell>
          <cell r="I45" t="str">
            <v>Boolean</v>
          </cell>
          <cell r="M45" t="b">
            <v>1</v>
          </cell>
        </row>
        <row r="46">
          <cell r="C46" t="str">
            <v>Et</v>
          </cell>
          <cell r="D46" t="str">
            <v>Et</v>
          </cell>
          <cell r="E46" t="str">
            <v>Thermal Efficiency</v>
          </cell>
          <cell r="H46" t="b">
            <v>1</v>
          </cell>
          <cell r="I46" t="str">
            <v>Float</v>
          </cell>
          <cell r="J46">
            <v>0</v>
          </cell>
          <cell r="K46">
            <v>1</v>
          </cell>
          <cell r="M46" t="b">
            <v>1</v>
          </cell>
        </row>
        <row r="47">
          <cell r="C47" t="str">
            <v>Fan_CU</v>
          </cell>
          <cell r="D47" t="str">
            <v>Fan Coil Unit</v>
          </cell>
          <cell r="E47" t="str">
            <v>Single or Multiple Fan coil units</v>
          </cell>
          <cell r="H47" t="b">
            <v>1</v>
          </cell>
          <cell r="I47" t="str">
            <v>List</v>
          </cell>
          <cell r="L47" t="str">
            <v>Fan_CU</v>
          </cell>
          <cell r="M47" t="b">
            <v>0</v>
          </cell>
        </row>
        <row r="48">
          <cell r="C48" t="str">
            <v>FanEirPlr</v>
          </cell>
          <cell r="D48" t="str">
            <v>FanEirPlr</v>
          </cell>
          <cell r="E48" t="str">
            <v>Part load curve for fan</v>
          </cell>
          <cell r="I48" t="str">
            <v>Text</v>
          </cell>
          <cell r="M48" t="b">
            <v>1</v>
          </cell>
        </row>
        <row r="49">
          <cell r="C49" t="str">
            <v>FanPwrMult</v>
          </cell>
          <cell r="D49" t="str">
            <v>FanPwrMult</v>
          </cell>
          <cell r="E49" t="str">
            <v>Multiplier on supply fan power</v>
          </cell>
          <cell r="I49" t="str">
            <v>Float</v>
          </cell>
          <cell r="M49" t="b">
            <v>1</v>
          </cell>
        </row>
        <row r="50">
          <cell r="C50" t="str">
            <v>FanWPerCfm</v>
          </cell>
          <cell r="D50" t="str">
            <v>FanWPerCfm</v>
          </cell>
          <cell r="E50" t="str">
            <v>Fan W/cfm is used to set the fan power input and fan Delta T via the following keywords:</v>
          </cell>
          <cell r="F50" t="str">
            <v>W/CFM</v>
          </cell>
          <cell r="I50" t="str">
            <v>Float</v>
          </cell>
          <cell r="M50" t="b">
            <v>1</v>
          </cell>
        </row>
        <row r="51">
          <cell r="C51" t="str">
            <v>FurnaceAux</v>
          </cell>
          <cell r="D51" t="str">
            <v>Furnace Aux for Pilot</v>
          </cell>
          <cell r="E51" t="str">
            <v>Pilot light energy</v>
          </cell>
          <cell r="F51" t="str">
            <v>BTU/hr</v>
          </cell>
          <cell r="H51" t="b">
            <v>1</v>
          </cell>
          <cell r="I51" t="str">
            <v>Float</v>
          </cell>
          <cell r="M51" t="b">
            <v>1</v>
          </cell>
        </row>
        <row r="52">
          <cell r="C52" t="str">
            <v>FurnaceAuxKW</v>
          </cell>
          <cell r="D52" t="str">
            <v>Furnace Aux KW</v>
          </cell>
          <cell r="E52" t="str">
            <v>Combustion fan and other Aux</v>
          </cell>
          <cell r="F52" t="str">
            <v>KW</v>
          </cell>
          <cell r="H52" t="b">
            <v>1</v>
          </cell>
          <cell r="I52" t="str">
            <v>Float</v>
          </cell>
          <cell r="M52" t="b">
            <v>1</v>
          </cell>
        </row>
        <row r="53">
          <cell r="C53" t="str">
            <v>FurnEt</v>
          </cell>
          <cell r="D53" t="str">
            <v>Furnace thermal effic</v>
          </cell>
          <cell r="E53" t="str">
            <v>Furnace thermal effic</v>
          </cell>
          <cell r="H53" t="b">
            <v>1</v>
          </cell>
          <cell r="I53" t="str">
            <v>Float</v>
          </cell>
          <cell r="M53" t="b">
            <v>1</v>
          </cell>
        </row>
        <row r="54">
          <cell r="C54" t="str">
            <v>FurnAFUE</v>
          </cell>
          <cell r="D54" t="str">
            <v>Furnace AFUE</v>
          </cell>
          <cell r="E54" t="str">
            <v>Furnace AFUE</v>
          </cell>
          <cell r="H54" t="b">
            <v>1</v>
          </cell>
          <cell r="I54" t="str">
            <v>Float</v>
          </cell>
          <cell r="M54" t="b">
            <v>1</v>
          </cell>
        </row>
        <row r="55">
          <cell r="C55" t="str">
            <v>Heat_Rec</v>
          </cell>
          <cell r="D55" t="str">
            <v>Heat Recovery</v>
          </cell>
          <cell r="E55" t="str">
            <v>Heat Recovery</v>
          </cell>
          <cell r="H55" t="b">
            <v>1</v>
          </cell>
          <cell r="I55" t="str">
            <v>Boolean</v>
          </cell>
          <cell r="M55" t="b">
            <v>1</v>
          </cell>
        </row>
        <row r="56">
          <cell r="C56" t="str">
            <v>HEIR_fPLR</v>
          </cell>
          <cell r="D56" t="str">
            <v>HEIR_fPLR</v>
          </cell>
          <cell r="E56" t="str">
            <v>Heating electric input ratio curve</v>
          </cell>
          <cell r="H56" t="b">
            <v>1</v>
          </cell>
          <cell r="I56" t="str">
            <v>Text</v>
          </cell>
          <cell r="M56" t="b">
            <v>1</v>
          </cell>
        </row>
        <row r="57">
          <cell r="C57" t="str">
            <v>HIR_fPLR</v>
          </cell>
          <cell r="D57" t="str">
            <v>HIR f(PLR)</v>
          </cell>
          <cell r="E57" t="str">
            <v>Heat input ratio curve vs part load ratio</v>
          </cell>
          <cell r="H57" t="b">
            <v>1</v>
          </cell>
          <cell r="I57" t="str">
            <v>Text</v>
          </cell>
        </row>
        <row r="58">
          <cell r="C58" t="str">
            <v>HIR_fT</v>
          </cell>
          <cell r="D58" t="str">
            <v>HIR_fT</v>
          </cell>
          <cell r="E58" t="str">
            <v>HIR Curve Fit</v>
          </cell>
          <cell r="I58" t="str">
            <v>Text</v>
          </cell>
          <cell r="M58" t="b">
            <v>1</v>
          </cell>
        </row>
        <row r="59">
          <cell r="C59" t="str">
            <v>HSPF</v>
          </cell>
          <cell r="D59" t="str">
            <v>HSPF</v>
          </cell>
          <cell r="E59" t="str">
            <v>Heating seasonal performance factor</v>
          </cell>
          <cell r="F59" t="str">
            <v>BTU/Whr</v>
          </cell>
          <cell r="H59" t="b">
            <v>0</v>
          </cell>
          <cell r="I59" t="str">
            <v>Float</v>
          </cell>
          <cell r="J59">
            <v>6.5</v>
          </cell>
          <cell r="K59">
            <v>9</v>
          </cell>
          <cell r="M59" t="b">
            <v>1</v>
          </cell>
        </row>
        <row r="60">
          <cell r="C60" t="str">
            <v>HtCap_fT</v>
          </cell>
          <cell r="D60" t="str">
            <v>HtCap_fT</v>
          </cell>
          <cell r="E60" t="str">
            <v>Heat pump heating cap curve</v>
          </cell>
          <cell r="I60" t="str">
            <v>Text</v>
          </cell>
          <cell r="M60" t="b">
            <v>1</v>
          </cell>
        </row>
        <row r="61">
          <cell r="C61" t="str">
            <v>HtCoolCapRatio</v>
          </cell>
          <cell r="D61" t="str">
            <v>HtCoolCapRatio</v>
          </cell>
          <cell r="E61" t="str">
            <v>Ratio of heating capacity to cooling capacity</v>
          </cell>
          <cell r="H61" t="b">
            <v>1</v>
          </cell>
          <cell r="I61" t="str">
            <v>Float</v>
          </cell>
          <cell r="M61" t="b">
            <v>1</v>
          </cell>
        </row>
        <row r="62">
          <cell r="C62" t="str">
            <v>HtgCap</v>
          </cell>
          <cell r="D62" t="str">
            <v>HtgCap</v>
          </cell>
          <cell r="E62" t="str">
            <v>For heat pumps only - Actual unit rated heating capacity.  Value is for reference only and not used in simulations.</v>
          </cell>
          <cell r="F62" t="str">
            <v>BTU/hr</v>
          </cell>
          <cell r="I62" t="str">
            <v>Float</v>
          </cell>
          <cell r="M62" t="b">
            <v>1</v>
          </cell>
        </row>
        <row r="63">
          <cell r="C63" t="str">
            <v>HtgEIR</v>
          </cell>
          <cell r="D63" t="str">
            <v>HtgEIR</v>
          </cell>
          <cell r="E63" t="str">
            <v>Heating EIR from manufacturers expanded ratings chart.  Used only as a check with the rated COP at 47 ODB.</v>
          </cell>
          <cell r="I63" t="str">
            <v>Float</v>
          </cell>
          <cell r="M63" t="b">
            <v>1</v>
          </cell>
        </row>
        <row r="64">
          <cell r="C64" t="str">
            <v>HtgFuel</v>
          </cell>
          <cell r="D64" t="str">
            <v>HtgFuel</v>
          </cell>
          <cell r="E64" t="str">
            <v>Heating fuel</v>
          </cell>
          <cell r="H64" t="b">
            <v>1</v>
          </cell>
          <cell r="I64" t="str">
            <v>Text</v>
          </cell>
          <cell r="M64" t="b">
            <v>1</v>
          </cell>
        </row>
        <row r="65">
          <cell r="C65" t="str">
            <v>IEER</v>
          </cell>
          <cell r="D65" t="str">
            <v>IEER</v>
          </cell>
          <cell r="E65" t="str">
            <v>Integrated Energy Efficiency Ratio, optional for non VRF equipment</v>
          </cell>
          <cell r="H65" t="b">
            <v>0</v>
          </cell>
          <cell r="I65" t="str">
            <v>Float</v>
          </cell>
          <cell r="J65">
            <v>7</v>
          </cell>
          <cell r="K65">
            <v>30</v>
          </cell>
          <cell r="M65" t="b">
            <v>0</v>
          </cell>
        </row>
        <row r="66">
          <cell r="C66" t="str">
            <v>IEER_Req</v>
          </cell>
          <cell r="D66" t="str">
            <v>IEER</v>
          </cell>
          <cell r="E66" t="str">
            <v>minimum Integrated Energy Efficiency Ratio, required for VRF equipment</v>
          </cell>
          <cell r="H66" t="b">
            <v>1</v>
          </cell>
          <cell r="I66" t="str">
            <v>Float</v>
          </cell>
          <cell r="J66">
            <v>10</v>
          </cell>
          <cell r="K66">
            <v>15</v>
          </cell>
        </row>
        <row r="67">
          <cell r="C67" t="str">
            <v>IPLV</v>
          </cell>
          <cell r="D67" t="str">
            <v>IPLV</v>
          </cell>
          <cell r="E67" t="str">
            <v>Integrated Part Load Value</v>
          </cell>
          <cell r="H67" t="b">
            <v>0</v>
          </cell>
          <cell r="I67" t="str">
            <v>Float</v>
          </cell>
          <cell r="J67">
            <v>0</v>
          </cell>
          <cell r="K67">
            <v>10</v>
          </cell>
          <cell r="M67" t="b">
            <v>1</v>
          </cell>
        </row>
        <row r="68">
          <cell r="C68" t="str">
            <v>IPLV_wNEHS</v>
          </cell>
          <cell r="D68" t="str">
            <v>IPLV wNEHS</v>
          </cell>
          <cell r="E68" t="str">
            <v>Integrated Part Load Value with non-electric heat source</v>
          </cell>
          <cell r="H68" t="b">
            <v>0</v>
          </cell>
          <cell r="I68" t="str">
            <v>Float</v>
          </cell>
          <cell r="J68">
            <v>0</v>
          </cell>
          <cell r="K68">
            <v>10</v>
          </cell>
          <cell r="M68" t="b">
            <v>0</v>
          </cell>
        </row>
        <row r="69">
          <cell r="C69" t="str">
            <v>LowSpdCapRatio</v>
          </cell>
          <cell r="D69" t="str">
            <v>LowSpdCapRatio</v>
          </cell>
          <cell r="E69" t="str">
            <v>Low speed capacity ratio for 2-speed units (ratio of lowspeed to high speed cooling capacity) used by keyword COOL-STAGES</v>
          </cell>
          <cell r="I69" t="str">
            <v>Float</v>
          </cell>
          <cell r="M69" t="b">
            <v>1</v>
          </cell>
        </row>
        <row r="70">
          <cell r="C70" t="str">
            <v>LowSpdCfmRatio</v>
          </cell>
          <cell r="D70" t="str">
            <v>LowSpdCfmRatio</v>
          </cell>
          <cell r="E70" t="str">
            <v>Low speed cfm ratio for 2-speed units (ratio of low speed to high speed cfm) used by keyword MIN-FLOW-RATIO</v>
          </cell>
          <cell r="I70" t="str">
            <v>Float</v>
          </cell>
          <cell r="M70" t="b">
            <v>1</v>
          </cell>
        </row>
        <row r="71">
          <cell r="C71" t="str">
            <v>Manufacturer</v>
          </cell>
          <cell r="D71" t="str">
            <v>Manufacturer</v>
          </cell>
          <cell r="E71" t="str">
            <v>Manufacturer</v>
          </cell>
          <cell r="H71" t="b">
            <v>0</v>
          </cell>
          <cell r="I71" t="str">
            <v>Text</v>
          </cell>
          <cell r="M71" t="b">
            <v>0</v>
          </cell>
        </row>
        <row r="72">
          <cell r="C72" t="str">
            <v>Model_Number</v>
          </cell>
          <cell r="D72" t="str">
            <v>Model Number</v>
          </cell>
          <cell r="E72" t="str">
            <v>Model Number</v>
          </cell>
          <cell r="H72" t="b">
            <v>0</v>
          </cell>
          <cell r="I72" t="str">
            <v>Text</v>
          </cell>
          <cell r="M72" t="b">
            <v>0</v>
          </cell>
        </row>
        <row r="73">
          <cell r="C73" t="str">
            <v>NominalCap</v>
          </cell>
          <cell r="D73" t="str">
            <v>NominalCap</v>
          </cell>
          <cell r="E73" t="str">
            <v>Nominal system capacity</v>
          </cell>
          <cell r="H73" t="b">
            <v>1</v>
          </cell>
          <cell r="I73" t="str">
            <v>Float</v>
          </cell>
        </row>
        <row r="74">
          <cell r="C74" t="str">
            <v>NumStages</v>
          </cell>
          <cell r="D74" t="str">
            <v>NumStages</v>
          </cell>
          <cell r="E74" t="str">
            <v>Number of compressor speeds (1 or 2).  This is used as a flag to notify simulation when 2-speed equipment is to be simulated</v>
          </cell>
          <cell r="I74" t="str">
            <v>Integer</v>
          </cell>
          <cell r="M74" t="b">
            <v>1</v>
          </cell>
        </row>
        <row r="75">
          <cell r="C75" t="str">
            <v>OFanCrv</v>
          </cell>
          <cell r="D75" t="str">
            <v>OutsideFanCrv</v>
          </cell>
          <cell r="E75" t="str">
            <v>Outside fan performance curve</v>
          </cell>
          <cell r="H75" t="b">
            <v>0</v>
          </cell>
          <cell r="I75" t="str">
            <v>Text</v>
          </cell>
          <cell r="M75" t="b">
            <v>1</v>
          </cell>
        </row>
        <row r="76">
          <cell r="C76" t="str">
            <v>PerfMapID</v>
          </cell>
          <cell r="D76" t="str">
            <v>PerfMapID</v>
          </cell>
          <cell r="E76" t="str">
            <v>Performance map reference number</v>
          </cell>
          <cell r="I76" t="str">
            <v>Integer</v>
          </cell>
          <cell r="M76" t="b">
            <v>1</v>
          </cell>
        </row>
        <row r="77">
          <cell r="C77" t="str">
            <v>PremWPerCfm</v>
          </cell>
          <cell r="D77" t="str">
            <v>PremMtrW/CFM</v>
          </cell>
          <cell r="E77" t="str">
            <v>Fan W/CFM with premium motor</v>
          </cell>
          <cell r="H77" t="b">
            <v>1</v>
          </cell>
          <cell r="I77" t="str">
            <v>Float</v>
          </cell>
          <cell r="M77" t="b">
            <v>1</v>
          </cell>
        </row>
        <row r="78">
          <cell r="C78" t="str">
            <v>RatedEER</v>
          </cell>
          <cell r="D78" t="str">
            <v>RatedEER</v>
          </cell>
          <cell r="E78" t="str">
            <v>Rated EER</v>
          </cell>
          <cell r="H78" t="b">
            <v>1</v>
          </cell>
          <cell r="I78" t="str">
            <v>Float</v>
          </cell>
          <cell r="M78" t="b">
            <v>1</v>
          </cell>
        </row>
        <row r="79">
          <cell r="C79" t="str">
            <v>RatedSupMtrClass</v>
          </cell>
          <cell r="D79" t="str">
            <v>RatedSupMtrClass</v>
          </cell>
          <cell r="E79" t="str">
            <v>Motor class that the unit was rated with</v>
          </cell>
          <cell r="I79" t="str">
            <v>Text</v>
          </cell>
          <cell r="M79" t="b">
            <v>1</v>
          </cell>
        </row>
        <row r="80">
          <cell r="C80" t="str">
            <v>Refrigerant_Charge_State</v>
          </cell>
          <cell r="D80" t="str">
            <v>Refrigerant Charge State</v>
          </cell>
          <cell r="E80" t="str">
            <v>Charge state of DX refrigerant system</v>
          </cell>
          <cell r="H80" t="b">
            <v>1</v>
          </cell>
          <cell r="I80" t="str">
            <v>List</v>
          </cell>
          <cell r="L80" t="str">
            <v>Refg Charge</v>
          </cell>
          <cell r="M80" t="b">
            <v>1</v>
          </cell>
        </row>
        <row r="81">
          <cell r="C81" t="str">
            <v>Refrigerant_Type</v>
          </cell>
          <cell r="D81" t="str">
            <v>Refrigerant Type</v>
          </cell>
          <cell r="E81" t="str">
            <v>Type of refrigerant</v>
          </cell>
          <cell r="H81" t="b">
            <v>0</v>
          </cell>
          <cell r="I81" t="str">
            <v>List</v>
          </cell>
          <cell r="L81" t="str">
            <v>Refrigerant</v>
          </cell>
          <cell r="M81" t="b">
            <v>1</v>
          </cell>
        </row>
        <row r="82">
          <cell r="C82" t="str">
            <v>Replacement_Qualified</v>
          </cell>
          <cell r="D82" t="str">
            <v>Replacement Qualified</v>
          </cell>
          <cell r="E82" t="str">
            <v>New Construction or Replacement Qualified</v>
          </cell>
          <cell r="H82" t="b">
            <v>1</v>
          </cell>
          <cell r="I82" t="str">
            <v>Boolean</v>
          </cell>
          <cell r="M82" t="b">
            <v>0</v>
          </cell>
        </row>
        <row r="83">
          <cell r="C83" t="str">
            <v>RTU_Htg_Cap_Range</v>
          </cell>
          <cell r="D83" t="str">
            <v>RTU Htg Cap Range</v>
          </cell>
          <cell r="E83" t="str">
            <v>Heating capacity for packaged AC units</v>
          </cell>
          <cell r="F83" t="str">
            <v>kBTUh</v>
          </cell>
          <cell r="H83" t="b">
            <v>0</v>
          </cell>
          <cell r="I83" t="str">
            <v>Float</v>
          </cell>
          <cell r="J83">
            <v>0</v>
          </cell>
          <cell r="K83">
            <v>10000000</v>
          </cell>
          <cell r="M83" t="b">
            <v>1</v>
          </cell>
        </row>
        <row r="84">
          <cell r="C84" t="str">
            <v>RValue</v>
          </cell>
          <cell r="D84" t="str">
            <v>RValue</v>
          </cell>
          <cell r="E84" t="str">
            <v>Component Rated R-Value</v>
          </cell>
          <cell r="H84" t="b">
            <v>1</v>
          </cell>
          <cell r="I84" t="str">
            <v>Float</v>
          </cell>
          <cell r="J84">
            <v>0</v>
          </cell>
          <cell r="K84">
            <v>100</v>
          </cell>
          <cell r="M84" t="b">
            <v>1</v>
          </cell>
        </row>
        <row r="85">
          <cell r="C85" t="str">
            <v>Sector</v>
          </cell>
          <cell r="D85" t="str">
            <v>Sector</v>
          </cell>
          <cell r="E85" t="str">
            <v>Sector</v>
          </cell>
          <cell r="H85" t="b">
            <v>0</v>
          </cell>
          <cell r="I85" t="str">
            <v>Text</v>
          </cell>
          <cell r="M85" t="b">
            <v>1</v>
          </cell>
        </row>
        <row r="86">
          <cell r="C86" t="str">
            <v>SEER</v>
          </cell>
          <cell r="D86" t="str">
            <v>SEER</v>
          </cell>
          <cell r="E86" t="str">
            <v>SEER</v>
          </cell>
          <cell r="F86" t="str">
            <v>BTU/Whr</v>
          </cell>
          <cell r="H86" t="b">
            <v>1</v>
          </cell>
          <cell r="I86" t="str">
            <v>Float</v>
          </cell>
          <cell r="J86">
            <v>7</v>
          </cell>
          <cell r="K86">
            <v>30</v>
          </cell>
          <cell r="M86" t="b">
            <v>1</v>
          </cell>
        </row>
        <row r="87">
          <cell r="C87" t="str">
            <v>Sens_Peak_EER_opt</v>
          </cell>
          <cell r="D87" t="str">
            <v>Sens Peak EER opt</v>
          </cell>
          <cell r="E87" t="str">
            <v>sensible peak EER, used for hot, dry climates only</v>
          </cell>
          <cell r="F87" t="str">
            <v>BTU/Whr</v>
          </cell>
          <cell r="H87" t="b">
            <v>0</v>
          </cell>
          <cell r="I87" t="str">
            <v>Float</v>
          </cell>
          <cell r="J87">
            <v>7</v>
          </cell>
          <cell r="K87">
            <v>30</v>
          </cell>
          <cell r="M87" t="b">
            <v>1</v>
          </cell>
        </row>
        <row r="88">
          <cell r="C88" t="str">
            <v>SensCoolCapMult</v>
          </cell>
          <cell r="D88" t="str">
            <v>Sens cooling cap multiplier</v>
          </cell>
          <cell r="E88" t="str">
            <v>Sens cooling cap multiplier</v>
          </cell>
          <cell r="H88" t="b">
            <v>1</v>
          </cell>
          <cell r="I88" t="str">
            <v>Float</v>
          </cell>
        </row>
        <row r="89">
          <cell r="C89" t="str">
            <v>SHR</v>
          </cell>
          <cell r="D89" t="str">
            <v>Sensible heat ratio</v>
          </cell>
          <cell r="E89" t="str">
            <v>Sensible heat ratio</v>
          </cell>
          <cell r="H89" t="b">
            <v>1</v>
          </cell>
          <cell r="I89" t="str">
            <v>Float</v>
          </cell>
          <cell r="M89" t="b">
            <v>1</v>
          </cell>
        </row>
        <row r="90">
          <cell r="C90" t="str">
            <v>SizeRange</v>
          </cell>
          <cell r="D90" t="str">
            <v>Size Range</v>
          </cell>
          <cell r="E90" t="str">
            <v>Equipment size range</v>
          </cell>
          <cell r="H90" t="b">
            <v>1</v>
          </cell>
          <cell r="I90" t="str">
            <v>Text</v>
          </cell>
          <cell r="M90" t="b">
            <v>0</v>
          </cell>
        </row>
        <row r="91">
          <cell r="C91" t="str">
            <v>SubType</v>
          </cell>
          <cell r="D91" t="str">
            <v>SubType</v>
          </cell>
          <cell r="E91" t="str">
            <v>Sub Type</v>
          </cell>
          <cell r="H91" t="b">
            <v>1</v>
          </cell>
          <cell r="I91" t="str">
            <v>Text</v>
          </cell>
          <cell r="M91" t="b">
            <v>0</v>
          </cell>
        </row>
        <row r="92">
          <cell r="C92" t="str">
            <v>SupMotEff</v>
          </cell>
          <cell r="D92" t="str">
            <v>SupMotEff</v>
          </cell>
          <cell r="E92" t="str">
            <v>Supply fan motor efficiency</v>
          </cell>
          <cell r="H92" t="b">
            <v>1</v>
          </cell>
          <cell r="I92" t="str">
            <v>Float</v>
          </cell>
          <cell r="M92" t="b">
            <v>1</v>
          </cell>
        </row>
        <row r="93">
          <cell r="C93" t="str">
            <v>Tier</v>
          </cell>
          <cell r="D93" t="str">
            <v>Tier</v>
          </cell>
          <cell r="E93" t="str">
            <v>Efficiency Tier</v>
          </cell>
          <cell r="I93" t="str">
            <v>Integer</v>
          </cell>
          <cell r="M93" t="b">
            <v>0</v>
          </cell>
        </row>
        <row r="94">
          <cell r="C94" t="str">
            <v>TotCoolCap</v>
          </cell>
          <cell r="D94" t="str">
            <v>TotCoolCap</v>
          </cell>
          <cell r="E94" t="str">
            <v>Actual unit total capacity.  Value is for reference only and not used in simulations.</v>
          </cell>
          <cell r="F94" t="str">
            <v>BTU/hr</v>
          </cell>
          <cell r="I94" t="str">
            <v>Float</v>
          </cell>
          <cell r="M94" t="b">
            <v>1</v>
          </cell>
        </row>
        <row r="95">
          <cell r="C95" t="str">
            <v>TotCoolCapMult</v>
          </cell>
          <cell r="D95" t="str">
            <v>Tot cooling cap multiplier</v>
          </cell>
          <cell r="E95" t="str">
            <v>Tot cooling cap multiplier</v>
          </cell>
          <cell r="H95" t="b">
            <v>1</v>
          </cell>
          <cell r="I95" t="str">
            <v>Float</v>
          </cell>
        </row>
        <row r="96">
          <cell r="C96" t="str">
            <v>UnitCOP</v>
          </cell>
          <cell r="D96" t="str">
            <v>UnitCOP</v>
          </cell>
          <cell r="E96" t="str">
            <v>Total unit COP</v>
          </cell>
          <cell r="H96" t="b">
            <v>1</v>
          </cell>
          <cell r="I96" t="str">
            <v>Float</v>
          </cell>
          <cell r="M96" t="b">
            <v>0</v>
          </cell>
        </row>
        <row r="97">
          <cell r="C97" t="str">
            <v>VSM</v>
          </cell>
          <cell r="D97" t="str">
            <v>Variable Speed Motor</v>
          </cell>
          <cell r="E97" t="str">
            <v>Includes a Variable Speed Motor</v>
          </cell>
          <cell r="H97" t="b">
            <v>1</v>
          </cell>
          <cell r="I97" t="str">
            <v>Boolean</v>
          </cell>
          <cell r="M97" t="b">
            <v>1</v>
          </cell>
        </row>
        <row r="98">
          <cell r="C98" t="str">
            <v>TU_DXType</v>
          </cell>
          <cell r="D98" t="str">
            <v>TU_DXType</v>
          </cell>
          <cell r="E98" t="str">
            <v>Terminal unit DXType</v>
          </cell>
          <cell r="H98" t="b">
            <v>1</v>
          </cell>
        </row>
        <row r="99">
          <cell r="C99" t="str">
            <v>TU_SubType</v>
          </cell>
          <cell r="D99" t="str">
            <v>TU_SubType</v>
          </cell>
          <cell r="E99" t="str">
            <v>Terminal unit SubType</v>
          </cell>
          <cell r="H99" t="b">
            <v>1</v>
          </cell>
        </row>
        <row r="100">
          <cell r="C100" t="str">
            <v>TU_EER</v>
          </cell>
          <cell r="D100" t="str">
            <v>TU_EER</v>
          </cell>
          <cell r="E100" t="str">
            <v>Terminal unit EER</v>
          </cell>
          <cell r="H100" t="b">
            <v>1</v>
          </cell>
        </row>
        <row r="101">
          <cell r="C101" t="str">
            <v>TU_CoolingEIR</v>
          </cell>
          <cell r="D101" t="str">
            <v>TU_CoolingEIR</v>
          </cell>
          <cell r="E101" t="str">
            <v>Terminal unit CoolingEIR</v>
          </cell>
          <cell r="H101" t="b">
            <v>1</v>
          </cell>
        </row>
        <row r="102">
          <cell r="C102" t="str">
            <v>TU_CfmPerBtuh</v>
          </cell>
          <cell r="D102" t="str">
            <v>TU_CfmPerBtuh</v>
          </cell>
          <cell r="E102" t="str">
            <v>Terminal unit CfmPerBtuh</v>
          </cell>
          <cell r="H102" t="b">
            <v>1</v>
          </cell>
        </row>
        <row r="103">
          <cell r="C103" t="str">
            <v>TU_FanWPerCfm</v>
          </cell>
          <cell r="D103" t="str">
            <v>TU_FanWPerCfm</v>
          </cell>
          <cell r="E103" t="str">
            <v>Terminal unit FanWPerCfm</v>
          </cell>
          <cell r="H103" t="b">
            <v>1</v>
          </cell>
        </row>
        <row r="104">
          <cell r="C104" t="str">
            <v>TU_CoilBF</v>
          </cell>
          <cell r="D104" t="str">
            <v>TU_CoilBF</v>
          </cell>
          <cell r="E104" t="str">
            <v>Terminal unit CoilBF</v>
          </cell>
          <cell r="H104" t="b">
            <v>1</v>
          </cell>
        </row>
        <row r="105">
          <cell r="C105" t="str">
            <v>TU_HtCoolCapRatio</v>
          </cell>
          <cell r="D105" t="str">
            <v>TU_HtCoolCapRatio</v>
          </cell>
          <cell r="E105" t="str">
            <v>Terminal unit HtCoolCapRatio</v>
          </cell>
          <cell r="H105" t="b">
            <v>1</v>
          </cell>
        </row>
        <row r="106">
          <cell r="C106" t="str">
            <v>TU_UnitCOP</v>
          </cell>
          <cell r="D106" t="str">
            <v>TU_UnitCOP</v>
          </cell>
          <cell r="E106" t="str">
            <v>Terminal unit UnitCOP</v>
          </cell>
          <cell r="H106" t="b">
            <v>1</v>
          </cell>
        </row>
        <row r="107">
          <cell r="C107" t="str">
            <v>TU_COP47</v>
          </cell>
          <cell r="D107" t="str">
            <v>TU_COP47</v>
          </cell>
          <cell r="E107" t="str">
            <v>Terminal unit COP47</v>
          </cell>
          <cell r="H107" t="b">
            <v>1</v>
          </cell>
        </row>
        <row r="108">
          <cell r="C108" t="str">
            <v>TU_HtgEIR</v>
          </cell>
          <cell r="D108" t="str">
            <v>TU_HtgEIR</v>
          </cell>
          <cell r="E108" t="str">
            <v>Terminal unit HtgEIR</v>
          </cell>
          <cell r="H108" t="b">
            <v>1</v>
          </cell>
        </row>
        <row r="109">
          <cell r="C109" t="str">
            <v>TU_ClCap_fT</v>
          </cell>
          <cell r="D109" t="str">
            <v>TU_ClCap_fT</v>
          </cell>
          <cell r="E109" t="str">
            <v>Terminal unit ClCap_fT</v>
          </cell>
          <cell r="H109" t="b">
            <v>1</v>
          </cell>
        </row>
        <row r="110">
          <cell r="C110" t="str">
            <v>TU_ClSH_fT</v>
          </cell>
          <cell r="D110" t="str">
            <v>TU_ClSH_fT</v>
          </cell>
          <cell r="E110" t="str">
            <v>Terminal unit ClSH_fT</v>
          </cell>
          <cell r="H110" t="b">
            <v>1</v>
          </cell>
        </row>
        <row r="111">
          <cell r="C111" t="str">
            <v>TU_EIR_fT</v>
          </cell>
          <cell r="D111" t="str">
            <v>TU_EIR_fT</v>
          </cell>
          <cell r="E111" t="str">
            <v>Terminal unit EIR_fT</v>
          </cell>
          <cell r="H111" t="b">
            <v>1</v>
          </cell>
        </row>
        <row r="112">
          <cell r="C112" t="str">
            <v>TU_BF_fT</v>
          </cell>
          <cell r="D112" t="str">
            <v>TU_BF_fT</v>
          </cell>
          <cell r="E112" t="str">
            <v>Terminal unit BF_fT</v>
          </cell>
          <cell r="H112" t="b">
            <v>1</v>
          </cell>
        </row>
        <row r="113">
          <cell r="C113" t="str">
            <v>TU_CEIR_fPLR</v>
          </cell>
          <cell r="D113" t="str">
            <v>TU_CEIR_fPLR</v>
          </cell>
          <cell r="E113" t="str">
            <v>Terminal unit CEIR_fPLR</v>
          </cell>
          <cell r="H113" t="b">
            <v>1</v>
          </cell>
        </row>
        <row r="114">
          <cell r="C114" t="str">
            <v>TU_HtCap_fT</v>
          </cell>
          <cell r="D114" t="str">
            <v>TU_HtCap_fT</v>
          </cell>
          <cell r="E114" t="str">
            <v>Terminal unit HtCap_fT</v>
          </cell>
          <cell r="H114" t="b">
            <v>1</v>
          </cell>
        </row>
        <row r="115">
          <cell r="C115" t="str">
            <v>TU_HEIR_fPLR</v>
          </cell>
          <cell r="D115" t="str">
            <v>TU_HEIR_fPLR</v>
          </cell>
          <cell r="E115" t="str">
            <v>Terminal unit HEIR_fPLR</v>
          </cell>
          <cell r="H115" t="b">
            <v>1</v>
          </cell>
        </row>
        <row r="116">
          <cell r="C116" t="str">
            <v>TU_HIR_fT</v>
          </cell>
          <cell r="D116" t="str">
            <v>TU_HIR_fT</v>
          </cell>
          <cell r="E116" t="str">
            <v>Terminal unit HIR_fT</v>
          </cell>
          <cell r="H116" t="b">
            <v>1</v>
          </cell>
        </row>
        <row r="117">
          <cell r="C117" t="str">
            <v>TU_BF_fFlow</v>
          </cell>
          <cell r="D117" t="str">
            <v>TU_BF_fFlow</v>
          </cell>
          <cell r="E117" t="str">
            <v>Terminal unit BF_fFlow</v>
          </cell>
          <cell r="H117" t="b">
            <v>1</v>
          </cell>
        </row>
        <row r="118">
          <cell r="C118" t="str">
            <v>TU_NumStages</v>
          </cell>
          <cell r="D118" t="str">
            <v>TU_NumStages</v>
          </cell>
          <cell r="E118" t="str">
            <v>Terminal unit NumStages</v>
          </cell>
          <cell r="H118" t="b">
            <v>1</v>
          </cell>
        </row>
        <row r="119">
          <cell r="C119" t="str">
            <v>PV_DXType</v>
          </cell>
          <cell r="D119" t="str">
            <v>PV_DXType</v>
          </cell>
          <cell r="E119" t="str">
            <v>Packaged VAV DXType</v>
          </cell>
          <cell r="H119" t="b">
            <v>1</v>
          </cell>
        </row>
        <row r="120">
          <cell r="C120" t="str">
            <v>PV_SubType</v>
          </cell>
          <cell r="D120" t="str">
            <v>PV_SubType</v>
          </cell>
          <cell r="E120" t="str">
            <v>Packaged VAV SubType</v>
          </cell>
          <cell r="H120" t="b">
            <v>1</v>
          </cell>
        </row>
        <row r="121">
          <cell r="C121" t="str">
            <v>PV_SizeRange</v>
          </cell>
          <cell r="D121" t="str">
            <v>PV_SizeRange</v>
          </cell>
          <cell r="E121" t="str">
            <v>Packaged VAV SizeRange</v>
          </cell>
          <cell r="H121" t="b">
            <v>1</v>
          </cell>
        </row>
        <row r="122">
          <cell r="C122" t="str">
            <v>PV_Tier</v>
          </cell>
          <cell r="D122" t="str">
            <v>PV_Tier</v>
          </cell>
          <cell r="E122" t="str">
            <v>Packaged VAV Tier</v>
          </cell>
          <cell r="H122" t="b">
            <v>1</v>
          </cell>
        </row>
        <row r="123">
          <cell r="C123" t="str">
            <v>PV_NominalCap</v>
          </cell>
          <cell r="D123" t="str">
            <v>PV_NominalCap</v>
          </cell>
          <cell r="E123" t="str">
            <v>Packaged VAV NominalCap</v>
          </cell>
          <cell r="H123" t="b">
            <v>1</v>
          </cell>
        </row>
        <row r="124">
          <cell r="C124" t="str">
            <v>PV_HtgFuel</v>
          </cell>
          <cell r="D124" t="str">
            <v>PV_HtgFuel</v>
          </cell>
          <cell r="E124" t="str">
            <v>Packaged VAV HtgFuel</v>
          </cell>
          <cell r="H124" t="b">
            <v>1</v>
          </cell>
        </row>
        <row r="125">
          <cell r="C125" t="str">
            <v>PV_RatedEER</v>
          </cell>
          <cell r="D125" t="str">
            <v>PV_RatedEER</v>
          </cell>
          <cell r="E125" t="str">
            <v>Packaged VAV RatedEER</v>
          </cell>
          <cell r="H125" t="b">
            <v>1</v>
          </cell>
        </row>
        <row r="126">
          <cell r="C126" t="str">
            <v>PV_EER</v>
          </cell>
          <cell r="D126" t="str">
            <v>PV_EER</v>
          </cell>
          <cell r="E126" t="str">
            <v>Packaged VAV EER</v>
          </cell>
          <cell r="H126" t="b">
            <v>1</v>
          </cell>
        </row>
        <row r="127">
          <cell r="C127" t="str">
            <v>PV_IEER</v>
          </cell>
          <cell r="D127" t="str">
            <v>PV_IEER</v>
          </cell>
          <cell r="E127" t="str">
            <v>Packaged VAV IEER</v>
          </cell>
          <cell r="H127" t="b">
            <v>1</v>
          </cell>
        </row>
        <row r="128">
          <cell r="C128" t="str">
            <v>PV_TotCoolCap</v>
          </cell>
          <cell r="D128" t="str">
            <v>PV_TotCoolCap</v>
          </cell>
          <cell r="E128" t="str">
            <v>Packaged VAV TotCoolCap</v>
          </cell>
          <cell r="H128" t="b">
            <v>1</v>
          </cell>
        </row>
        <row r="129">
          <cell r="C129" t="str">
            <v>PV_CoolSensCap</v>
          </cell>
          <cell r="D129" t="str">
            <v>PV_CoolSensCap</v>
          </cell>
          <cell r="E129" t="str">
            <v>Packaged VAV CoolSensCap</v>
          </cell>
          <cell r="H129" t="b">
            <v>1</v>
          </cell>
        </row>
        <row r="130">
          <cell r="C130" t="str">
            <v>PV_CoolingEIR</v>
          </cell>
          <cell r="D130" t="str">
            <v>PV_CoolingEIR</v>
          </cell>
          <cell r="E130" t="str">
            <v>Packaged VAV CoolingEIR</v>
          </cell>
          <cell r="H130" t="b">
            <v>1</v>
          </cell>
        </row>
        <row r="131">
          <cell r="C131" t="str">
            <v>PV_CfmPerBtuh</v>
          </cell>
          <cell r="D131" t="str">
            <v>PV_CfmPerBtuh</v>
          </cell>
          <cell r="E131" t="str">
            <v>Packaged VAV CfmPerBtuh</v>
          </cell>
          <cell r="H131" t="b">
            <v>1</v>
          </cell>
        </row>
        <row r="132">
          <cell r="C132" t="str">
            <v>PV_SupMotEff</v>
          </cell>
          <cell r="D132" t="str">
            <v>PV_SupMotEff</v>
          </cell>
          <cell r="E132" t="str">
            <v>Packaged VAV SupMotEff</v>
          </cell>
          <cell r="H132" t="b">
            <v>1</v>
          </cell>
        </row>
        <row r="133">
          <cell r="C133" t="str">
            <v>PV_FanWPerCfm</v>
          </cell>
          <cell r="D133" t="str">
            <v>PV_FanWPerCfm</v>
          </cell>
          <cell r="E133" t="str">
            <v>Packaged VAV FanWPerCfm</v>
          </cell>
          <cell r="H133" t="b">
            <v>1</v>
          </cell>
        </row>
        <row r="134">
          <cell r="C134" t="str">
            <v>PV_CondWPerBtuh</v>
          </cell>
          <cell r="D134" t="str">
            <v>PV_CondWPerBtuh</v>
          </cell>
          <cell r="E134" t="str">
            <v>Packaged VAV CondWPerBtuh</v>
          </cell>
          <cell r="H134" t="b">
            <v>1</v>
          </cell>
        </row>
        <row r="135">
          <cell r="C135" t="str">
            <v>PV_CoilBF</v>
          </cell>
          <cell r="D135" t="str">
            <v>PV_CoilBF</v>
          </cell>
          <cell r="E135" t="str">
            <v>Packaged VAV CoilBF</v>
          </cell>
          <cell r="H135" t="b">
            <v>1</v>
          </cell>
        </row>
        <row r="136">
          <cell r="C136" t="str">
            <v>PV_CrnkEIR</v>
          </cell>
          <cell r="D136" t="str">
            <v>PV_CrnkEIR</v>
          </cell>
          <cell r="E136" t="str">
            <v>Packaged VAV CrnkEIR</v>
          </cell>
          <cell r="H136" t="b">
            <v>1</v>
          </cell>
        </row>
        <row r="137">
          <cell r="C137" t="str">
            <v>PV_CrnkMaxT</v>
          </cell>
          <cell r="D137" t="str">
            <v>PV_CrnkMaxT</v>
          </cell>
          <cell r="E137" t="str">
            <v>Packaged VAV CrnkMaxT</v>
          </cell>
          <cell r="H137" t="b">
            <v>1</v>
          </cell>
        </row>
        <row r="138">
          <cell r="C138" t="str">
            <v>PV_NumStages</v>
          </cell>
          <cell r="D138" t="str">
            <v>PV_NumStages</v>
          </cell>
          <cell r="E138" t="str">
            <v>Packaged VAV NumStages</v>
          </cell>
          <cell r="H138" t="b">
            <v>1</v>
          </cell>
        </row>
        <row r="139">
          <cell r="C139" t="str">
            <v>PV_FanEirPlr</v>
          </cell>
          <cell r="D139" t="str">
            <v>PV_FanEirPlr</v>
          </cell>
          <cell r="E139" t="str">
            <v>Packaged VAV FanEirPlr</v>
          </cell>
          <cell r="H139" t="b">
            <v>1</v>
          </cell>
        </row>
        <row r="140">
          <cell r="C140" t="str">
            <v>PV_LowSpdCfmRatio</v>
          </cell>
          <cell r="D140" t="str">
            <v>PV_LowSpdCfmRatio</v>
          </cell>
          <cell r="E140" t="str">
            <v>Packaged VAV LowSpdCfmRatio</v>
          </cell>
          <cell r="H140" t="b">
            <v>1</v>
          </cell>
        </row>
        <row r="141">
          <cell r="C141" t="str">
            <v>PV_LowSpdCapRatio</v>
          </cell>
          <cell r="D141" t="str">
            <v>PV_LowSpdCapRatio</v>
          </cell>
          <cell r="E141" t="str">
            <v>Packaged VAV LowSpdCapRatio</v>
          </cell>
          <cell r="H141" t="b">
            <v>1</v>
          </cell>
        </row>
        <row r="142">
          <cell r="C142" t="str">
            <v>PV_COP</v>
          </cell>
          <cell r="D142" t="str">
            <v>PV_COP</v>
          </cell>
          <cell r="E142" t="str">
            <v>Packaged VAV COP</v>
          </cell>
          <cell r="H142" t="b">
            <v>1</v>
          </cell>
        </row>
      </sheetData>
      <sheetData sheetId="15">
        <row r="3">
          <cell r="F3" t="str">
            <v>D2R</v>
          </cell>
        </row>
        <row r="4">
          <cell r="G4">
            <v>5</v>
          </cell>
        </row>
        <row r="5">
          <cell r="G5">
            <v>10</v>
          </cell>
        </row>
      </sheetData>
      <sheetData sheetId="16">
        <row r="9">
          <cell r="C9" t="str">
            <v>CurveID</v>
          </cell>
          <cell r="D9" t="str">
            <v>Description</v>
          </cell>
          <cell r="E9" t="str">
            <v>Keyword</v>
          </cell>
          <cell r="F9" t="str">
            <v>Curve Type</v>
          </cell>
          <cell r="G9" t="str">
            <v>HasMinMax</v>
          </cell>
          <cell r="H9" t="str">
            <v>D2R_Type</v>
          </cell>
          <cell r="I9" t="str">
            <v>MinInp1</v>
          </cell>
          <cell r="J9" t="str">
            <v>MaxInp1</v>
          </cell>
          <cell r="K9" t="str">
            <v>MinInp2</v>
          </cell>
          <cell r="L9" t="str">
            <v>MaxInp2</v>
          </cell>
        </row>
        <row r="10">
          <cell r="C10" t="str">
            <v>ClCap_fT</v>
          </cell>
          <cell r="D10" t="str">
            <v>Total Capacity Curve Fit Coefficients</v>
          </cell>
          <cell r="E10" t="str">
            <v>COOL-CAP-FT</v>
          </cell>
          <cell r="F10" t="str">
            <v>BI-QUADRATIC-T</v>
          </cell>
          <cell r="G10" t="b">
            <v>0</v>
          </cell>
          <cell r="H10" t="str">
            <v>TYPE = RATIO-FT&amp;T  ORDER-OF-FIT     = QUADRATIC</v>
          </cell>
          <cell r="I10">
            <v>55</v>
          </cell>
          <cell r="J10">
            <v>70</v>
          </cell>
          <cell r="K10">
            <v>55</v>
          </cell>
          <cell r="L10">
            <v>120</v>
          </cell>
        </row>
        <row r="11">
          <cell r="C11" t="str">
            <v>ClSH_fT</v>
          </cell>
          <cell r="D11" t="str">
            <v>Sensible Capacity Curve Fit Coefficients</v>
          </cell>
          <cell r="E11" t="str">
            <v>COOL-SH-FT</v>
          </cell>
          <cell r="F11" t="str">
            <v>BI-QUADRATIC-T</v>
          </cell>
          <cell r="G11" t="b">
            <v>0</v>
          </cell>
          <cell r="H11" t="str">
            <v>TYPE = RATIO-FT&amp;T  ORDER-OF-FIT     = QUADRATIC</v>
          </cell>
          <cell r="I11">
            <v>55</v>
          </cell>
          <cell r="J11">
            <v>70</v>
          </cell>
          <cell r="K11">
            <v>55</v>
          </cell>
          <cell r="L11">
            <v>120</v>
          </cell>
        </row>
        <row r="12">
          <cell r="C12" t="str">
            <v>EIR_fT</v>
          </cell>
          <cell r="D12" t="str">
            <v>EIR Curve Fit Coefficients</v>
          </cell>
          <cell r="E12" t="str">
            <v>COOL-EIR-FT</v>
          </cell>
          <cell r="F12" t="str">
            <v>BI-QUADRATIC-T</v>
          </cell>
          <cell r="G12" t="b">
            <v>0</v>
          </cell>
          <cell r="H12" t="str">
            <v>TYPE = RATIO-FT&amp;T  ORDER-OF-FIT     = QUADRATIC</v>
          </cell>
          <cell r="I12">
            <v>55</v>
          </cell>
          <cell r="J12">
            <v>70</v>
          </cell>
          <cell r="K12">
            <v>55</v>
          </cell>
          <cell r="L12">
            <v>120</v>
          </cell>
        </row>
        <row r="13">
          <cell r="C13" t="str">
            <v>BF_fT</v>
          </cell>
          <cell r="D13" t="str">
            <v>Coil-BF Curve Fit Coefficients</v>
          </cell>
          <cell r="E13" t="str">
            <v>COIL-BF-FT</v>
          </cell>
          <cell r="F13" t="str">
            <v>BI-QUADRATIC-T</v>
          </cell>
          <cell r="G13" t="b">
            <v>1</v>
          </cell>
          <cell r="H13" t="str">
            <v>TYPE = RATIO-FT&amp;T  ORDER-OF-FIT     = QUADRATIC</v>
          </cell>
          <cell r="I13">
            <v>55</v>
          </cell>
          <cell r="J13">
            <v>70</v>
          </cell>
          <cell r="K13">
            <v>55</v>
          </cell>
          <cell r="L13">
            <v>120</v>
          </cell>
        </row>
        <row r="14">
          <cell r="C14" t="str">
            <v>CEIR_fPLR_Tem</v>
          </cell>
          <cell r="D14" t="str">
            <v>Temperate EIR_PLR Curve Fit Coefficients</v>
          </cell>
          <cell r="E14" t="str">
            <v>COOL-EIR-FPLR</v>
          </cell>
          <cell r="F14" t="str">
            <v>CUBIC</v>
          </cell>
          <cell r="G14" t="b">
            <v>0</v>
          </cell>
          <cell r="H14" t="str">
            <v>TYPE = RATIO-FRATIO ORDER-OF-FIT = CUBIC</v>
          </cell>
          <cell r="I14">
            <v>0</v>
          </cell>
          <cell r="J14">
            <v>1.1000000000000001</v>
          </cell>
          <cell r="K14" t="str">
            <v>NA</v>
          </cell>
          <cell r="L14" t="str">
            <v>NA</v>
          </cell>
        </row>
        <row r="15">
          <cell r="C15" t="str">
            <v>CEIR_fPLR_Mod</v>
          </cell>
          <cell r="D15" t="str">
            <v>Moderate EIR_PLR Curve Fit Coefficients</v>
          </cell>
          <cell r="E15" t="str">
            <v>COOL-EIR-FPLR</v>
          </cell>
          <cell r="F15" t="str">
            <v>CUBIC</v>
          </cell>
          <cell r="G15" t="b">
            <v>0</v>
          </cell>
          <cell r="H15" t="str">
            <v>TYPE = RATIO-FRATIO ORDER-OF-FIT = CUBIC</v>
          </cell>
          <cell r="I15">
            <v>0</v>
          </cell>
          <cell r="J15">
            <v>1.1000000000000001</v>
          </cell>
          <cell r="K15" t="str">
            <v>NA</v>
          </cell>
          <cell r="L15" t="str">
            <v>NA</v>
          </cell>
        </row>
        <row r="16">
          <cell r="C16" t="str">
            <v>CEIR_fPLR_Hot</v>
          </cell>
          <cell r="D16" t="str">
            <v>Hot EIR_PLR Curve Fit Coefficients</v>
          </cell>
          <cell r="E16" t="str">
            <v>COOL-EIR-FPLR</v>
          </cell>
          <cell r="F16" t="str">
            <v>CUBIC</v>
          </cell>
          <cell r="G16" t="b">
            <v>0</v>
          </cell>
          <cell r="H16" t="str">
            <v>TYPE = RATIO-FRATIO ORDER-OF-FIT = CUBIC</v>
          </cell>
          <cell r="I16">
            <v>0</v>
          </cell>
          <cell r="J16">
            <v>1.1000000000000001</v>
          </cell>
          <cell r="K16" t="str">
            <v>NA</v>
          </cell>
          <cell r="L16" t="str">
            <v>NA</v>
          </cell>
        </row>
        <row r="17">
          <cell r="C17" t="str">
            <v>CLoss_fPLR_Tem</v>
          </cell>
          <cell r="D17" t="str">
            <v>Temp C-Loss Curve Fit Coefficients</v>
          </cell>
          <cell r="E17" t="str">
            <v>COOL-CLOSS-FPLR</v>
          </cell>
          <cell r="F17" t="str">
            <v>QUADRATIC</v>
          </cell>
          <cell r="G17" t="b">
            <v>0</v>
          </cell>
          <cell r="H17" t="str">
            <v>TYPE = RATIO-FRATIO ORDER-OF-FIT = QUADRATIC</v>
          </cell>
          <cell r="I17">
            <v>0</v>
          </cell>
          <cell r="J17">
            <v>1.1000000000000001</v>
          </cell>
          <cell r="K17" t="str">
            <v>NA</v>
          </cell>
          <cell r="L17" t="str">
            <v>NA</v>
          </cell>
        </row>
        <row r="18">
          <cell r="C18" t="str">
            <v>CLoss_fPLR_Mod</v>
          </cell>
          <cell r="D18" t="str">
            <v>Mod C-Loss Curve Fit Coefficients</v>
          </cell>
          <cell r="E18" t="str">
            <v>COOL-CLOSS-FPLR</v>
          </cell>
          <cell r="F18" t="str">
            <v>QUADRATIC</v>
          </cell>
          <cell r="G18" t="b">
            <v>0</v>
          </cell>
          <cell r="H18" t="str">
            <v>TYPE = RATIO-FRATIO ORDER-OF-FIT = QUADRATIC</v>
          </cell>
          <cell r="I18">
            <v>0</v>
          </cell>
          <cell r="J18">
            <v>1.1000000000000001</v>
          </cell>
          <cell r="K18" t="str">
            <v>NA</v>
          </cell>
          <cell r="L18" t="str">
            <v>NA</v>
          </cell>
        </row>
        <row r="19">
          <cell r="C19" t="str">
            <v>CLoss_fPLR_Hot</v>
          </cell>
          <cell r="D19" t="str">
            <v>Hot C-Loss Curve Fit Coefficients</v>
          </cell>
          <cell r="E19" t="str">
            <v>COOL-CLOSS-FPLR</v>
          </cell>
          <cell r="F19" t="str">
            <v>QUADRATIC</v>
          </cell>
          <cell r="G19" t="b">
            <v>0</v>
          </cell>
          <cell r="H19" t="str">
            <v>TYPE = RATIO-FRATIO ORDER-OF-FIT = QUADRATIC</v>
          </cell>
          <cell r="I19">
            <v>0</v>
          </cell>
          <cell r="J19">
            <v>1.1000000000000001</v>
          </cell>
          <cell r="K19" t="str">
            <v>NA</v>
          </cell>
          <cell r="L19" t="str">
            <v>NA</v>
          </cell>
        </row>
        <row r="20">
          <cell r="C20" t="str">
            <v>HtCap_fT</v>
          </cell>
          <cell r="D20" t="str">
            <v>Heat pump heating cap curve coefficients</v>
          </cell>
          <cell r="E20" t="str">
            <v>HEAT-CAP-FT</v>
          </cell>
          <cell r="F20" t="str">
            <v>BI-QUADRATIC-T</v>
          </cell>
          <cell r="G20" t="b">
            <v>0</v>
          </cell>
          <cell r="H20" t="str">
            <v>TYPE = RATIO-FT&amp;T  ORDER-OF-FIT     = QUADRATIC</v>
          </cell>
          <cell r="I20">
            <v>55</v>
          </cell>
          <cell r="J20">
            <v>70</v>
          </cell>
          <cell r="K20">
            <v>55</v>
          </cell>
          <cell r="L20">
            <v>120</v>
          </cell>
        </row>
        <row r="21">
          <cell r="C21" t="str">
            <v>HIR_fT</v>
          </cell>
          <cell r="D21" t="str">
            <v>HIR Curve Fit Coefficients</v>
          </cell>
          <cell r="E21" t="str">
            <v>HEAT-EIR-FT</v>
          </cell>
          <cell r="F21" t="str">
            <v>BI-QUADRATIC-T</v>
          </cell>
          <cell r="G21" t="b">
            <v>0</v>
          </cell>
          <cell r="H21" t="str">
            <v>TYPE = RATIO-FT&amp;T  ORDER-OF-FIT     = QUADRATIC</v>
          </cell>
          <cell r="I21">
            <v>55</v>
          </cell>
          <cell r="J21">
            <v>70</v>
          </cell>
          <cell r="K21">
            <v>55</v>
          </cell>
          <cell r="L21">
            <v>120</v>
          </cell>
        </row>
        <row r="22">
          <cell r="C22" t="str">
            <v>BF_fFlow</v>
          </cell>
          <cell r="D22" t="str">
            <v>BF-FFLOW Curve Coeffients</v>
          </cell>
          <cell r="E22" t="str">
            <v>COIL-BF-FFLOW</v>
          </cell>
          <cell r="F22" t="str">
            <v>LINEAR</v>
          </cell>
          <cell r="G22" t="b">
            <v>1</v>
          </cell>
          <cell r="H22" t="str">
            <v>TYPE = RATIO-FRATIO  ORDER-OF-FIT = LINEAR</v>
          </cell>
          <cell r="I22">
            <v>0</v>
          </cell>
          <cell r="J22">
            <v>1.1000000000000001</v>
          </cell>
          <cell r="K22" t="str">
            <v>NA</v>
          </cell>
          <cell r="L22" t="str">
            <v>NA</v>
          </cell>
        </row>
        <row r="29">
          <cell r="C29" t="str">
            <v>CurveID</v>
          </cell>
          <cell r="D29" t="str">
            <v>Description</v>
          </cell>
          <cell r="E29" t="str">
            <v>Keyword</v>
          </cell>
          <cell r="F29" t="str">
            <v>Curve Type</v>
          </cell>
          <cell r="G29" t="str">
            <v>HasMinMax</v>
          </cell>
          <cell r="H29" t="str">
            <v>D2R_Type</v>
          </cell>
          <cell r="I29" t="str">
            <v>MinInp1</v>
          </cell>
          <cell r="J29" t="str">
            <v>MaxInp1</v>
          </cell>
          <cell r="K29" t="str">
            <v>MinInp2</v>
          </cell>
          <cell r="L29" t="str">
            <v>MaxInp2</v>
          </cell>
        </row>
        <row r="30">
          <cell r="C30" t="str">
            <v>ClCap_fT</v>
          </cell>
          <cell r="D30" t="str">
            <v>Total Capacity Curve Fit Coefficients</v>
          </cell>
          <cell r="E30" t="str">
            <v>COOL-CAP-FT</v>
          </cell>
          <cell r="F30" t="str">
            <v>BI-QUADRATIC-T</v>
          </cell>
          <cell r="G30" t="b">
            <v>0</v>
          </cell>
          <cell r="H30" t="str">
            <v>TYPE = RATIO-FT&amp;T  ORDER-OF-FIT     = QUADRATIC</v>
          </cell>
          <cell r="I30">
            <v>55</v>
          </cell>
          <cell r="J30">
            <v>70</v>
          </cell>
          <cell r="K30">
            <v>55</v>
          </cell>
          <cell r="L30">
            <v>120</v>
          </cell>
        </row>
        <row r="31">
          <cell r="C31" t="str">
            <v>ClSH_fT</v>
          </cell>
          <cell r="D31" t="str">
            <v>Sensible Capacity Curve Fit Coefficients</v>
          </cell>
          <cell r="E31" t="str">
            <v>COOL-SH-FT</v>
          </cell>
          <cell r="F31" t="str">
            <v>BI-QUADRATIC-T</v>
          </cell>
          <cell r="G31" t="b">
            <v>0</v>
          </cell>
          <cell r="H31" t="str">
            <v>TYPE = RATIO-FT&amp;T  ORDER-OF-FIT     = QUADRATIC</v>
          </cell>
          <cell r="I31">
            <v>55</v>
          </cell>
          <cell r="J31">
            <v>70</v>
          </cell>
          <cell r="K31">
            <v>55</v>
          </cell>
          <cell r="L31">
            <v>120</v>
          </cell>
        </row>
        <row r="32">
          <cell r="C32" t="str">
            <v>EIR_fT</v>
          </cell>
          <cell r="D32" t="str">
            <v>EIR Curve Fit Coefficients</v>
          </cell>
          <cell r="E32" t="str">
            <v>COOL-EIR-FT</v>
          </cell>
          <cell r="F32" t="str">
            <v>BI-QUADRATIC-T</v>
          </cell>
          <cell r="G32" t="b">
            <v>0</v>
          </cell>
          <cell r="H32" t="str">
            <v>TYPE = RATIO-FT&amp;T  ORDER-OF-FIT     = QUADRATIC</v>
          </cell>
          <cell r="I32">
            <v>55</v>
          </cell>
          <cell r="J32">
            <v>70</v>
          </cell>
          <cell r="K32">
            <v>55</v>
          </cell>
          <cell r="L32">
            <v>120</v>
          </cell>
        </row>
        <row r="33">
          <cell r="C33" t="str">
            <v>BF_fT</v>
          </cell>
          <cell r="D33" t="str">
            <v>Coil-BF Curve Fit Coefficients</v>
          </cell>
          <cell r="E33" t="str">
            <v>COIL-BF-FT</v>
          </cell>
          <cell r="F33" t="str">
            <v>BI-QUADRATIC-T</v>
          </cell>
          <cell r="G33" t="b">
            <v>1</v>
          </cell>
          <cell r="H33" t="str">
            <v>TYPE = RATIO-FT&amp;T  ORDER-OF-FIT     = QUADRATIC</v>
          </cell>
          <cell r="I33">
            <v>55</v>
          </cell>
          <cell r="J33">
            <v>70</v>
          </cell>
          <cell r="K33">
            <v>55</v>
          </cell>
          <cell r="L33">
            <v>120</v>
          </cell>
        </row>
        <row r="34">
          <cell r="C34" t="str">
            <v>CEIR_fPLR</v>
          </cell>
          <cell r="D34" t="str">
            <v>Pkg DX EIR_PLR Curve Coefficients</v>
          </cell>
          <cell r="E34" t="str">
            <v>COOL-EIR-FPLR</v>
          </cell>
          <cell r="F34" t="str">
            <v>CUBIC</v>
          </cell>
          <cell r="G34" t="b">
            <v>0</v>
          </cell>
          <cell r="H34" t="str">
            <v>TYPE = RATIO-FRATIO ORDER-OF-FIT = CUBIC</v>
          </cell>
          <cell r="I34">
            <v>0</v>
          </cell>
          <cell r="J34">
            <v>1.1000000000000001</v>
          </cell>
          <cell r="K34" t="str">
            <v>NA</v>
          </cell>
          <cell r="L34" t="str">
            <v>NA</v>
          </cell>
        </row>
        <row r="35">
          <cell r="C35" t="str">
            <v>CLoss_fPLR</v>
          </cell>
          <cell r="D35" t="str">
            <v>C-Loss Curve Coefs for Pkg DX</v>
          </cell>
          <cell r="E35" t="str">
            <v>COOL-CLOSS-FPLR</v>
          </cell>
          <cell r="F35" t="str">
            <v>CUBIC</v>
          </cell>
          <cell r="G35" t="b">
            <v>1</v>
          </cell>
          <cell r="H35" t="str">
            <v>TYPE = RATIO-FRATIO ORDER-OF-FIT = CUBIC</v>
          </cell>
          <cell r="I35">
            <v>0</v>
          </cell>
          <cell r="J35">
            <v>1.1000000000000001</v>
          </cell>
          <cell r="K35" t="str">
            <v>NA</v>
          </cell>
          <cell r="L35" t="str">
            <v>NA</v>
          </cell>
        </row>
        <row r="36">
          <cell r="C36" t="str">
            <v>HtCap_fT</v>
          </cell>
          <cell r="D36" t="str">
            <v>Heat pump heating cap curve coefficients</v>
          </cell>
          <cell r="E36" t="str">
            <v>HEAT-CAP-FT</v>
          </cell>
          <cell r="F36" t="str">
            <v>BI-QUADRATIC-T</v>
          </cell>
          <cell r="G36" t="b">
            <v>0</v>
          </cell>
          <cell r="H36" t="str">
            <v>TYPE = RATIO-FT&amp;T  ORDER-OF-FIT     = QUADRATIC</v>
          </cell>
          <cell r="I36">
            <v>55</v>
          </cell>
          <cell r="J36">
            <v>70</v>
          </cell>
          <cell r="K36">
            <v>55</v>
          </cell>
          <cell r="L36">
            <v>120</v>
          </cell>
        </row>
        <row r="37">
          <cell r="C37" t="str">
            <v>HIR_fT</v>
          </cell>
          <cell r="D37" t="str">
            <v>HIR Curve Fit Coefficients</v>
          </cell>
          <cell r="E37" t="str">
            <v>HEAT-EIR-FT</v>
          </cell>
          <cell r="F37" t="str">
            <v>BI-QUADRATIC-T</v>
          </cell>
          <cell r="G37" t="b">
            <v>0</v>
          </cell>
          <cell r="H37" t="str">
            <v>TYPE = RATIO-FT&amp;T  ORDER-OF-FIT     = QUADRATIC</v>
          </cell>
          <cell r="I37">
            <v>55</v>
          </cell>
          <cell r="J37">
            <v>70</v>
          </cell>
          <cell r="K37">
            <v>55</v>
          </cell>
          <cell r="L37">
            <v>120</v>
          </cell>
        </row>
        <row r="38">
          <cell r="C38" t="str">
            <v>BF_fFlow</v>
          </cell>
          <cell r="D38" t="str">
            <v>BF-FFLOW Curve Coeffients</v>
          </cell>
          <cell r="E38" t="str">
            <v>COIL-BF-FFLOW</v>
          </cell>
          <cell r="F38" t="str">
            <v>LINEAR</v>
          </cell>
          <cell r="G38" t="b">
            <v>1</v>
          </cell>
          <cell r="H38" t="str">
            <v>TYPE = RATIO-FRATIO  ORDER-OF-FIT = LINEAR</v>
          </cell>
          <cell r="I38">
            <v>0</v>
          </cell>
          <cell r="J38">
            <v>1.1000000000000001</v>
          </cell>
          <cell r="K38" t="str">
            <v>NA</v>
          </cell>
          <cell r="L38" t="str">
            <v>NA</v>
          </cell>
        </row>
      </sheetData>
      <sheetData sheetId="17">
        <row r="6">
          <cell r="C6" t="str">
            <v>Code</v>
          </cell>
          <cell r="D6" t="str">
            <v>Description</v>
          </cell>
          <cell r="E6" t="str">
            <v>Status</v>
          </cell>
          <cell r="F6" t="str">
            <v>Comment</v>
          </cell>
        </row>
        <row r="7">
          <cell r="C7" t="str">
            <v>AirComp</v>
          </cell>
          <cell r="D7" t="str">
            <v>Air Compressor</v>
          </cell>
          <cell r="E7" t="str">
            <v>Standard</v>
          </cell>
        </row>
        <row r="8">
          <cell r="C8" t="str">
            <v>AnDigestor</v>
          </cell>
          <cell r="D8" t="str">
            <v>Anaerobic Digestor</v>
          </cell>
          <cell r="E8" t="str">
            <v>Standard</v>
          </cell>
        </row>
        <row r="9">
          <cell r="C9" t="str">
            <v>BldgShell</v>
          </cell>
          <cell r="D9" t="str">
            <v>Building Shell (Opaque)</v>
          </cell>
          <cell r="E9" t="str">
            <v>Standard</v>
          </cell>
        </row>
        <row r="10">
          <cell r="C10" t="str">
            <v>Chiller</v>
          </cell>
          <cell r="D10" t="str">
            <v>Liquid Chilling Equipment</v>
          </cell>
          <cell r="E10" t="str">
            <v>Standard</v>
          </cell>
        </row>
        <row r="11">
          <cell r="C11" t="str">
            <v>Clean_equip</v>
          </cell>
          <cell r="D11" t="str">
            <v>Cleaning Equipment</v>
          </cell>
          <cell r="E11" t="str">
            <v>Standard</v>
          </cell>
        </row>
        <row r="12">
          <cell r="C12" t="str">
            <v>Cook_equip</v>
          </cell>
          <cell r="D12" t="str">
            <v>Cooking Equipment</v>
          </cell>
          <cell r="E12" t="str">
            <v>Standard</v>
          </cell>
        </row>
        <row r="13">
          <cell r="C13" t="str">
            <v>dxAC_equip</v>
          </cell>
          <cell r="D13" t="str">
            <v>dX AC Equipment</v>
          </cell>
          <cell r="E13" t="str">
            <v>Standard</v>
          </cell>
        </row>
        <row r="14">
          <cell r="C14" t="str">
            <v>dxHP_equip</v>
          </cell>
          <cell r="D14" t="str">
            <v>dx HP Equipment</v>
          </cell>
          <cell r="E14" t="str">
            <v>Standard</v>
          </cell>
        </row>
        <row r="15">
          <cell r="C15" t="str">
            <v>Electronics</v>
          </cell>
          <cell r="D15" t="str">
            <v>Business and Consumer Electronics</v>
          </cell>
          <cell r="E15" t="str">
            <v>Standard</v>
          </cell>
        </row>
        <row r="16">
          <cell r="C16" t="str">
            <v>EvapCool_eq</v>
          </cell>
          <cell r="D16" t="str">
            <v>Evaporative Cooling Equipment</v>
          </cell>
          <cell r="E16" t="str">
            <v>Proposed</v>
          </cell>
        </row>
        <row r="17">
          <cell r="C17" t="str">
            <v>FacPondAer</v>
          </cell>
          <cell r="D17" t="str">
            <v>Facultative Pond Aerator</v>
          </cell>
          <cell r="E17" t="str">
            <v>Standard</v>
          </cell>
        </row>
        <row r="18">
          <cell r="C18" t="str">
            <v>Fenest</v>
          </cell>
          <cell r="D18" t="str">
            <v>Fenestration</v>
          </cell>
          <cell r="E18" t="str">
            <v>Standard</v>
          </cell>
        </row>
        <row r="19">
          <cell r="C19" t="str">
            <v>FoodService</v>
          </cell>
          <cell r="D19" t="str">
            <v>Food Service</v>
          </cell>
          <cell r="E19" t="str">
            <v>Standard</v>
          </cell>
        </row>
        <row r="20">
          <cell r="C20" t="str">
            <v>HeatEx</v>
          </cell>
          <cell r="D20" t="str">
            <v>Heat Exchanger</v>
          </cell>
          <cell r="E20" t="str">
            <v>Standard</v>
          </cell>
        </row>
        <row r="21">
          <cell r="C21" t="str">
            <v>HeatReject</v>
          </cell>
          <cell r="D21" t="str">
            <v>Heat Rejection Equipment</v>
          </cell>
          <cell r="E21" t="str">
            <v>Standard</v>
          </cell>
        </row>
        <row r="22">
          <cell r="C22" t="str">
            <v>HV_AirDist</v>
          </cell>
          <cell r="D22" t="str">
            <v>HVAC Air Distribution</v>
          </cell>
          <cell r="E22" t="str">
            <v>Standard</v>
          </cell>
        </row>
        <row r="23">
          <cell r="C23" t="str">
            <v>HV_Tech</v>
          </cell>
          <cell r="D23" t="str">
            <v>HVAC Technology</v>
          </cell>
          <cell r="E23" t="str">
            <v>Standard</v>
          </cell>
        </row>
        <row r="24">
          <cell r="C24" t="str">
            <v>Irrigation</v>
          </cell>
          <cell r="D24" t="str">
            <v>Irrigation Equipment</v>
          </cell>
          <cell r="E24" t="str">
            <v>Standard</v>
          </cell>
        </row>
        <row r="25">
          <cell r="C25" t="str">
            <v>LiquidCirc</v>
          </cell>
          <cell r="D25" t="str">
            <v>Liquid Circulation</v>
          </cell>
          <cell r="E25" t="str">
            <v>Standard</v>
          </cell>
        </row>
        <row r="26">
          <cell r="C26" t="str">
            <v>Ltg_Controls</v>
          </cell>
          <cell r="D26" t="str">
            <v>Lighting Controls</v>
          </cell>
          <cell r="E26" t="str">
            <v>Standard</v>
          </cell>
        </row>
        <row r="27">
          <cell r="C27" t="str">
            <v>Ltg_PlugIn</v>
          </cell>
          <cell r="D27" t="str">
            <v>Lighting - Plug-in</v>
          </cell>
          <cell r="E27" t="str">
            <v>Standard</v>
          </cell>
        </row>
        <row r="28">
          <cell r="C28" t="str">
            <v>Ltg_Lamp</v>
          </cell>
          <cell r="D28" t="str">
            <v>Lighting - Lamps</v>
          </cell>
          <cell r="E28" t="str">
            <v>Standard</v>
          </cell>
        </row>
        <row r="29">
          <cell r="C29" t="str">
            <v>Ltg_Lmp+Blst</v>
          </cell>
          <cell r="D29" t="str">
            <v>Lighting - Lamps + Ballasts</v>
          </cell>
          <cell r="E29" t="str">
            <v>Standard</v>
          </cell>
        </row>
        <row r="30">
          <cell r="C30" t="str">
            <v>Ltg_Fixture</v>
          </cell>
          <cell r="D30" t="str">
            <v>Lighting Fixtures</v>
          </cell>
          <cell r="E30" t="str">
            <v>Standard</v>
          </cell>
        </row>
        <row r="31">
          <cell r="C31" t="str">
            <v>Motor</v>
          </cell>
          <cell r="D31" t="str">
            <v>Motor</v>
          </cell>
          <cell r="E31" t="str">
            <v>Standard</v>
          </cell>
        </row>
        <row r="32">
          <cell r="C32" t="str">
            <v>Motor_gen</v>
          </cell>
          <cell r="D32" t="str">
            <v>General Purpose Motor</v>
          </cell>
          <cell r="E32" t="str">
            <v>Standard</v>
          </cell>
        </row>
        <row r="33">
          <cell r="C33" t="str">
            <v>Motor_Spd</v>
          </cell>
          <cell r="D33" t="str">
            <v>Motor Speed Control (Non-HVAC)</v>
          </cell>
          <cell r="E33" t="str">
            <v>Standard</v>
          </cell>
        </row>
        <row r="34">
          <cell r="C34" t="str">
            <v>PoolSpa_eq</v>
          </cell>
          <cell r="D34" t="str">
            <v>Pool and Spa equipment</v>
          </cell>
          <cell r="E34" t="str">
            <v>Standard</v>
          </cell>
        </row>
        <row r="35">
          <cell r="C35" t="str">
            <v>PumpSystem</v>
          </cell>
          <cell r="D35" t="str">
            <v>Pump System</v>
          </cell>
          <cell r="E35" t="str">
            <v>Standard</v>
          </cell>
        </row>
        <row r="36">
          <cell r="C36" t="str">
            <v>Ref_SelfCon</v>
          </cell>
          <cell r="D36" t="str">
            <v>Self-Contained Refrigeration</v>
          </cell>
          <cell r="E36" t="str">
            <v>Standard</v>
          </cell>
        </row>
        <row r="37">
          <cell r="C37" t="str">
            <v>Ref_Storage</v>
          </cell>
          <cell r="D37" t="str">
            <v>Refrigerated Storage</v>
          </cell>
          <cell r="E37" t="str">
            <v>Standard</v>
          </cell>
        </row>
        <row r="38">
          <cell r="C38" t="str">
            <v>Ref_System</v>
          </cell>
          <cell r="D38" t="str">
            <v>Grocery Refrigeration system</v>
          </cell>
          <cell r="E38" t="str">
            <v>Standard</v>
          </cell>
        </row>
        <row r="39">
          <cell r="C39" t="str">
            <v>RodPumps</v>
          </cell>
          <cell r="D39" t="str">
            <v>Rod Beam Pump</v>
          </cell>
          <cell r="E39" t="str">
            <v>Standard</v>
          </cell>
        </row>
        <row r="40">
          <cell r="C40" t="str">
            <v>SpaceHtg_eq</v>
          </cell>
          <cell r="D40" t="str">
            <v>Space Heating Equipment</v>
          </cell>
          <cell r="E40" t="str">
            <v>Proposed</v>
          </cell>
        </row>
        <row r="41">
          <cell r="C41" t="str">
            <v>SteamCirc</v>
          </cell>
          <cell r="D41" t="str">
            <v>Steam Circulation</v>
          </cell>
          <cell r="E41" t="str">
            <v>Standard</v>
          </cell>
        </row>
        <row r="42">
          <cell r="C42" t="str">
            <v>SteamHtg_eq</v>
          </cell>
          <cell r="D42" t="str">
            <v>Steam Heating Equipment</v>
          </cell>
          <cell r="E42" t="str">
            <v>Standard</v>
          </cell>
        </row>
        <row r="43">
          <cell r="C43" t="str">
            <v>VertTrans</v>
          </cell>
          <cell r="D43" t="str">
            <v>Vertical Transportation</v>
          </cell>
          <cell r="E43" t="str">
            <v>Standard</v>
          </cell>
        </row>
        <row r="44">
          <cell r="C44" t="str">
            <v>WaterFixt</v>
          </cell>
          <cell r="D44" t="str">
            <v>Plumbing Fixture</v>
          </cell>
          <cell r="E44" t="str">
            <v>Standard</v>
          </cell>
        </row>
        <row r="45">
          <cell r="C45" t="str">
            <v>WaterHtg_eq</v>
          </cell>
          <cell r="D45" t="str">
            <v>Water Heating Equipment</v>
          </cell>
          <cell r="E45" t="str">
            <v>Standard</v>
          </cell>
        </row>
        <row r="46">
          <cell r="C46" t="str">
            <v>WhlBldg</v>
          </cell>
          <cell r="D46" t="str">
            <v>Whole Building</v>
          </cell>
          <cell r="E46" t="str">
            <v>Standard</v>
          </cell>
        </row>
        <row r="47">
          <cell r="C47" t="str">
            <v>Rec_Controls</v>
          </cell>
          <cell r="D47" t="str">
            <v>Receptacle Controls</v>
          </cell>
          <cell r="E47" t="str">
            <v>Standard</v>
          </cell>
        </row>
      </sheetData>
      <sheetData sheetId="18" refreshError="1"/>
      <sheetData sheetId="19">
        <row r="10">
          <cell r="B10" t="str">
            <v>List</v>
          </cell>
        </row>
      </sheetData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id2param_where_paramID_like"/>
      <sheetName val="FanWPerCfm"/>
      <sheetName val="CoolingEIR"/>
      <sheetName val="EIR Formula in SEERDxTechData"/>
    </sheetNames>
    <sheetDataSet>
      <sheetData sheetId="0"/>
      <sheetData sheetId="1"/>
      <sheetData sheetId="2"/>
      <sheetData sheetId="3">
        <row r="12">
          <cell r="S12">
            <v>2</v>
          </cell>
          <cell r="T12">
            <v>3</v>
          </cell>
          <cell r="U12">
            <v>4</v>
          </cell>
          <cell r="V12">
            <v>5</v>
          </cell>
          <cell r="W12">
            <v>6</v>
          </cell>
          <cell r="X12">
            <v>7</v>
          </cell>
          <cell r="Y12">
            <v>8</v>
          </cell>
          <cell r="Z12">
            <v>9</v>
          </cell>
          <cell r="AA12">
            <v>10</v>
          </cell>
          <cell r="AB12">
            <v>11</v>
          </cell>
          <cell r="AC12">
            <v>12</v>
          </cell>
          <cell r="AD12">
            <v>13</v>
          </cell>
          <cell r="AE12">
            <v>14</v>
          </cell>
          <cell r="AF12">
            <v>15</v>
          </cell>
          <cell r="AG12">
            <v>16</v>
          </cell>
          <cell r="AH12">
            <v>17</v>
          </cell>
          <cell r="AI12">
            <v>18</v>
          </cell>
          <cell r="AJ12">
            <v>19</v>
          </cell>
          <cell r="AK12">
            <v>20</v>
          </cell>
          <cell r="AL12">
            <v>21</v>
          </cell>
          <cell r="AM12">
            <v>22</v>
          </cell>
          <cell r="AN12">
            <v>23</v>
          </cell>
          <cell r="AO12">
            <v>24</v>
          </cell>
          <cell r="AP12">
            <v>25</v>
          </cell>
          <cell r="AQ12">
            <v>26</v>
          </cell>
          <cell r="AR12">
            <v>27</v>
          </cell>
          <cell r="AS12">
            <v>28</v>
          </cell>
          <cell r="AT12">
            <v>29</v>
          </cell>
          <cell r="AU12">
            <v>30</v>
          </cell>
          <cell r="AV12">
            <v>31</v>
          </cell>
          <cell r="AW12">
            <v>32</v>
          </cell>
          <cell r="AX12">
            <v>33</v>
          </cell>
          <cell r="AY12">
            <v>34</v>
          </cell>
          <cell r="AZ12">
            <v>35</v>
          </cell>
          <cell r="BA12">
            <v>36</v>
          </cell>
          <cell r="BB12">
            <v>37</v>
          </cell>
          <cell r="BC12">
            <v>38</v>
          </cell>
          <cell r="BD12">
            <v>39</v>
          </cell>
          <cell r="BE12">
            <v>40</v>
          </cell>
          <cell r="BF12">
            <v>41</v>
          </cell>
          <cell r="BG12">
            <v>42</v>
          </cell>
          <cell r="BH12">
            <v>43</v>
          </cell>
          <cell r="BI12">
            <v>44</v>
          </cell>
        </row>
        <row r="13">
          <cell r="R13" t="str">
            <v>SpltAC1Sp</v>
          </cell>
          <cell r="S13" t="str">
            <v>Split</v>
          </cell>
          <cell r="T13" t="str">
            <v>AC</v>
          </cell>
          <cell r="U13" t="str">
            <v>Any</v>
          </cell>
          <cell r="V13" t="str">
            <v>Any</v>
          </cell>
          <cell r="W13">
            <v>14.2</v>
          </cell>
          <cell r="X13">
            <v>12.1</v>
          </cell>
          <cell r="Y13">
            <v>34895</v>
          </cell>
          <cell r="Z13">
            <v>0.74399999999999999</v>
          </cell>
          <cell r="AA13">
            <v>0.24160000000000001</v>
          </cell>
          <cell r="AB13">
            <v>3.2099999999999997E-2</v>
          </cell>
          <cell r="AC13">
            <v>0.29270000000000002</v>
          </cell>
          <cell r="AD13">
            <v>0</v>
          </cell>
          <cell r="AE13">
            <v>0.12</v>
          </cell>
          <cell r="AF13">
            <v>0.01</v>
          </cell>
          <cell r="AG13">
            <v>50</v>
          </cell>
          <cell r="AH13">
            <v>1</v>
          </cell>
          <cell r="AI13" t="str">
            <v>TwoSpeedFan</v>
          </cell>
          <cell r="AJ13">
            <v>1</v>
          </cell>
          <cell r="AK13">
            <v>1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 t="str">
            <v>SpltAC1Sp_ClCap_fT</v>
          </cell>
          <cell r="AQ13" t="str">
            <v>SpltAC1Sp_ClSH_fT</v>
          </cell>
          <cell r="AR13" t="str">
            <v>SpltAC1Sp_EIR_fT</v>
          </cell>
          <cell r="AS13" t="str">
            <v>SpltAC1Sp_BF_fT</v>
          </cell>
          <cell r="AT13" t="str">
            <v>SpltAC1Sp_CEIR_fPLR_Tem</v>
          </cell>
          <cell r="AU13" t="str">
            <v>SpltAC1Sp_CEIR_fPLR_Mod</v>
          </cell>
          <cell r="AV13" t="str">
            <v>SpltAC1Sp_CEIR_fPLR_Hot</v>
          </cell>
          <cell r="AW13" t="str">
            <v>SpltAC1Sp_CLoss_fPLR_Tem</v>
          </cell>
          <cell r="AX13" t="str">
            <v>SpltAC1Sp_CLoss_fPLR_Mod</v>
          </cell>
          <cell r="AY13" t="str">
            <v>SpltAC1Sp_CLoss_fPLR_Hot</v>
          </cell>
          <cell r="BB13" t="str">
            <v>SpltAC1Sp_BF_fFlow</v>
          </cell>
          <cell r="BD13">
            <v>14.2</v>
          </cell>
          <cell r="BE13">
            <v>12.1</v>
          </cell>
        </row>
        <row r="14">
          <cell r="R14" t="str">
            <v>SpltAC1Sp-lt45</v>
          </cell>
          <cell r="S14" t="str">
            <v>Split</v>
          </cell>
          <cell r="T14" t="str">
            <v>AC</v>
          </cell>
          <cell r="U14" t="str">
            <v>Any</v>
          </cell>
          <cell r="V14" t="str">
            <v>lt45</v>
          </cell>
          <cell r="W14">
            <v>14.5</v>
          </cell>
          <cell r="X14">
            <v>12.6</v>
          </cell>
          <cell r="Y14">
            <v>30924.857142857141</v>
          </cell>
          <cell r="Z14">
            <v>0.75406428571428574</v>
          </cell>
          <cell r="AA14">
            <v>0.23412142857142854</v>
          </cell>
          <cell r="AB14">
            <v>3.2504285714285722E-2</v>
          </cell>
          <cell r="AC14">
            <v>0.26038571428571428</v>
          </cell>
          <cell r="AD14">
            <v>0</v>
          </cell>
          <cell r="AE14">
            <v>0.12119999999999996</v>
          </cell>
          <cell r="AF14">
            <v>0.01</v>
          </cell>
          <cell r="AG14">
            <v>50</v>
          </cell>
          <cell r="AH14">
            <v>1</v>
          </cell>
          <cell r="AI14" t="str">
            <v>TwoSpeedFan</v>
          </cell>
          <cell r="AJ14">
            <v>1</v>
          </cell>
          <cell r="AK14">
            <v>1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 t="str">
            <v>SpltAC1Sp-lt45_ClCap_fT</v>
          </cell>
          <cell r="AQ14" t="str">
            <v>SpltAC1Sp-lt45_ClSH_fT</v>
          </cell>
          <cell r="AR14" t="str">
            <v>SpltAC1Sp-lt45_EIR_fT</v>
          </cell>
          <cell r="AS14" t="str">
            <v>SpltAC1Sp-lt45_BF_fT</v>
          </cell>
          <cell r="AT14" t="str">
            <v>SpltAC1Sp-lt45_CEIR_fPLR_Tem</v>
          </cell>
          <cell r="AU14" t="str">
            <v>SpltAC1Sp-lt45_CEIR_fPLR_Mod</v>
          </cell>
          <cell r="AV14" t="str">
            <v>SpltAC1Sp-lt45_CEIR_fPLR_Hot</v>
          </cell>
          <cell r="AW14" t="str">
            <v>SpltAC1Sp-lt45_CLoss_fPLR_Tem</v>
          </cell>
          <cell r="AX14" t="str">
            <v>SpltAC1Sp-lt45_CLoss_fPLR_Mod</v>
          </cell>
          <cell r="AY14" t="str">
            <v>SpltAC1Sp-lt45_CLoss_fPLR_Hot</v>
          </cell>
          <cell r="BB14" t="str">
            <v>SpltAC1Sp-lt45_BF_fFlow</v>
          </cell>
          <cell r="BD14">
            <v>14.5</v>
          </cell>
          <cell r="BE14">
            <v>12.6</v>
          </cell>
        </row>
        <row r="15">
          <cell r="R15" t="str">
            <v>SpltAC1Sp-ge45</v>
          </cell>
          <cell r="S15" t="str">
            <v>Split</v>
          </cell>
          <cell r="T15" t="str">
            <v>AC</v>
          </cell>
          <cell r="U15" t="str">
            <v>Any</v>
          </cell>
          <cell r="V15" t="str">
            <v>ge45</v>
          </cell>
          <cell r="W15">
            <v>14.5</v>
          </cell>
          <cell r="X15">
            <v>12.24</v>
          </cell>
          <cell r="Y15">
            <v>52519.36363636364</v>
          </cell>
          <cell r="Z15">
            <v>0.75921818181818179</v>
          </cell>
          <cell r="AA15">
            <v>0.23599090909090908</v>
          </cell>
          <cell r="AB15">
            <v>3.2629999999999999E-2</v>
          </cell>
          <cell r="AC15">
            <v>0.30053636363636366</v>
          </cell>
          <cell r="AD15">
            <v>0</v>
          </cell>
          <cell r="AE15">
            <v>0.10651818181818182</v>
          </cell>
          <cell r="AF15">
            <v>0.01</v>
          </cell>
          <cell r="AG15">
            <v>50</v>
          </cell>
          <cell r="AH15">
            <v>1</v>
          </cell>
          <cell r="AI15" t="str">
            <v>TwoSpeedFan</v>
          </cell>
          <cell r="AJ15">
            <v>1</v>
          </cell>
          <cell r="AK15">
            <v>1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 t="str">
            <v>SpltAC1Sp-ge45_ClCap_fT</v>
          </cell>
          <cell r="AQ15" t="str">
            <v>SpltAC1Sp-ge45_ClSH_fT</v>
          </cell>
          <cell r="AR15" t="str">
            <v>SpltAC1Sp-ge45_EIR_fT</v>
          </cell>
          <cell r="AS15" t="str">
            <v>SpltAC1Sp-ge45_BF_fT</v>
          </cell>
          <cell r="AT15" t="str">
            <v>SpltAC1Sp-ge45_CEIR_fPLR_Tem</v>
          </cell>
          <cell r="AU15" t="str">
            <v>SpltAC1Sp-ge45_CEIR_fPLR_Mod</v>
          </cell>
          <cell r="AV15" t="str">
            <v>SpltAC1Sp-ge45_CEIR_fPLR_Hot</v>
          </cell>
          <cell r="AW15" t="str">
            <v>SpltAC1Sp-ge45_CLoss_fPLR_Tem</v>
          </cell>
          <cell r="AX15" t="str">
            <v>SpltAC1Sp-ge45_CLoss_fPLR_Mod</v>
          </cell>
          <cell r="AY15" t="str">
            <v>SpltAC1Sp-ge45_CLoss_fPLR_Hot</v>
          </cell>
          <cell r="BB15" t="str">
            <v>SpltAC1Sp-ge45_BF_fFlow</v>
          </cell>
          <cell r="BD15">
            <v>14.5</v>
          </cell>
          <cell r="BE15">
            <v>12.24</v>
          </cell>
        </row>
        <row r="16">
          <cell r="R16" t="str">
            <v>SpltAC2SpHiSEER</v>
          </cell>
          <cell r="S16" t="str">
            <v>Split</v>
          </cell>
          <cell r="T16" t="str">
            <v>AC</v>
          </cell>
          <cell r="U16" t="str">
            <v>Any</v>
          </cell>
          <cell r="W16">
            <v>16.25</v>
          </cell>
          <cell r="X16">
            <v>12.675000000000001</v>
          </cell>
          <cell r="Y16">
            <v>58805</v>
          </cell>
          <cell r="Z16">
            <v>0.72399999999999998</v>
          </cell>
          <cell r="AA16">
            <v>0.23699999999999999</v>
          </cell>
          <cell r="AB16">
            <v>0.03</v>
          </cell>
          <cell r="AC16">
            <v>0.252</v>
          </cell>
          <cell r="AD16">
            <v>0</v>
          </cell>
          <cell r="AE16">
            <v>0.10199999999999999</v>
          </cell>
          <cell r="AF16">
            <v>0.01</v>
          </cell>
          <cell r="AG16">
            <v>50</v>
          </cell>
          <cell r="AH16">
            <v>2</v>
          </cell>
          <cell r="AI16" t="str">
            <v>TwoSpeedFan</v>
          </cell>
          <cell r="AJ16">
            <v>0.73899999999999999</v>
          </cell>
          <cell r="AK16">
            <v>0.68600000000000005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 t="str">
            <v>SpltAC2SpHiSEER_ClCap_fT</v>
          </cell>
          <cell r="AQ16" t="str">
            <v>SpltAC2SpHiSEER_ClSH_fT</v>
          </cell>
          <cell r="AR16" t="str">
            <v>SpltAC2SpHiSEER_EIR_fT</v>
          </cell>
          <cell r="AS16" t="str">
            <v>SpltAC2SpHiSEER_BF_fT</v>
          </cell>
          <cell r="AT16" t="str">
            <v>SpltAC2SpHiSEER_CEIR_fPLR_Tem</v>
          </cell>
          <cell r="AU16" t="str">
            <v>SpltAC2SpHiSEER_CEIR_fPLR_Mod</v>
          </cell>
          <cell r="AV16" t="str">
            <v>SpltAC2SpHiSEER_CEIR_fPLR_Hot</v>
          </cell>
          <cell r="AW16" t="str">
            <v>SpltAC2SpHiSEER_CLoss_fPLR_Tem</v>
          </cell>
          <cell r="AX16" t="str">
            <v>SpltAC2SpHiSEER_CLoss_fPLR_Mod</v>
          </cell>
          <cell r="AY16" t="str">
            <v>SpltAC2SpHiSEER_CLoss_fPLR_Hot</v>
          </cell>
          <cell r="BB16" t="str">
            <v>SpltAC2SpHiSEER_BF_fFlow</v>
          </cell>
          <cell r="BD16">
            <v>16.25</v>
          </cell>
          <cell r="BE16">
            <v>12.675000000000001</v>
          </cell>
        </row>
        <row r="17">
          <cell r="R17" t="str">
            <v>SpltAC2SpLoSEER</v>
          </cell>
          <cell r="S17" t="str">
            <v>Split</v>
          </cell>
          <cell r="T17" t="str">
            <v>AC</v>
          </cell>
          <cell r="U17" t="str">
            <v>Com</v>
          </cell>
          <cell r="V17" t="str">
            <v>Any</v>
          </cell>
          <cell r="W17">
            <v>16</v>
          </cell>
          <cell r="X17">
            <v>12.7</v>
          </cell>
          <cell r="Y17">
            <v>58310</v>
          </cell>
          <cell r="Z17">
            <v>0.71699999999999997</v>
          </cell>
          <cell r="AA17">
            <v>0.23903540592840058</v>
          </cell>
          <cell r="AB17">
            <v>2.7949999999999999E-2</v>
          </cell>
          <cell r="AC17">
            <v>0.24540000000000001</v>
          </cell>
          <cell r="AD17">
            <v>0</v>
          </cell>
          <cell r="AE17">
            <v>6.9400000000000003E-2</v>
          </cell>
          <cell r="AF17">
            <v>0.01</v>
          </cell>
          <cell r="AG17">
            <v>50</v>
          </cell>
          <cell r="AH17">
            <v>2</v>
          </cell>
          <cell r="AI17" t="str">
            <v>TwoSpeedFan</v>
          </cell>
          <cell r="AJ17">
            <v>0.77300000000000002</v>
          </cell>
          <cell r="AK17">
            <v>0.68200000000000005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 t="str">
            <v>SpltAC2SpLoSEER_ClCap_fT</v>
          </cell>
          <cell r="AQ17" t="str">
            <v>SpltAC2SpLoSEER_ClSH_fT</v>
          </cell>
          <cell r="AR17" t="str">
            <v>SpltAC2SpLoSEER_EIR_fT</v>
          </cell>
          <cell r="AS17" t="str">
            <v>SpltAC2SpLoSEER_BF_fT</v>
          </cell>
          <cell r="AT17" t="str">
            <v>SpltAC2SpLoSEER_CEIR_fPLR_Tem</v>
          </cell>
          <cell r="AU17" t="str">
            <v>SpltAC2SpLoSEER_CEIR_fPLR_Mod</v>
          </cell>
          <cell r="AV17" t="str">
            <v>SpltAC2SpLoSEER_CEIR_fPLR_Hot</v>
          </cell>
          <cell r="AW17" t="str">
            <v>SpltAC2SpLoSEER_CLoss_fPLR_Tem</v>
          </cell>
          <cell r="AX17" t="str">
            <v>SpltAC2SpLoSEER_CLoss_fPLR_Mod</v>
          </cell>
          <cell r="AY17" t="str">
            <v>SpltAC2SpLoSEER_CLoss_fPLR_Hot</v>
          </cell>
          <cell r="BB17" t="str">
            <v>SpltAC2SpLoSEER_BF_fFlow</v>
          </cell>
          <cell r="BD17">
            <v>16</v>
          </cell>
          <cell r="BE17">
            <v>12.7</v>
          </cell>
        </row>
        <row r="18">
          <cell r="R18" t="str">
            <v>SpltHP1SpRes</v>
          </cell>
          <cell r="S18" t="str">
            <v>Split</v>
          </cell>
          <cell r="T18" t="str">
            <v>HP</v>
          </cell>
          <cell r="U18" t="str">
            <v>Any</v>
          </cell>
          <cell r="W18">
            <v>14.2</v>
          </cell>
          <cell r="X18">
            <v>12.1</v>
          </cell>
          <cell r="Y18">
            <v>34895</v>
          </cell>
          <cell r="Z18">
            <v>0.74399999999999999</v>
          </cell>
          <cell r="AA18">
            <v>0.24160000000000001</v>
          </cell>
          <cell r="AB18">
            <v>3.2099999999999997E-2</v>
          </cell>
          <cell r="AC18">
            <v>0.29270000000000002</v>
          </cell>
          <cell r="AD18">
            <v>0</v>
          </cell>
          <cell r="AE18">
            <v>0.12</v>
          </cell>
          <cell r="AF18">
            <v>0.01</v>
          </cell>
          <cell r="AG18">
            <v>50</v>
          </cell>
          <cell r="AH18">
            <v>1</v>
          </cell>
          <cell r="AI18" t="str">
            <v>TwoSpeedFan</v>
          </cell>
          <cell r="AJ18">
            <v>1</v>
          </cell>
          <cell r="AK18">
            <v>1</v>
          </cell>
          <cell r="AL18">
            <v>8</v>
          </cell>
          <cell r="AM18">
            <v>3.4</v>
          </cell>
          <cell r="AN18">
            <v>33754</v>
          </cell>
          <cell r="AO18">
            <v>0.29509999999999997</v>
          </cell>
          <cell r="AZ18" t="str">
            <v>SpltHP1SpRes_HtCap_fT</v>
          </cell>
          <cell r="BA18" t="str">
            <v>SpltHP1SpRes_HIR_fT</v>
          </cell>
          <cell r="BF18">
            <v>9.3956700000000001E-3</v>
          </cell>
          <cell r="BG18">
            <v>8</v>
          </cell>
          <cell r="BH18">
            <v>3.3149754477625248</v>
          </cell>
        </row>
        <row r="19">
          <cell r="R19" t="str">
            <v>SpltHP2Sp</v>
          </cell>
          <cell r="S19" t="str">
            <v>Split</v>
          </cell>
          <cell r="T19" t="str">
            <v>HP</v>
          </cell>
          <cell r="U19" t="str">
            <v>Any</v>
          </cell>
          <cell r="W19">
            <v>16.25</v>
          </cell>
          <cell r="X19">
            <v>12.675000000000001</v>
          </cell>
          <cell r="Y19">
            <v>58805</v>
          </cell>
          <cell r="Z19">
            <v>0.72399999999999998</v>
          </cell>
          <cell r="AA19">
            <v>0.23699999999999999</v>
          </cell>
          <cell r="AB19">
            <v>0.03</v>
          </cell>
          <cell r="AC19">
            <v>0.252</v>
          </cell>
          <cell r="AD19">
            <v>0</v>
          </cell>
          <cell r="AE19">
            <v>0.10199999999999999</v>
          </cell>
          <cell r="AF19">
            <v>0.01</v>
          </cell>
          <cell r="AG19">
            <v>50</v>
          </cell>
          <cell r="AH19">
            <v>2</v>
          </cell>
          <cell r="AI19" t="str">
            <v>TwoSpeedFan</v>
          </cell>
          <cell r="AJ19">
            <v>0.73899999999999999</v>
          </cell>
          <cell r="AK19">
            <v>0.68600000000000005</v>
          </cell>
          <cell r="AL19">
            <v>8.6</v>
          </cell>
          <cell r="AM19">
            <v>3.39</v>
          </cell>
          <cell r="AN19">
            <v>31641</v>
          </cell>
          <cell r="AO19">
            <v>0.29370000000000002</v>
          </cell>
          <cell r="AZ19" t="str">
            <v>SpltHP2Sp_HtCap_fT</v>
          </cell>
          <cell r="BA19" t="str">
            <v>SpltHP2Sp_HIR_fT</v>
          </cell>
          <cell r="BF19">
            <v>7.5599999999999999E-3</v>
          </cell>
          <cell r="BG19">
            <v>8.6</v>
          </cell>
          <cell r="BH19">
            <v>3.3444864900750182</v>
          </cell>
        </row>
        <row r="20">
          <cell r="R20" t="str">
            <v>SpltHP1SpCom</v>
          </cell>
          <cell r="S20" t="str">
            <v>Split</v>
          </cell>
          <cell r="T20" t="str">
            <v>HP</v>
          </cell>
          <cell r="U20" t="str">
            <v>Com</v>
          </cell>
          <cell r="V20" t="str">
            <v>Any</v>
          </cell>
          <cell r="W20">
            <v>14.2</v>
          </cell>
          <cell r="X20">
            <v>12.1</v>
          </cell>
          <cell r="Y20">
            <v>34895</v>
          </cell>
          <cell r="Z20">
            <v>0.74399999999999999</v>
          </cell>
          <cell r="AA20">
            <v>0.24160000000000001</v>
          </cell>
          <cell r="AB20">
            <v>3.2099999999999997E-2</v>
          </cell>
          <cell r="AC20">
            <v>0.29270000000000002</v>
          </cell>
          <cell r="AD20">
            <v>0</v>
          </cell>
          <cell r="AE20">
            <v>0.12</v>
          </cell>
          <cell r="AF20">
            <v>0.01</v>
          </cell>
          <cell r="AG20">
            <v>50</v>
          </cell>
          <cell r="AH20">
            <v>1</v>
          </cell>
          <cell r="AI20" t="str">
            <v>TwoSpeedFan</v>
          </cell>
          <cell r="AJ20">
            <v>1</v>
          </cell>
          <cell r="AK20">
            <v>1</v>
          </cell>
          <cell r="AL20">
            <v>8</v>
          </cell>
          <cell r="AM20">
            <v>3.4</v>
          </cell>
          <cell r="AN20">
            <v>33754</v>
          </cell>
          <cell r="AO20">
            <v>0.29509999999999997</v>
          </cell>
          <cell r="AZ20" t="str">
            <v>SpltHP1SpCom_HtCap_fT</v>
          </cell>
          <cell r="BA20" t="str">
            <v>SpltHP1SpCom_HIR_fT</v>
          </cell>
          <cell r="BF20">
            <v>9.3956700000000001E-3</v>
          </cell>
          <cell r="BG20">
            <v>8</v>
          </cell>
          <cell r="BH20">
            <v>3.3149754477625248</v>
          </cell>
        </row>
        <row r="21">
          <cell r="R21" t="str">
            <v>SpltACEvap</v>
          </cell>
          <cell r="S21" t="str">
            <v>Split</v>
          </cell>
          <cell r="T21" t="str">
            <v>Evap</v>
          </cell>
          <cell r="U21" t="str">
            <v>Res</v>
          </cell>
          <cell r="V21" t="str">
            <v>Any</v>
          </cell>
          <cell r="W21">
            <v>17.399999999999999</v>
          </cell>
          <cell r="X21">
            <v>15.1</v>
          </cell>
          <cell r="Y21">
            <v>43075</v>
          </cell>
          <cell r="Z21">
            <v>0.70250000000000001</v>
          </cell>
          <cell r="AA21">
            <v>0.18129999999999999</v>
          </cell>
          <cell r="AB21">
            <v>2.664E-2</v>
          </cell>
          <cell r="AC21">
            <v>0.25600000000000001</v>
          </cell>
          <cell r="AD21">
            <v>0</v>
          </cell>
          <cell r="AE21">
            <v>0.1007</v>
          </cell>
          <cell r="AF21">
            <v>0.01</v>
          </cell>
          <cell r="AG21">
            <v>50</v>
          </cell>
          <cell r="AH21">
            <v>1</v>
          </cell>
          <cell r="AI21" t="str">
            <v>TwoSpeedFan</v>
          </cell>
          <cell r="AJ21">
            <v>1</v>
          </cell>
          <cell r="AK21">
            <v>1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 t="str">
            <v>SpltACEvap_ClCap_fT</v>
          </cell>
          <cell r="AQ21" t="str">
            <v>SpltACEvap_ClSH_fT</v>
          </cell>
          <cell r="AR21" t="str">
            <v>SpltACEvap_EIR_fT</v>
          </cell>
          <cell r="AS21" t="str">
            <v>SpltACEvap_BF_fT</v>
          </cell>
          <cell r="AT21" t="str">
            <v>SpltACEvap_CEIR_fPLR_Tem</v>
          </cell>
          <cell r="AU21" t="str">
            <v>SpltACEvap_CEIR_fPLR_Mod</v>
          </cell>
          <cell r="AV21" t="str">
            <v>SpltACEvap_CEIR_fPLR_Hot</v>
          </cell>
          <cell r="AW21" t="str">
            <v>SpltACEvap_CLoss_fPLR_Tem</v>
          </cell>
          <cell r="AX21" t="str">
            <v>SpltACEvap_CLoss_fPLR_Mod</v>
          </cell>
          <cell r="AY21" t="str">
            <v>SpltACEvap_CLoss_fPLR_Hot</v>
          </cell>
          <cell r="BB21" t="str">
            <v>SpltACEvap_BF_fFlow</v>
          </cell>
          <cell r="BD21">
            <v>17.399999999999999</v>
          </cell>
          <cell r="BE21">
            <v>15.1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E6AC484-1FCA-4857-9AFE-AA28687F736E}" name="Table3" displayName="Table3" ref="C2:I50" totalsRowShown="0">
  <autoFilter ref="C2:I50" xr:uid="{27EE69AB-A463-45A8-A62B-674D2D1FBEA9}"/>
  <tableColumns count="7">
    <tableColumn id="1" xr3:uid="{0615B93C-DFF0-4F66-8AC6-E60054526C14}" name="Measure"/>
    <tableColumn id="2" xr3:uid="{667C78E6-12B8-4AB1-9E62-C7EC1550B743}" name="BldgType"/>
    <tableColumn id="3" xr3:uid="{8F61958E-7883-450B-8E92-489F85464930}" name="BldgVint"/>
    <tableColumn id="4" xr3:uid="{6484D0E4-6421-477A-9426-4536B101E10F}" name="BldgLoc"/>
    <tableColumn id="5" xr3:uid="{52F95233-16A0-4344-A441-AC4FCD191E41}" name="kWh/Ton" dataDxfId="17">
      <calculatedColumnFormula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calculatedColumnFormula>
    </tableColumn>
    <tableColumn id="6" xr3:uid="{DD4E22CC-102A-4240-8485-DBB6D40DF397}" name="kW/Ton" dataDxfId="16">
      <calculatedColumnFormula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calculatedColumnFormula>
    </tableColumn>
    <tableColumn id="7" xr3:uid="{B3112B7B-DF45-4507-A6BF-5277EF1734F1}" name="Therms/Ton" dataDxfId="15">
      <calculatedColumnFormula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569F5FC-1417-469D-9CD9-9198200411D7}" name="Raw_Impacts" displayName="Raw_Impacts" ref="A1:AA162" totalsRowCount="1">
  <tableColumns count="27">
    <tableColumn id="1" xr3:uid="{F56F107D-5578-47F7-8EDF-0346EC62F0FA}" name="EnergyImpactID"/>
    <tableColumn id="2" xr3:uid="{21870AA8-D2E5-410E-B7F2-3A3619FCF5CC}" name="Version"/>
    <tableColumn id="3" xr3:uid="{DD7AC992-A22A-4EB7-B21E-9A690F8446B1}" name="VersionSource"/>
    <tableColumn id="4" xr3:uid="{80CAC958-5204-49B1-8612-479188A569C9}" name="LastMod" dataDxfId="14" totalsRowDxfId="13"/>
    <tableColumn id="5" xr3:uid="{994D7F6F-6D70-4858-8911-A0B251B734D4}" name="PA"/>
    <tableColumn id="6" xr3:uid="{9C26F8BE-B78F-49C1-B108-8CD3D761E49C}" name="BldgType"/>
    <tableColumn id="7" xr3:uid="{90521F81-FE98-44A4-89B3-B485A18BB485}" name="BldgVint"/>
    <tableColumn id="8" xr3:uid="{B176723B-F2DB-4B0D-9D73-577AEBA1CA3A}" name="BldgLoc"/>
    <tableColumn id="35" xr3:uid="{85A33E1F-5777-4113-9D1F-70CF41A5597D}" name="BldgWts" dataDxfId="12" totalsRowDxfId="11">
      <calculatedColumnFormula>SUMIFS(Raw_Wts[wt_vint],Raw_Wts[bldgtype],Raw_Impacts[[#This Row],[BldgType]],Raw_Wts[bldgvint],Raw_Impacts[[#This Row],[BldgVint]],Raw_Wts[bldgloc],Raw_Impacts[[#This Row],[BldgLoc]])</calculatedColumnFormula>
    </tableColumn>
    <tableColumn id="9" xr3:uid="{5B331C16-DBC0-4565-B0EF-1C6CDCD7BDBF}" name="BldgHVAC"/>
    <tableColumn id="10" xr3:uid="{1556E235-877B-4714-9387-E6F30A6A0159}" name="NormUnit"/>
    <tableColumn id="11" xr3:uid="{318F5627-AC01-4703-BE3D-C32AD30435EC}" name="NumUnit" totalsRowFunction="custom" totalsRowDxfId="10">
      <totalsRowFormula>AVERAGE(Raw_Impacts[NumUnit])</totalsRowFormula>
    </tableColumn>
    <tableColumn id="12" xr3:uid="{C4930147-967A-4BAB-8BA6-B354F1098257}" name="MeasArea"/>
    <tableColumn id="13" xr3:uid="{04B50591-4E01-4019-9C4A-E274CF93639D}" name="ScaleBasis"/>
    <tableColumn id="18" xr3:uid="{68616ACA-E0C2-461B-B448-78693ECBEE70}" name="StdWBkWh"/>
    <tableColumn id="19" xr3:uid="{7C7AC26A-E811-47DD-B841-823CF7C931D3}" name="StdWBkW25"/>
    <tableColumn id="20" xr3:uid="{98F73D84-3CCE-45D2-B0A5-7A8205F0DF20}" name="StdWBkW49"/>
    <tableColumn id="21" xr3:uid="{EA4E3A26-78B2-4BDD-918C-E967231C6990}" name="StdWBthm"/>
    <tableColumn id="22" xr3:uid="{34C3BC06-34FF-4D1A-B57F-CF7059351232}" name="MsrWBkWh"/>
    <tableColumn id="23" xr3:uid="{ADCC726C-23C0-4121-9E24-98B2D84619F4}" name="MsrWBkW25"/>
    <tableColumn id="24" xr3:uid="{C195EE85-1121-4BD3-9209-6F0862B4734E}" name="MsrWBkW49"/>
    <tableColumn id="25" xr3:uid="{F28BA3C0-87E3-468C-9D4E-B6A92E6F22E3}" name="MsrWBthm"/>
    <tableColumn id="30" xr3:uid="{61CF6F16-1E60-4BDE-8238-F413EC7002B2}" name="AStdWBkWh"/>
    <tableColumn id="31" xr3:uid="{285DCBB4-A20F-44E0-8BB8-C4B6E842906D}" name="AStdWBkW25"/>
    <tableColumn id="32" xr3:uid="{AA78CABC-F725-425B-B971-0B42E44AAA0A}" name="AStdWBkW49"/>
    <tableColumn id="33" xr3:uid="{8BDBC7FD-BF8A-4653-B03E-8738E191EC0E}" name="AStdWBtherm"/>
    <tableColumn id="34" xr3:uid="{6469AF1E-2482-49C8-AFA8-0C8BD683108E}" name="Note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405BD37-0215-42DD-998E-7179FA7ADB53}" name="Raw_Wts" displayName="Raw_Wts" ref="A1:G840" totalsRowShown="0" headerRowDxfId="9" dataDxfId="7" headerRowBorderDxfId="8">
  <tableColumns count="7">
    <tableColumn id="1" xr3:uid="{8E9CE022-0E32-4B6C-B854-A4980D133633}" name="ver" dataDxfId="6"/>
    <tableColumn id="2" xr3:uid="{A83756C3-2843-480A-A71E-66340ADF5FA3}" name="pa" dataDxfId="5"/>
    <tableColumn id="3" xr3:uid="{70D04C06-191E-4584-97FA-065CE2D4974D}" name="bldgtype" dataDxfId="4"/>
    <tableColumn id="4" xr3:uid="{A5383932-9960-4F8A-8CB0-0EC2258BD01C}" name="bldgloc" dataDxfId="3"/>
    <tableColumn id="5" xr3:uid="{7D480B4F-4E1C-4515-9C1E-1C0642945317}" name="bldgvint" dataDxfId="2"/>
    <tableColumn id="6" xr3:uid="{47443172-F200-4C1F-BFE3-DD525B59091C}" name="wt_vint" dataDxfId="1"/>
    <tableColumn id="7" xr3:uid="{26B4D811-08EE-4BFC-9100-77A7F3F88B8E}" name="er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00553-3D7A-4EC0-B5AB-8ADADE6CFA92}">
  <dimension ref="C1:I50"/>
  <sheetViews>
    <sheetView tabSelected="1" workbookViewId="0">
      <selection activeCell="E5" sqref="E5"/>
    </sheetView>
  </sheetViews>
  <sheetFormatPr defaultRowHeight="14.4" x14ac:dyDescent="0.3"/>
  <cols>
    <col min="3" max="3" width="19.109375" bestFit="1" customWidth="1"/>
    <col min="4" max="4" width="11.33203125" customWidth="1"/>
    <col min="5" max="5" width="10.6640625" customWidth="1"/>
    <col min="6" max="6" width="9.88671875" customWidth="1"/>
    <col min="7" max="7" width="15.6640625" bestFit="1" customWidth="1"/>
    <col min="8" max="8" width="10.33203125" customWidth="1"/>
    <col min="9" max="9" width="13.88671875" customWidth="1"/>
  </cols>
  <sheetData>
    <row r="1" spans="3:9" x14ac:dyDescent="0.3">
      <c r="G1" s="10" t="s">
        <v>77</v>
      </c>
      <c r="H1" s="10"/>
      <c r="I1" s="10"/>
    </row>
    <row r="2" spans="3:9" x14ac:dyDescent="0.3">
      <c r="C2" t="s">
        <v>75</v>
      </c>
      <c r="D2" t="s">
        <v>5</v>
      </c>
      <c r="E2" t="s">
        <v>6</v>
      </c>
      <c r="F2" t="s">
        <v>7</v>
      </c>
      <c r="G2" t="s">
        <v>78</v>
      </c>
      <c r="H2" t="s">
        <v>79</v>
      </c>
      <c r="I2" t="s">
        <v>80</v>
      </c>
    </row>
    <row r="3" spans="3:9" x14ac:dyDescent="0.3">
      <c r="C3" t="s">
        <v>76</v>
      </c>
      <c r="D3" t="s">
        <v>30</v>
      </c>
      <c r="E3" t="s">
        <v>63</v>
      </c>
      <c r="F3" t="s">
        <v>32</v>
      </c>
      <c r="G3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23.18</v>
      </c>
      <c r="H3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</v>
      </c>
      <c r="I3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-1.22</v>
      </c>
    </row>
    <row r="4" spans="3:9" x14ac:dyDescent="0.3">
      <c r="C4" t="s">
        <v>76</v>
      </c>
      <c r="D4" t="s">
        <v>30</v>
      </c>
      <c r="E4" t="s">
        <v>63</v>
      </c>
      <c r="F4" t="s">
        <v>37</v>
      </c>
      <c r="G4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49.51</v>
      </c>
      <c r="H4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7.0000000000000007E-2</v>
      </c>
      <c r="I4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-1.19</v>
      </c>
    </row>
    <row r="5" spans="3:9" x14ac:dyDescent="0.3">
      <c r="C5" t="s">
        <v>76</v>
      </c>
      <c r="D5" t="s">
        <v>30</v>
      </c>
      <c r="E5" t="s">
        <v>63</v>
      </c>
      <c r="F5" t="s">
        <v>38</v>
      </c>
      <c r="G5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28.62</v>
      </c>
      <c r="H5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0.04</v>
      </c>
      <c r="I5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-1.06</v>
      </c>
    </row>
    <row r="6" spans="3:9" x14ac:dyDescent="0.3">
      <c r="C6" t="s">
        <v>76</v>
      </c>
      <c r="D6" t="s">
        <v>30</v>
      </c>
      <c r="E6" t="s">
        <v>63</v>
      </c>
      <c r="F6" t="s">
        <v>39</v>
      </c>
      <c r="G6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51.67</v>
      </c>
      <c r="H6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0.06</v>
      </c>
      <c r="I6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-1.19</v>
      </c>
    </row>
    <row r="7" spans="3:9" x14ac:dyDescent="0.3">
      <c r="C7" t="s">
        <v>76</v>
      </c>
      <c r="D7" t="s">
        <v>30</v>
      </c>
      <c r="E7" t="s">
        <v>63</v>
      </c>
      <c r="F7" t="s">
        <v>40</v>
      </c>
      <c r="G7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34.39</v>
      </c>
      <c r="H7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0.03</v>
      </c>
      <c r="I7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-1.5</v>
      </c>
    </row>
    <row r="8" spans="3:9" x14ac:dyDescent="0.3">
      <c r="C8" t="s">
        <v>76</v>
      </c>
      <c r="D8" t="s">
        <v>30</v>
      </c>
      <c r="E8" t="s">
        <v>63</v>
      </c>
      <c r="F8" t="s">
        <v>41</v>
      </c>
      <c r="G8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47.03</v>
      </c>
      <c r="H8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0.06</v>
      </c>
      <c r="I8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-0.67</v>
      </c>
    </row>
    <row r="9" spans="3:9" x14ac:dyDescent="0.3">
      <c r="C9" t="s">
        <v>76</v>
      </c>
      <c r="D9" t="s">
        <v>30</v>
      </c>
      <c r="E9" t="s">
        <v>63</v>
      </c>
      <c r="F9" t="s">
        <v>42</v>
      </c>
      <c r="G9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34.49</v>
      </c>
      <c r="H9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0.04</v>
      </c>
      <c r="I9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-0.34</v>
      </c>
    </row>
    <row r="10" spans="3:9" x14ac:dyDescent="0.3">
      <c r="C10" t="s">
        <v>76</v>
      </c>
      <c r="D10" t="s">
        <v>30</v>
      </c>
      <c r="E10" t="s">
        <v>63</v>
      </c>
      <c r="F10" t="s">
        <v>43</v>
      </c>
      <c r="G10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68</v>
      </c>
      <c r="H10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0.06</v>
      </c>
      <c r="I10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-0.56999999999999995</v>
      </c>
    </row>
    <row r="11" spans="3:9" x14ac:dyDescent="0.3">
      <c r="C11" t="s">
        <v>76</v>
      </c>
      <c r="D11" t="s">
        <v>30</v>
      </c>
      <c r="E11" t="s">
        <v>63</v>
      </c>
      <c r="F11" t="s">
        <v>44</v>
      </c>
      <c r="G11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72.2</v>
      </c>
      <c r="H11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0.08</v>
      </c>
      <c r="I11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-0.8</v>
      </c>
    </row>
    <row r="12" spans="3:9" x14ac:dyDescent="0.3">
      <c r="C12" t="s">
        <v>76</v>
      </c>
      <c r="D12" t="s">
        <v>30</v>
      </c>
      <c r="E12" t="s">
        <v>63</v>
      </c>
      <c r="F12" t="s">
        <v>45</v>
      </c>
      <c r="G12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93.96</v>
      </c>
      <c r="H12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12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-0.72</v>
      </c>
    </row>
    <row r="13" spans="3:9" x14ac:dyDescent="0.3">
      <c r="C13" t="s">
        <v>76</v>
      </c>
      <c r="D13" t="s">
        <v>30</v>
      </c>
      <c r="E13" t="s">
        <v>63</v>
      </c>
      <c r="F13" t="s">
        <v>46</v>
      </c>
      <c r="G13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124.18</v>
      </c>
      <c r="H13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0.11</v>
      </c>
      <c r="I13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-1.37</v>
      </c>
    </row>
    <row r="14" spans="3:9" x14ac:dyDescent="0.3">
      <c r="C14" t="s">
        <v>76</v>
      </c>
      <c r="D14" t="s">
        <v>30</v>
      </c>
      <c r="E14" t="s">
        <v>63</v>
      </c>
      <c r="F14" t="s">
        <v>47</v>
      </c>
      <c r="G14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83.91</v>
      </c>
      <c r="H14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14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-1.17</v>
      </c>
    </row>
    <row r="15" spans="3:9" x14ac:dyDescent="0.3">
      <c r="C15" t="s">
        <v>76</v>
      </c>
      <c r="D15" t="s">
        <v>30</v>
      </c>
      <c r="E15" t="s">
        <v>63</v>
      </c>
      <c r="F15" t="s">
        <v>48</v>
      </c>
      <c r="G15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124.5</v>
      </c>
      <c r="H15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15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-1.17</v>
      </c>
    </row>
    <row r="16" spans="3:9" x14ac:dyDescent="0.3">
      <c r="C16" t="s">
        <v>76</v>
      </c>
      <c r="D16" t="s">
        <v>30</v>
      </c>
      <c r="E16" t="s">
        <v>63</v>
      </c>
      <c r="F16" t="s">
        <v>49</v>
      </c>
      <c r="G16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130.01</v>
      </c>
      <c r="H16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</v>
      </c>
      <c r="I16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-1.2</v>
      </c>
    </row>
    <row r="17" spans="3:9" x14ac:dyDescent="0.3">
      <c r="C17" t="s">
        <v>76</v>
      </c>
      <c r="D17" t="s">
        <v>30</v>
      </c>
      <c r="E17" t="s">
        <v>63</v>
      </c>
      <c r="F17" t="s">
        <v>50</v>
      </c>
      <c r="G17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164.29</v>
      </c>
      <c r="H17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17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-0.45</v>
      </c>
    </row>
    <row r="18" spans="3:9" x14ac:dyDescent="0.3">
      <c r="C18" t="s">
        <v>76</v>
      </c>
      <c r="D18" t="s">
        <v>30</v>
      </c>
      <c r="E18" t="s">
        <v>63</v>
      </c>
      <c r="F18" t="s">
        <v>51</v>
      </c>
      <c r="G18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59.62</v>
      </c>
      <c r="H18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0.05</v>
      </c>
      <c r="I18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-1.59</v>
      </c>
    </row>
    <row r="19" spans="3:9" x14ac:dyDescent="0.3">
      <c r="C19" t="s">
        <v>76</v>
      </c>
      <c r="D19" t="s">
        <v>53</v>
      </c>
      <c r="E19" t="s">
        <v>63</v>
      </c>
      <c r="F19" t="s">
        <v>32</v>
      </c>
      <c r="G19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42.25</v>
      </c>
      <c r="H19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</v>
      </c>
      <c r="I19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-1.94</v>
      </c>
    </row>
    <row r="20" spans="3:9" x14ac:dyDescent="0.3">
      <c r="C20" t="s">
        <v>76</v>
      </c>
      <c r="D20" t="s">
        <v>53</v>
      </c>
      <c r="E20" t="s">
        <v>63</v>
      </c>
      <c r="F20" t="s">
        <v>37</v>
      </c>
      <c r="G20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56.96</v>
      </c>
      <c r="H20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7.0000000000000007E-2</v>
      </c>
      <c r="I20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-1.24</v>
      </c>
    </row>
    <row r="21" spans="3:9" x14ac:dyDescent="0.3">
      <c r="C21" t="s">
        <v>76</v>
      </c>
      <c r="D21" t="s">
        <v>53</v>
      </c>
      <c r="E21" t="s">
        <v>63</v>
      </c>
      <c r="F21" t="s">
        <v>38</v>
      </c>
      <c r="G21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31.51</v>
      </c>
      <c r="H21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0.02</v>
      </c>
      <c r="I21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-1.28</v>
      </c>
    </row>
    <row r="22" spans="3:9" x14ac:dyDescent="0.3">
      <c r="C22" t="s">
        <v>76</v>
      </c>
      <c r="D22" t="s">
        <v>53</v>
      </c>
      <c r="E22" t="s">
        <v>63</v>
      </c>
      <c r="F22" t="s">
        <v>39</v>
      </c>
      <c r="G22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56.71</v>
      </c>
      <c r="H22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0.08</v>
      </c>
      <c r="I22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-0.7</v>
      </c>
    </row>
    <row r="23" spans="3:9" x14ac:dyDescent="0.3">
      <c r="C23" t="s">
        <v>76</v>
      </c>
      <c r="D23" t="s">
        <v>53</v>
      </c>
      <c r="E23" t="s">
        <v>63</v>
      </c>
      <c r="F23" t="s">
        <v>40</v>
      </c>
      <c r="G23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22.82</v>
      </c>
      <c r="H23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0.01</v>
      </c>
      <c r="I23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-0.88</v>
      </c>
    </row>
    <row r="24" spans="3:9" x14ac:dyDescent="0.3">
      <c r="C24" t="s">
        <v>76</v>
      </c>
      <c r="D24" t="s">
        <v>53</v>
      </c>
      <c r="E24" t="s">
        <v>63</v>
      </c>
      <c r="F24" t="s">
        <v>41</v>
      </c>
      <c r="G24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36.69</v>
      </c>
      <c r="H24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0.05</v>
      </c>
      <c r="I24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-0.61</v>
      </c>
    </row>
    <row r="25" spans="3:9" x14ac:dyDescent="0.3">
      <c r="C25" t="s">
        <v>76</v>
      </c>
      <c r="D25" t="s">
        <v>53</v>
      </c>
      <c r="E25" t="s">
        <v>63</v>
      </c>
      <c r="F25" t="s">
        <v>42</v>
      </c>
      <c r="G25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56</v>
      </c>
      <c r="H25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0.05</v>
      </c>
      <c r="I25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-0.56999999999999995</v>
      </c>
    </row>
    <row r="26" spans="3:9" x14ac:dyDescent="0.3">
      <c r="C26" t="s">
        <v>76</v>
      </c>
      <c r="D26" t="s">
        <v>53</v>
      </c>
      <c r="E26" t="s">
        <v>63</v>
      </c>
      <c r="F26" t="s">
        <v>43</v>
      </c>
      <c r="G26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73.25</v>
      </c>
      <c r="H26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0.06</v>
      </c>
      <c r="I26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-0.57999999999999996</v>
      </c>
    </row>
    <row r="27" spans="3:9" x14ac:dyDescent="0.3">
      <c r="C27" t="s">
        <v>76</v>
      </c>
      <c r="D27" t="s">
        <v>53</v>
      </c>
      <c r="E27" t="s">
        <v>63</v>
      </c>
      <c r="F27" t="s">
        <v>44</v>
      </c>
      <c r="G27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95.6</v>
      </c>
      <c r="H27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27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-0.94</v>
      </c>
    </row>
    <row r="28" spans="3:9" x14ac:dyDescent="0.3">
      <c r="C28" t="s">
        <v>76</v>
      </c>
      <c r="D28" t="s">
        <v>53</v>
      </c>
      <c r="E28" t="s">
        <v>63</v>
      </c>
      <c r="F28" t="s">
        <v>45</v>
      </c>
      <c r="G28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81.41</v>
      </c>
      <c r="H28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28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-0.54</v>
      </c>
    </row>
    <row r="29" spans="3:9" x14ac:dyDescent="0.3">
      <c r="C29" t="s">
        <v>76</v>
      </c>
      <c r="D29" t="s">
        <v>53</v>
      </c>
      <c r="E29" t="s">
        <v>63</v>
      </c>
      <c r="F29" t="s">
        <v>46</v>
      </c>
      <c r="G29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173.02</v>
      </c>
      <c r="H29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0.12</v>
      </c>
      <c r="I29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-1.42</v>
      </c>
    </row>
    <row r="30" spans="3:9" x14ac:dyDescent="0.3">
      <c r="C30" t="s">
        <v>76</v>
      </c>
      <c r="D30" t="s">
        <v>53</v>
      </c>
      <c r="E30" t="s">
        <v>63</v>
      </c>
      <c r="F30" t="s">
        <v>47</v>
      </c>
      <c r="G30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108.68</v>
      </c>
      <c r="H30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30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-1.1100000000000001</v>
      </c>
    </row>
    <row r="31" spans="3:9" x14ac:dyDescent="0.3">
      <c r="C31" t="s">
        <v>76</v>
      </c>
      <c r="D31" t="s">
        <v>53</v>
      </c>
      <c r="E31" t="s">
        <v>63</v>
      </c>
      <c r="F31" t="s">
        <v>48</v>
      </c>
      <c r="G31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168.79</v>
      </c>
      <c r="H31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</v>
      </c>
      <c r="I31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-1.28</v>
      </c>
    </row>
    <row r="32" spans="3:9" x14ac:dyDescent="0.3">
      <c r="C32" t="s">
        <v>76</v>
      </c>
      <c r="D32" t="s">
        <v>53</v>
      </c>
      <c r="E32" t="s">
        <v>63</v>
      </c>
      <c r="F32" t="s">
        <v>49</v>
      </c>
      <c r="G32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234.12</v>
      </c>
      <c r="H32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0.12</v>
      </c>
      <c r="I32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-1.65</v>
      </c>
    </row>
    <row r="33" spans="3:9" x14ac:dyDescent="0.3">
      <c r="C33" t="s">
        <v>76</v>
      </c>
      <c r="D33" t="s">
        <v>53</v>
      </c>
      <c r="E33" t="s">
        <v>63</v>
      </c>
      <c r="F33" t="s">
        <v>50</v>
      </c>
      <c r="G33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199.49</v>
      </c>
      <c r="H33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33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-0.52</v>
      </c>
    </row>
    <row r="34" spans="3:9" x14ac:dyDescent="0.3">
      <c r="C34" t="s">
        <v>76</v>
      </c>
      <c r="D34" t="s">
        <v>53</v>
      </c>
      <c r="E34" t="s">
        <v>63</v>
      </c>
      <c r="F34" t="s">
        <v>51</v>
      </c>
      <c r="G34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137.41</v>
      </c>
      <c r="H34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0.08</v>
      </c>
      <c r="I34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-2.69</v>
      </c>
    </row>
    <row r="35" spans="3:9" x14ac:dyDescent="0.3">
      <c r="C35" t="s">
        <v>76</v>
      </c>
      <c r="D35" t="s">
        <v>54</v>
      </c>
      <c r="E35" t="s">
        <v>63</v>
      </c>
      <c r="F35" t="s">
        <v>32</v>
      </c>
      <c r="G35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45.09</v>
      </c>
      <c r="H35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</v>
      </c>
      <c r="I35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-2.09</v>
      </c>
    </row>
    <row r="36" spans="3:9" x14ac:dyDescent="0.3">
      <c r="C36" t="s">
        <v>76</v>
      </c>
      <c r="D36" t="s">
        <v>54</v>
      </c>
      <c r="E36" t="s">
        <v>63</v>
      </c>
      <c r="F36" t="s">
        <v>37</v>
      </c>
      <c r="G36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80.73</v>
      </c>
      <c r="H36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36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-2.6</v>
      </c>
    </row>
    <row r="37" spans="3:9" x14ac:dyDescent="0.3">
      <c r="C37" t="s">
        <v>76</v>
      </c>
      <c r="D37" t="s">
        <v>54</v>
      </c>
      <c r="E37" t="s">
        <v>63</v>
      </c>
      <c r="F37" t="s">
        <v>38</v>
      </c>
      <c r="G37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39.61</v>
      </c>
      <c r="H37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0.04</v>
      </c>
      <c r="I37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-1.57</v>
      </c>
    </row>
    <row r="38" spans="3:9" x14ac:dyDescent="0.3">
      <c r="C38" t="s">
        <v>76</v>
      </c>
      <c r="D38" t="s">
        <v>54</v>
      </c>
      <c r="E38" t="s">
        <v>63</v>
      </c>
      <c r="F38" t="s">
        <v>39</v>
      </c>
      <c r="G38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66.45</v>
      </c>
      <c r="H38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0.08</v>
      </c>
      <c r="I38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-1.63</v>
      </c>
    </row>
    <row r="39" spans="3:9" x14ac:dyDescent="0.3">
      <c r="C39" t="s">
        <v>76</v>
      </c>
      <c r="D39" t="s">
        <v>54</v>
      </c>
      <c r="E39" t="s">
        <v>63</v>
      </c>
      <c r="F39" t="s">
        <v>40</v>
      </c>
      <c r="G39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38.75</v>
      </c>
      <c r="H39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0.03</v>
      </c>
      <c r="I39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-1.65</v>
      </c>
    </row>
    <row r="40" spans="3:9" x14ac:dyDescent="0.3">
      <c r="C40" t="s">
        <v>76</v>
      </c>
      <c r="D40" t="s">
        <v>54</v>
      </c>
      <c r="E40" t="s">
        <v>63</v>
      </c>
      <c r="F40" t="s">
        <v>41</v>
      </c>
      <c r="G40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36.92</v>
      </c>
      <c r="H40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0.06</v>
      </c>
      <c r="I40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-0.63</v>
      </c>
    </row>
    <row r="41" spans="3:9" x14ac:dyDescent="0.3">
      <c r="C41" t="s">
        <v>76</v>
      </c>
      <c r="D41" t="s">
        <v>54</v>
      </c>
      <c r="E41" t="s">
        <v>63</v>
      </c>
      <c r="F41" t="s">
        <v>42</v>
      </c>
      <c r="G41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49.63</v>
      </c>
      <c r="H41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0.06</v>
      </c>
      <c r="I41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-0.61</v>
      </c>
    </row>
    <row r="42" spans="3:9" x14ac:dyDescent="0.3">
      <c r="C42" t="s">
        <v>76</v>
      </c>
      <c r="D42" t="s">
        <v>54</v>
      </c>
      <c r="E42" t="s">
        <v>63</v>
      </c>
      <c r="F42" t="s">
        <v>43</v>
      </c>
      <c r="G42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72.19</v>
      </c>
      <c r="H42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7.0000000000000007E-2</v>
      </c>
      <c r="I42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-0.54</v>
      </c>
    </row>
    <row r="43" spans="3:9" x14ac:dyDescent="0.3">
      <c r="C43" t="s">
        <v>76</v>
      </c>
      <c r="D43" t="s">
        <v>54</v>
      </c>
      <c r="E43" t="s">
        <v>63</v>
      </c>
      <c r="F43" t="s">
        <v>44</v>
      </c>
      <c r="G43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81.760000000000005</v>
      </c>
      <c r="H43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</v>
      </c>
      <c r="I43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-1.02</v>
      </c>
    </row>
    <row r="44" spans="3:9" x14ac:dyDescent="0.3">
      <c r="C44" t="s">
        <v>76</v>
      </c>
      <c r="D44" t="s">
        <v>54</v>
      </c>
      <c r="E44" t="s">
        <v>63</v>
      </c>
      <c r="F44" t="s">
        <v>45</v>
      </c>
      <c r="G44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109.06</v>
      </c>
      <c r="H44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</v>
      </c>
      <c r="I44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-1.56</v>
      </c>
    </row>
    <row r="45" spans="3:9" x14ac:dyDescent="0.3">
      <c r="C45" t="s">
        <v>76</v>
      </c>
      <c r="D45" t="s">
        <v>54</v>
      </c>
      <c r="E45" t="s">
        <v>63</v>
      </c>
      <c r="F45" t="s">
        <v>46</v>
      </c>
      <c r="G45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108.89</v>
      </c>
      <c r="H45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</v>
      </c>
      <c r="I45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-1.52</v>
      </c>
    </row>
    <row r="46" spans="3:9" x14ac:dyDescent="0.3">
      <c r="C46" t="s">
        <v>76</v>
      </c>
      <c r="D46" t="s">
        <v>54</v>
      </c>
      <c r="E46" t="s">
        <v>63</v>
      </c>
      <c r="F46" t="s">
        <v>47</v>
      </c>
      <c r="G46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85.49</v>
      </c>
      <c r="H46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46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-1.81</v>
      </c>
    </row>
    <row r="47" spans="3:9" x14ac:dyDescent="0.3">
      <c r="C47" t="s">
        <v>76</v>
      </c>
      <c r="D47" t="s">
        <v>54</v>
      </c>
      <c r="E47" t="s">
        <v>63</v>
      </c>
      <c r="F47" t="s">
        <v>48</v>
      </c>
      <c r="G47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126.39</v>
      </c>
      <c r="H47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0.09</v>
      </c>
      <c r="I47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-1.62</v>
      </c>
    </row>
    <row r="48" spans="3:9" x14ac:dyDescent="0.3">
      <c r="C48" t="s">
        <v>76</v>
      </c>
      <c r="D48" t="s">
        <v>54</v>
      </c>
      <c r="E48" t="s">
        <v>63</v>
      </c>
      <c r="F48" t="s">
        <v>49</v>
      </c>
      <c r="G48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178.01</v>
      </c>
      <c r="H48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0.12</v>
      </c>
      <c r="I48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-1.57</v>
      </c>
    </row>
    <row r="49" spans="3:9" x14ac:dyDescent="0.3">
      <c r="C49" t="s">
        <v>76</v>
      </c>
      <c r="D49" t="s">
        <v>54</v>
      </c>
      <c r="E49" t="s">
        <v>63</v>
      </c>
      <c r="F49" t="s">
        <v>50</v>
      </c>
      <c r="G49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151.97999999999999</v>
      </c>
      <c r="H49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0.08</v>
      </c>
      <c r="I49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-0.69</v>
      </c>
    </row>
    <row r="50" spans="3:9" x14ac:dyDescent="0.3">
      <c r="C50" t="s">
        <v>76</v>
      </c>
      <c r="D50" t="s">
        <v>54</v>
      </c>
      <c r="E50" t="s">
        <v>63</v>
      </c>
      <c r="F50" t="s">
        <v>51</v>
      </c>
      <c r="G50">
        <f>ROUND(SUMPRODUCT(--(Raw_Impacts[BldgType]=Table3[[#This Row],[BldgType]]),--(Raw_Impacts[BldgLoc]=Table3[[#This Row],[BldgLoc]]),Raw_Impacts[AStdWBkWh],Raw_Impacts[BldgWts])/SUMIFS(Raw_Impacts[BldgWts],Raw_Impacts[BldgType],Table3[[#This Row],[BldgType]],Raw_Impacts[BldgLoc],Table3[[#This Row],[BldgLoc]]),2)</f>
        <v>39.99</v>
      </c>
      <c r="H50">
        <f>ROUND(SUMPRODUCT(--(Raw_Impacts[BldgType]=Table3[[#This Row],[BldgType]]),--(Raw_Impacts[BldgLoc]=Table3[[#This Row],[BldgLoc]]),Raw_Impacts[AStdWBkW49],Raw_Impacts[BldgWts])/SUMIFS(Raw_Impacts[BldgWts],Raw_Impacts[BldgType],Table3[[#This Row],[BldgType]],Raw_Impacts[BldgLoc],Table3[[#This Row],[BldgLoc]]),2)</f>
        <v>0.03</v>
      </c>
      <c r="I50">
        <f>ROUND(SUMPRODUCT(--(Raw_Impacts[BldgType]=Table3[[#This Row],[BldgType]]),--(Raw_Impacts[BldgLoc]=Table3[[#This Row],[BldgLoc]]),Raw_Impacts[AStdWBtherm],Raw_Impacts[BldgWts])/SUMIFS(Raw_Impacts[BldgWts],Raw_Impacts[BldgType],Table3[[#This Row],[BldgType]],Raw_Impacts[BldgLoc],Table3[[#This Row],[BldgLoc]]),2)</f>
        <v>-1.31</v>
      </c>
    </row>
  </sheetData>
  <mergeCells count="1">
    <mergeCell ref="G1:I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62"/>
  <sheetViews>
    <sheetView topLeftCell="B1" workbookViewId="0">
      <selection activeCell="B5" sqref="B5"/>
    </sheetView>
  </sheetViews>
  <sheetFormatPr defaultRowHeight="14.4" x14ac:dyDescent="0.3"/>
  <cols>
    <col min="1" max="1" width="17" customWidth="1"/>
    <col min="2" max="2" width="10" customWidth="1"/>
    <col min="3" max="3" width="16" customWidth="1"/>
    <col min="4" max="4" width="12.6640625" bestFit="1" customWidth="1"/>
    <col min="6" max="6" width="11.33203125" customWidth="1"/>
    <col min="7" max="7" width="10.6640625" customWidth="1"/>
    <col min="8" max="9" width="9.88671875" customWidth="1"/>
    <col min="10" max="11" width="12" customWidth="1"/>
    <col min="12" max="12" width="11.33203125" customWidth="1"/>
    <col min="13" max="14" width="12.109375" customWidth="1"/>
    <col min="15" max="15" width="13.33203125" customWidth="1"/>
    <col min="16" max="17" width="14.109375" customWidth="1"/>
    <col min="18" max="18" width="12.6640625" customWidth="1"/>
    <col min="19" max="19" width="13.88671875" customWidth="1"/>
    <col min="20" max="21" width="14.6640625" customWidth="1"/>
    <col min="22" max="22" width="13.33203125" customWidth="1"/>
    <col min="23" max="23" width="14.5546875" customWidth="1"/>
    <col min="24" max="25" width="15.44140625" customWidth="1"/>
    <col min="26" max="26" width="15.88671875" customWidth="1"/>
  </cols>
  <sheetData>
    <row r="1" spans="1:2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74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</row>
    <row r="2" spans="1:27" x14ac:dyDescent="0.3">
      <c r="A2" t="s">
        <v>26</v>
      </c>
      <c r="B2" t="s">
        <v>27</v>
      </c>
      <c r="C2" t="s">
        <v>28</v>
      </c>
      <c r="D2" s="1">
        <v>43620.035520833335</v>
      </c>
      <c r="E2" t="s">
        <v>29</v>
      </c>
      <c r="F2" t="s">
        <v>30</v>
      </c>
      <c r="G2" t="s">
        <v>31</v>
      </c>
      <c r="H2" t="s">
        <v>32</v>
      </c>
      <c r="I2">
        <f>SUMIFS(Raw_Wts[wt_vint],Raw_Wts[bldgtype],Raw_Impacts[[#This Row],[BldgType]],Raw_Wts[bldgvint],Raw_Impacts[[#This Row],[BldgVint]],Raw_Wts[bldgloc],Raw_Impacts[[#This Row],[BldgLoc]])</f>
        <v>1</v>
      </c>
      <c r="J2" t="s">
        <v>33</v>
      </c>
      <c r="K2" t="s">
        <v>34</v>
      </c>
      <c r="L2">
        <v>3.5</v>
      </c>
      <c r="M2">
        <v>1240</v>
      </c>
      <c r="N2" t="s">
        <v>35</v>
      </c>
      <c r="O2">
        <v>4337.5336026499999</v>
      </c>
      <c r="P2">
        <v>0.43372678333333298</v>
      </c>
      <c r="Q2">
        <v>0.6272662</v>
      </c>
      <c r="R2">
        <v>485.74517034000002</v>
      </c>
      <c r="S2">
        <v>4256.5337670999997</v>
      </c>
      <c r="T2">
        <v>0.43372678333333298</v>
      </c>
      <c r="U2">
        <v>0.6272662</v>
      </c>
      <c r="V2">
        <v>490.02826350999999</v>
      </c>
      <c r="W2">
        <v>23.142810157142598</v>
      </c>
      <c r="X2">
        <v>0</v>
      </c>
      <c r="Y2">
        <v>0</v>
      </c>
      <c r="Z2">
        <v>-1.2237409057142901</v>
      </c>
      <c r="AA2" t="s">
        <v>36</v>
      </c>
    </row>
    <row r="3" spans="1:27" x14ac:dyDescent="0.3">
      <c r="A3" t="s">
        <v>26</v>
      </c>
      <c r="B3" t="s">
        <v>27</v>
      </c>
      <c r="C3" t="s">
        <v>28</v>
      </c>
      <c r="D3" s="1">
        <v>43620.035520833335</v>
      </c>
      <c r="E3" t="s">
        <v>29</v>
      </c>
      <c r="F3" t="s">
        <v>30</v>
      </c>
      <c r="G3" t="s">
        <v>31</v>
      </c>
      <c r="H3" t="s">
        <v>37</v>
      </c>
      <c r="I3">
        <f>SUMIFS(Raw_Wts[wt_vint],Raw_Wts[bldgtype],Raw_Impacts[[#This Row],[BldgType]],Raw_Wts[bldgvint],Raw_Impacts[[#This Row],[BldgVint]],Raw_Wts[bldgloc],Raw_Impacts[[#This Row],[BldgLoc]])</f>
        <v>1233</v>
      </c>
      <c r="J3" t="s">
        <v>33</v>
      </c>
      <c r="K3" t="s">
        <v>34</v>
      </c>
      <c r="L3">
        <v>3.5</v>
      </c>
      <c r="M3">
        <v>1240</v>
      </c>
      <c r="N3" t="s">
        <v>35</v>
      </c>
      <c r="O3">
        <v>4856.5380240499999</v>
      </c>
      <c r="P3">
        <v>1.6753634611111099</v>
      </c>
      <c r="Q3">
        <v>2.2021772633333301</v>
      </c>
      <c r="R3">
        <v>453.36623757000001</v>
      </c>
      <c r="S3">
        <v>4708.06196275</v>
      </c>
      <c r="T3">
        <v>1.49967457777778</v>
      </c>
      <c r="U3">
        <v>1.9664761100000001</v>
      </c>
      <c r="V3">
        <v>457.36272892</v>
      </c>
      <c r="W3">
        <v>42.421731800000003</v>
      </c>
      <c r="X3">
        <v>5.0196823809523797E-2</v>
      </c>
      <c r="Y3">
        <v>6.7343186666666596E-2</v>
      </c>
      <c r="Z3">
        <v>-1.14185467142855</v>
      </c>
      <c r="AA3" t="s">
        <v>36</v>
      </c>
    </row>
    <row r="4" spans="1:27" x14ac:dyDescent="0.3">
      <c r="A4" t="s">
        <v>26</v>
      </c>
      <c r="B4" t="s">
        <v>27</v>
      </c>
      <c r="C4" t="s">
        <v>28</v>
      </c>
      <c r="D4" s="1">
        <v>43620.035520833335</v>
      </c>
      <c r="E4" t="s">
        <v>29</v>
      </c>
      <c r="F4" t="s">
        <v>30</v>
      </c>
      <c r="G4" t="s">
        <v>31</v>
      </c>
      <c r="H4" t="s">
        <v>38</v>
      </c>
      <c r="I4">
        <f>SUMIFS(Raw_Wts[wt_vint],Raw_Wts[bldgtype],Raw_Impacts[[#This Row],[BldgType]],Raw_Wts[bldgvint],Raw_Impacts[[#This Row],[BldgVint]],Raw_Wts[bldgloc],Raw_Impacts[[#This Row],[BldgLoc]])</f>
        <v>367</v>
      </c>
      <c r="J4" t="s">
        <v>33</v>
      </c>
      <c r="K4" t="s">
        <v>34</v>
      </c>
      <c r="L4">
        <v>3.5</v>
      </c>
      <c r="M4">
        <v>1240</v>
      </c>
      <c r="N4" t="s">
        <v>35</v>
      </c>
      <c r="O4">
        <v>4524.08753445</v>
      </c>
      <c r="P4">
        <v>1.12478437777778</v>
      </c>
      <c r="Q4">
        <v>1.3909345766666701</v>
      </c>
      <c r="R4">
        <v>453.520252965</v>
      </c>
      <c r="S4">
        <v>4427.0791705499996</v>
      </c>
      <c r="T4">
        <v>1.01514714444444</v>
      </c>
      <c r="U4">
        <v>1.26020534</v>
      </c>
      <c r="V4">
        <v>457.38608305999998</v>
      </c>
      <c r="W4">
        <v>27.716675400000401</v>
      </c>
      <c r="X4">
        <v>3.13249238095238E-2</v>
      </c>
      <c r="Y4">
        <v>3.7351210476190402E-2</v>
      </c>
      <c r="Z4">
        <v>-1.10452288428572</v>
      </c>
      <c r="AA4" t="s">
        <v>36</v>
      </c>
    </row>
    <row r="5" spans="1:27" x14ac:dyDescent="0.3">
      <c r="A5" t="s">
        <v>26</v>
      </c>
      <c r="B5" t="s">
        <v>27</v>
      </c>
      <c r="C5" t="s">
        <v>28</v>
      </c>
      <c r="D5" s="1">
        <v>43620.035520833335</v>
      </c>
      <c r="E5" t="s">
        <v>29</v>
      </c>
      <c r="F5" t="s">
        <v>30</v>
      </c>
      <c r="G5" t="s">
        <v>31</v>
      </c>
      <c r="H5" t="s">
        <v>39</v>
      </c>
      <c r="I5">
        <f>SUMIFS(Raw_Wts[wt_vint],Raw_Wts[bldgtype],Raw_Impacts[[#This Row],[BldgType]],Raw_Wts[bldgvint],Raw_Impacts[[#This Row],[BldgVint]],Raw_Wts[bldgloc],Raw_Impacts[[#This Row],[BldgLoc]])</f>
        <v>2171</v>
      </c>
      <c r="J5" t="s">
        <v>33</v>
      </c>
      <c r="K5" t="s">
        <v>34</v>
      </c>
      <c r="L5">
        <v>3.5</v>
      </c>
      <c r="M5">
        <v>1240</v>
      </c>
      <c r="N5" t="s">
        <v>35</v>
      </c>
      <c r="O5">
        <v>4926.3873831999999</v>
      </c>
      <c r="P5">
        <v>1.8499465722222199</v>
      </c>
      <c r="Q5">
        <v>2.0043553966666701</v>
      </c>
      <c r="R5">
        <v>460.936116255</v>
      </c>
      <c r="S5">
        <v>4765.3688337000003</v>
      </c>
      <c r="T5">
        <v>1.6421007055555601</v>
      </c>
      <c r="U5">
        <v>1.7985179466666701</v>
      </c>
      <c r="V5">
        <v>465.43759464499999</v>
      </c>
      <c r="W5">
        <v>46.005299857143001</v>
      </c>
      <c r="X5">
        <v>5.9384533333333302E-2</v>
      </c>
      <c r="Y5">
        <v>5.8810699999999903E-2</v>
      </c>
      <c r="Z5">
        <v>-1.2861366828571601</v>
      </c>
      <c r="AA5" t="s">
        <v>36</v>
      </c>
    </row>
    <row r="6" spans="1:27" x14ac:dyDescent="0.3">
      <c r="A6" t="s">
        <v>26</v>
      </c>
      <c r="B6" t="s">
        <v>27</v>
      </c>
      <c r="C6" t="s">
        <v>28</v>
      </c>
      <c r="D6" s="1">
        <v>43620.035520833335</v>
      </c>
      <c r="E6" t="s">
        <v>29</v>
      </c>
      <c r="F6" t="s">
        <v>30</v>
      </c>
      <c r="G6" t="s">
        <v>31</v>
      </c>
      <c r="H6" t="s">
        <v>40</v>
      </c>
      <c r="I6">
        <f>SUMIFS(Raw_Wts[wt_vint],Raw_Wts[bldgtype],Raw_Impacts[[#This Row],[BldgType]],Raw_Wts[bldgvint],Raw_Impacts[[#This Row],[BldgVint]],Raw_Wts[bldgloc],Raw_Impacts[[#This Row],[BldgLoc]])</f>
        <v>727</v>
      </c>
      <c r="J6" t="s">
        <v>33</v>
      </c>
      <c r="K6" t="s">
        <v>34</v>
      </c>
      <c r="L6">
        <v>3.5</v>
      </c>
      <c r="M6">
        <v>1240</v>
      </c>
      <c r="N6" t="s">
        <v>35</v>
      </c>
      <c r="O6">
        <v>4594.0997666499998</v>
      </c>
      <c r="P6">
        <v>1.15426931666667</v>
      </c>
      <c r="Q6">
        <v>1.22961818666667</v>
      </c>
      <c r="R6">
        <v>523.99706733000005</v>
      </c>
      <c r="S6">
        <v>4465.8283696999997</v>
      </c>
      <c r="T6">
        <v>1.03518429444444</v>
      </c>
      <c r="U6">
        <v>1.1234346500000001</v>
      </c>
      <c r="V6">
        <v>529.82809754000004</v>
      </c>
      <c r="W6">
        <v>36.648970557142597</v>
      </c>
      <c r="X6">
        <v>3.4024292063492001E-2</v>
      </c>
      <c r="Y6">
        <v>3.0338153333333302E-2</v>
      </c>
      <c r="Z6">
        <v>-1.66600863142857</v>
      </c>
      <c r="AA6" t="s">
        <v>36</v>
      </c>
    </row>
    <row r="7" spans="1:27" x14ac:dyDescent="0.3">
      <c r="A7" t="s">
        <v>26</v>
      </c>
      <c r="B7" t="s">
        <v>27</v>
      </c>
      <c r="C7" t="s">
        <v>28</v>
      </c>
      <c r="D7" s="1">
        <v>43620.035520833335</v>
      </c>
      <c r="E7" t="s">
        <v>29</v>
      </c>
      <c r="F7" t="s">
        <v>30</v>
      </c>
      <c r="G7" t="s">
        <v>31</v>
      </c>
      <c r="H7" t="s">
        <v>41</v>
      </c>
      <c r="I7">
        <f>SUMIFS(Raw_Wts[wt_vint],Raw_Wts[bldgtype],Raw_Impacts[[#This Row],[BldgType]],Raw_Wts[bldgvint],Raw_Impacts[[#This Row],[BldgVint]],Raw_Wts[bldgloc],Raw_Impacts[[#This Row],[BldgLoc]])</f>
        <v>10213</v>
      </c>
      <c r="J7" t="s">
        <v>33</v>
      </c>
      <c r="K7" t="s">
        <v>34</v>
      </c>
      <c r="L7">
        <v>3.5</v>
      </c>
      <c r="M7">
        <v>1240</v>
      </c>
      <c r="N7" t="s">
        <v>35</v>
      </c>
      <c r="O7">
        <v>5029.7317100500004</v>
      </c>
      <c r="P7">
        <v>1.85430838888889</v>
      </c>
      <c r="Q7">
        <v>1.9060413899999999</v>
      </c>
      <c r="R7">
        <v>385.79921609500002</v>
      </c>
      <c r="S7">
        <v>4869.1831490499999</v>
      </c>
      <c r="T7">
        <v>1.6253596777777799</v>
      </c>
      <c r="U7">
        <v>1.6990013100000001</v>
      </c>
      <c r="V7">
        <v>388.32166426499998</v>
      </c>
      <c r="W7">
        <v>45.871017428571598</v>
      </c>
      <c r="X7">
        <v>6.5413917460317397E-2</v>
      </c>
      <c r="Y7">
        <v>5.9154308571428497E-2</v>
      </c>
      <c r="Z7">
        <v>-0.72069947714284599</v>
      </c>
      <c r="AA7" t="s">
        <v>36</v>
      </c>
    </row>
    <row r="8" spans="1:27" x14ac:dyDescent="0.3">
      <c r="A8" t="s">
        <v>26</v>
      </c>
      <c r="B8" t="s">
        <v>27</v>
      </c>
      <c r="C8" t="s">
        <v>28</v>
      </c>
      <c r="D8" s="1">
        <v>43620.035520833335</v>
      </c>
      <c r="E8" t="s">
        <v>29</v>
      </c>
      <c r="F8" t="s">
        <v>30</v>
      </c>
      <c r="G8" t="s">
        <v>31</v>
      </c>
      <c r="H8" t="s">
        <v>42</v>
      </c>
      <c r="I8">
        <f>SUMIFS(Raw_Wts[wt_vint],Raw_Wts[bldgtype],Raw_Impacts[[#This Row],[BldgType]],Raw_Wts[bldgvint],Raw_Impacts[[#This Row],[BldgVint]],Raw_Wts[bldgloc],Raw_Impacts[[#This Row],[BldgLoc]])</f>
        <v>1718</v>
      </c>
      <c r="J8" t="s">
        <v>33</v>
      </c>
      <c r="K8" t="s">
        <v>34</v>
      </c>
      <c r="L8">
        <v>3.5</v>
      </c>
      <c r="M8">
        <v>1240</v>
      </c>
      <c r="N8" t="s">
        <v>35</v>
      </c>
      <c r="O8">
        <v>4666.3498693000001</v>
      </c>
      <c r="P8">
        <v>1.41139875</v>
      </c>
      <c r="Q8">
        <v>1.3391090266666701</v>
      </c>
      <c r="R8">
        <v>349.32098880000001</v>
      </c>
      <c r="S8">
        <v>4580.6014799000004</v>
      </c>
      <c r="T8">
        <v>1.2522577611111101</v>
      </c>
      <c r="U8">
        <v>1.2227793333333301</v>
      </c>
      <c r="V8">
        <v>350.82798631999998</v>
      </c>
      <c r="W8">
        <v>24.499539828571301</v>
      </c>
      <c r="X8">
        <v>4.5468853968253897E-2</v>
      </c>
      <c r="Y8">
        <v>3.3237055238095198E-2</v>
      </c>
      <c r="Z8">
        <v>-0.43057072000000801</v>
      </c>
      <c r="AA8" t="s">
        <v>36</v>
      </c>
    </row>
    <row r="9" spans="1:27" x14ac:dyDescent="0.3">
      <c r="A9" t="s">
        <v>26</v>
      </c>
      <c r="B9" t="s">
        <v>27</v>
      </c>
      <c r="C9" t="s">
        <v>28</v>
      </c>
      <c r="D9" s="1">
        <v>43620.035520833335</v>
      </c>
      <c r="E9" t="s">
        <v>29</v>
      </c>
      <c r="F9" t="s">
        <v>30</v>
      </c>
      <c r="G9" t="s">
        <v>31</v>
      </c>
      <c r="H9" t="s">
        <v>43</v>
      </c>
      <c r="I9">
        <f>SUMIFS(Raw_Wts[wt_vint],Raw_Wts[bldgtype],Raw_Impacts[[#This Row],[BldgType]],Raw_Wts[bldgvint],Raw_Impacts[[#This Row],[BldgVint]],Raw_Wts[bldgloc],Raw_Impacts[[#This Row],[BldgLoc]])</f>
        <v>2179</v>
      </c>
      <c r="J9" t="s">
        <v>33</v>
      </c>
      <c r="K9" t="s">
        <v>34</v>
      </c>
      <c r="L9">
        <v>3.5</v>
      </c>
      <c r="M9">
        <v>1240</v>
      </c>
      <c r="N9" t="s">
        <v>35</v>
      </c>
      <c r="O9">
        <v>5341.0606435</v>
      </c>
      <c r="P9">
        <v>2.0422168944444401</v>
      </c>
      <c r="Q9">
        <v>1.9012452</v>
      </c>
      <c r="R9">
        <v>371.77603661500001</v>
      </c>
      <c r="S9">
        <v>5140.4514017000001</v>
      </c>
      <c r="T9">
        <v>1.7992212055555601</v>
      </c>
      <c r="U9">
        <v>1.7036261833333299</v>
      </c>
      <c r="V9">
        <v>374.10058046500001</v>
      </c>
      <c r="W9">
        <v>57.316926228571397</v>
      </c>
      <c r="X9">
        <v>6.9427339682539696E-2</v>
      </c>
      <c r="Y9">
        <v>5.6462576190476101E-2</v>
      </c>
      <c r="Z9">
        <v>-0.66415538571425303</v>
      </c>
      <c r="AA9" t="s">
        <v>36</v>
      </c>
    </row>
    <row r="10" spans="1:27" x14ac:dyDescent="0.3">
      <c r="A10" t="s">
        <v>26</v>
      </c>
      <c r="B10" t="s">
        <v>27</v>
      </c>
      <c r="C10" t="s">
        <v>28</v>
      </c>
      <c r="D10" s="1">
        <v>43620.035520833335</v>
      </c>
      <c r="E10" t="s">
        <v>29</v>
      </c>
      <c r="F10" t="s">
        <v>30</v>
      </c>
      <c r="G10" t="s">
        <v>31</v>
      </c>
      <c r="H10" t="s">
        <v>44</v>
      </c>
      <c r="I10">
        <f>SUMIFS(Raw_Wts[wt_vint],Raw_Wts[bldgtype],Raw_Impacts[[#This Row],[BldgType]],Raw_Wts[bldgvint],Raw_Impacts[[#This Row],[BldgVint]],Raw_Wts[bldgloc],Raw_Impacts[[#This Row],[BldgLoc]])</f>
        <v>4831</v>
      </c>
      <c r="J10" t="s">
        <v>33</v>
      </c>
      <c r="K10" t="s">
        <v>34</v>
      </c>
      <c r="L10">
        <v>3.5</v>
      </c>
      <c r="M10">
        <v>1240</v>
      </c>
      <c r="N10" t="s">
        <v>35</v>
      </c>
      <c r="O10">
        <v>5491.9050379999999</v>
      </c>
      <c r="P10">
        <v>2.7933083222222201</v>
      </c>
      <c r="Q10">
        <v>2.5007601400000001</v>
      </c>
      <c r="R10">
        <v>397.59801214999999</v>
      </c>
      <c r="S10">
        <v>5265.022817</v>
      </c>
      <c r="T10">
        <v>2.4529990000000002</v>
      </c>
      <c r="U10">
        <v>2.22244908666667</v>
      </c>
      <c r="V10">
        <v>400.64185121000003</v>
      </c>
      <c r="W10">
        <v>64.823491714285396</v>
      </c>
      <c r="X10">
        <v>9.7231234920634901E-2</v>
      </c>
      <c r="Y10">
        <v>7.9517443809523899E-2</v>
      </c>
      <c r="Z10">
        <v>-0.86966830285715402</v>
      </c>
      <c r="AA10" t="s">
        <v>36</v>
      </c>
    </row>
    <row r="11" spans="1:27" x14ac:dyDescent="0.3">
      <c r="A11" t="s">
        <v>26</v>
      </c>
      <c r="B11" t="s">
        <v>27</v>
      </c>
      <c r="C11" t="s">
        <v>28</v>
      </c>
      <c r="D11" s="1">
        <v>43620.035520833335</v>
      </c>
      <c r="E11" t="s">
        <v>29</v>
      </c>
      <c r="F11" t="s">
        <v>30</v>
      </c>
      <c r="G11" t="s">
        <v>31</v>
      </c>
      <c r="H11" t="s">
        <v>45</v>
      </c>
      <c r="I11">
        <f>SUMIFS(Raw_Wts[wt_vint],Raw_Wts[bldgtype],Raw_Impacts[[#This Row],[BldgType]],Raw_Wts[bldgvint],Raw_Impacts[[#This Row],[BldgVint]],Raw_Wts[bldgloc],Raw_Impacts[[#This Row],[BldgLoc]])</f>
        <v>4435</v>
      </c>
      <c r="J11" t="s">
        <v>33</v>
      </c>
      <c r="K11" t="s">
        <v>34</v>
      </c>
      <c r="L11">
        <v>3.5</v>
      </c>
      <c r="M11">
        <v>1240</v>
      </c>
      <c r="N11" t="s">
        <v>35</v>
      </c>
      <c r="O11">
        <v>5953.7266650000001</v>
      </c>
      <c r="P11">
        <v>3.18094045555556</v>
      </c>
      <c r="Q11">
        <v>2.7137998966666701</v>
      </c>
      <c r="R11">
        <v>377.18648716000001</v>
      </c>
      <c r="S11">
        <v>5665.253635</v>
      </c>
      <c r="T11">
        <v>2.7883048055555602</v>
      </c>
      <c r="U11">
        <v>2.4105375033333298</v>
      </c>
      <c r="V11">
        <v>379.71945040999998</v>
      </c>
      <c r="W11">
        <v>82.420865714285995</v>
      </c>
      <c r="X11">
        <v>0.11218161428571399</v>
      </c>
      <c r="Y11">
        <v>8.6646398095238206E-2</v>
      </c>
      <c r="Z11">
        <v>-0.72370378571429195</v>
      </c>
      <c r="AA11" t="s">
        <v>36</v>
      </c>
    </row>
    <row r="12" spans="1:27" x14ac:dyDescent="0.3">
      <c r="A12" t="s">
        <v>26</v>
      </c>
      <c r="B12" t="s">
        <v>27</v>
      </c>
      <c r="C12" t="s">
        <v>28</v>
      </c>
      <c r="D12" s="1">
        <v>43620.035520833335</v>
      </c>
      <c r="E12" t="s">
        <v>29</v>
      </c>
      <c r="F12" t="s">
        <v>30</v>
      </c>
      <c r="G12" t="s">
        <v>31</v>
      </c>
      <c r="H12" t="s">
        <v>46</v>
      </c>
      <c r="I12">
        <f>SUMIFS(Raw_Wts[wt_vint],Raw_Wts[bldgtype],Raw_Impacts[[#This Row],[BldgType]],Raw_Wts[bldgvint],Raw_Impacts[[#This Row],[BldgVint]],Raw_Wts[bldgloc],Raw_Impacts[[#This Row],[BldgLoc]])</f>
        <v>2290</v>
      </c>
      <c r="J12" t="s">
        <v>33</v>
      </c>
      <c r="K12" t="s">
        <v>34</v>
      </c>
      <c r="L12">
        <v>3.5</v>
      </c>
      <c r="M12">
        <v>1240</v>
      </c>
      <c r="N12" t="s">
        <v>35</v>
      </c>
      <c r="O12">
        <v>6623.4744785000003</v>
      </c>
      <c r="P12">
        <v>2.6839932277777798</v>
      </c>
      <c r="Q12">
        <v>3.3240351666666701</v>
      </c>
      <c r="R12">
        <v>478.26413049500002</v>
      </c>
      <c r="S12">
        <v>6197.5457800000004</v>
      </c>
      <c r="T12">
        <v>2.3630399999999998</v>
      </c>
      <c r="U12">
        <v>2.94228542666667</v>
      </c>
      <c r="V12">
        <v>483.72017466</v>
      </c>
      <c r="W12">
        <v>121.693913857143</v>
      </c>
      <c r="X12">
        <v>9.1700922222222397E-2</v>
      </c>
      <c r="Y12">
        <v>0.109071354285714</v>
      </c>
      <c r="Z12">
        <v>-1.55886976142857</v>
      </c>
      <c r="AA12" t="s">
        <v>36</v>
      </c>
    </row>
    <row r="13" spans="1:27" x14ac:dyDescent="0.3">
      <c r="A13" t="s">
        <v>26</v>
      </c>
      <c r="B13" t="s">
        <v>27</v>
      </c>
      <c r="C13" t="s">
        <v>28</v>
      </c>
      <c r="D13" s="1">
        <v>43620.035520833335</v>
      </c>
      <c r="E13" t="s">
        <v>29</v>
      </c>
      <c r="F13" t="s">
        <v>30</v>
      </c>
      <c r="G13" t="s">
        <v>31</v>
      </c>
      <c r="H13" t="s">
        <v>47</v>
      </c>
      <c r="I13">
        <f>SUMIFS(Raw_Wts[wt_vint],Raw_Wts[bldgtype],Raw_Impacts[[#This Row],[BldgType]],Raw_Wts[bldgvint],Raw_Impacts[[#This Row],[BldgVint]],Raw_Wts[bldgloc],Raw_Impacts[[#This Row],[BldgLoc]])</f>
        <v>1738</v>
      </c>
      <c r="J13" t="s">
        <v>33</v>
      </c>
      <c r="K13" t="s">
        <v>34</v>
      </c>
      <c r="L13">
        <v>3.5</v>
      </c>
      <c r="M13">
        <v>1240</v>
      </c>
      <c r="N13" t="s">
        <v>35</v>
      </c>
      <c r="O13">
        <v>5741.2233564999997</v>
      </c>
      <c r="P13">
        <v>2.2785495944444398</v>
      </c>
      <c r="Q13">
        <v>2.8312187466666701</v>
      </c>
      <c r="R13">
        <v>438.35315250000002</v>
      </c>
      <c r="S13">
        <v>5458.5750324999999</v>
      </c>
      <c r="T13">
        <v>2.0177308277777799</v>
      </c>
      <c r="U13">
        <v>2.5163383266666699</v>
      </c>
      <c r="V13">
        <v>442.25975264499999</v>
      </c>
      <c r="W13">
        <v>80.756663999999901</v>
      </c>
      <c r="X13">
        <v>7.4519647619047599E-2</v>
      </c>
      <c r="Y13">
        <v>8.9965834285714197E-2</v>
      </c>
      <c r="Z13">
        <v>-1.11617147000002</v>
      </c>
      <c r="AA13" t="s">
        <v>36</v>
      </c>
    </row>
    <row r="14" spans="1:27" x14ac:dyDescent="0.3">
      <c r="A14" t="s">
        <v>26</v>
      </c>
      <c r="B14" t="s">
        <v>27</v>
      </c>
      <c r="C14" t="s">
        <v>28</v>
      </c>
      <c r="D14" s="1">
        <v>43620.035520833335</v>
      </c>
      <c r="E14" t="s">
        <v>29</v>
      </c>
      <c r="F14" t="s">
        <v>30</v>
      </c>
      <c r="G14" t="s">
        <v>31</v>
      </c>
      <c r="H14" t="s">
        <v>48</v>
      </c>
      <c r="I14">
        <f>SUMIFS(Raw_Wts[wt_vint],Raw_Wts[bldgtype],Raw_Impacts[[#This Row],[BldgType]],Raw_Wts[bldgvint],Raw_Impacts[[#This Row],[BldgVint]],Raw_Wts[bldgloc],Raw_Impacts[[#This Row],[BldgLoc]])</f>
        <v>902</v>
      </c>
      <c r="J14" t="s">
        <v>33</v>
      </c>
      <c r="K14" t="s">
        <v>34</v>
      </c>
      <c r="L14">
        <v>3.5</v>
      </c>
      <c r="M14">
        <v>1240</v>
      </c>
      <c r="N14" t="s">
        <v>35</v>
      </c>
      <c r="O14">
        <v>6580.076548</v>
      </c>
      <c r="P14">
        <v>2.20447588333333</v>
      </c>
      <c r="Q14">
        <v>2.7319139133333299</v>
      </c>
      <c r="R14">
        <v>439.717521895</v>
      </c>
      <c r="S14">
        <v>6174.3250829999997</v>
      </c>
      <c r="T14">
        <v>1.95434185</v>
      </c>
      <c r="U14">
        <v>2.42738108333333</v>
      </c>
      <c r="V14">
        <v>443.94759458499999</v>
      </c>
      <c r="W14">
        <v>115.92899</v>
      </c>
      <c r="X14">
        <v>7.1466866666666698E-2</v>
      </c>
      <c r="Y14">
        <v>8.7009380000000094E-2</v>
      </c>
      <c r="Z14">
        <v>-1.2085921971428699</v>
      </c>
      <c r="AA14" t="s">
        <v>36</v>
      </c>
    </row>
    <row r="15" spans="1:27" x14ac:dyDescent="0.3">
      <c r="A15" t="s">
        <v>26</v>
      </c>
      <c r="B15" t="s">
        <v>27</v>
      </c>
      <c r="C15" t="s">
        <v>28</v>
      </c>
      <c r="D15" s="1">
        <v>43620.035520833335</v>
      </c>
      <c r="E15" t="s">
        <v>29</v>
      </c>
      <c r="F15" t="s">
        <v>30</v>
      </c>
      <c r="G15" t="s">
        <v>31</v>
      </c>
      <c r="H15" t="s">
        <v>49</v>
      </c>
      <c r="I15">
        <f>SUMIFS(Raw_Wts[wt_vint],Raw_Wts[bldgtype],Raw_Impacts[[#This Row],[BldgType]],Raw_Wts[bldgvint],Raw_Impacts[[#This Row],[BldgVint]],Raw_Wts[bldgloc],Raw_Impacts[[#This Row],[BldgLoc]])</f>
        <v>505</v>
      </c>
      <c r="J15" t="s">
        <v>33</v>
      </c>
      <c r="K15" t="s">
        <v>34</v>
      </c>
      <c r="L15">
        <v>3.5</v>
      </c>
      <c r="M15">
        <v>1240</v>
      </c>
      <c r="N15" t="s">
        <v>35</v>
      </c>
      <c r="O15">
        <v>6447.8787300000004</v>
      </c>
      <c r="P15">
        <v>2.6165672111111098</v>
      </c>
      <c r="Q15">
        <v>2.92783976333333</v>
      </c>
      <c r="R15">
        <v>434.60882834</v>
      </c>
      <c r="S15">
        <v>6063.2897045</v>
      </c>
      <c r="T15">
        <v>2.3015460111111099</v>
      </c>
      <c r="U15">
        <v>2.5883821333333299</v>
      </c>
      <c r="V15">
        <v>438.80741942999998</v>
      </c>
      <c r="W15">
        <v>109.882578714286</v>
      </c>
      <c r="X15">
        <v>9.0006057142857102E-2</v>
      </c>
      <c r="Y15">
        <v>9.6987894285714193E-2</v>
      </c>
      <c r="Z15">
        <v>-1.19959745428571</v>
      </c>
      <c r="AA15" t="s">
        <v>36</v>
      </c>
    </row>
    <row r="16" spans="1:27" x14ac:dyDescent="0.3">
      <c r="A16" t="s">
        <v>26</v>
      </c>
      <c r="B16" t="s">
        <v>27</v>
      </c>
      <c r="C16" t="s">
        <v>28</v>
      </c>
      <c r="D16" s="1">
        <v>43620.035520833335</v>
      </c>
      <c r="E16" t="s">
        <v>29</v>
      </c>
      <c r="F16" t="s">
        <v>30</v>
      </c>
      <c r="G16" t="s">
        <v>31</v>
      </c>
      <c r="H16" t="s">
        <v>50</v>
      </c>
      <c r="I16">
        <f>SUMIFS(Raw_Wts[wt_vint],Raw_Wts[bldgtype],Raw_Impacts[[#This Row],[BldgType]],Raw_Wts[bldgvint],Raw_Impacts[[#This Row],[BldgVint]],Raw_Wts[bldgloc],Raw_Impacts[[#This Row],[BldgLoc]])</f>
        <v>1366</v>
      </c>
      <c r="J16" t="s">
        <v>33</v>
      </c>
      <c r="K16" t="s">
        <v>34</v>
      </c>
      <c r="L16">
        <v>3.5</v>
      </c>
      <c r="M16">
        <v>1240</v>
      </c>
      <c r="N16" t="s">
        <v>35</v>
      </c>
      <c r="O16">
        <v>7846.2042435000003</v>
      </c>
      <c r="P16">
        <v>2.5503605555555602</v>
      </c>
      <c r="Q16">
        <v>2.79766306666667</v>
      </c>
      <c r="R16">
        <v>303.13061112499997</v>
      </c>
      <c r="S16">
        <v>7331.2888825</v>
      </c>
      <c r="T16">
        <v>2.2658469555555598</v>
      </c>
      <c r="U16">
        <v>2.5037623766666699</v>
      </c>
      <c r="V16">
        <v>304.71702640500001</v>
      </c>
      <c r="W16">
        <v>147.11867457142799</v>
      </c>
      <c r="X16">
        <v>8.1289600000000004E-2</v>
      </c>
      <c r="Y16">
        <v>8.3971625714285694E-2</v>
      </c>
      <c r="Z16">
        <v>-0.45326150857143999</v>
      </c>
      <c r="AA16" t="s">
        <v>36</v>
      </c>
    </row>
    <row r="17" spans="1:27" x14ac:dyDescent="0.3">
      <c r="A17" t="s">
        <v>26</v>
      </c>
      <c r="B17" t="s">
        <v>27</v>
      </c>
      <c r="C17" t="s">
        <v>28</v>
      </c>
      <c r="D17" s="1">
        <v>43620.035520833335</v>
      </c>
      <c r="E17" t="s">
        <v>29</v>
      </c>
      <c r="F17" t="s">
        <v>30</v>
      </c>
      <c r="G17" t="s">
        <v>31</v>
      </c>
      <c r="H17" t="s">
        <v>51</v>
      </c>
      <c r="I17">
        <f>SUMIFS(Raw_Wts[wt_vint],Raw_Wts[bldgtype],Raw_Impacts[[#This Row],[BldgType]],Raw_Wts[bldgvint],Raw_Impacts[[#This Row],[BldgVint]],Raw_Wts[bldgloc],Raw_Impacts[[#This Row],[BldgLoc]])</f>
        <v>900</v>
      </c>
      <c r="J17" t="s">
        <v>33</v>
      </c>
      <c r="K17" t="s">
        <v>34</v>
      </c>
      <c r="L17">
        <v>3.5</v>
      </c>
      <c r="M17">
        <v>1240</v>
      </c>
      <c r="N17" t="s">
        <v>35</v>
      </c>
      <c r="O17">
        <v>5083.9345000000003</v>
      </c>
      <c r="P17">
        <v>1.521625</v>
      </c>
      <c r="Q17">
        <v>1.8406100000000001</v>
      </c>
      <c r="R17">
        <v>529.57298000000003</v>
      </c>
      <c r="S17">
        <v>4857.1448250000003</v>
      </c>
      <c r="T17">
        <v>1.3432999999999999</v>
      </c>
      <c r="U17">
        <v>1.639025</v>
      </c>
      <c r="V17">
        <v>535.42579750000004</v>
      </c>
      <c r="W17">
        <v>64.797050000000496</v>
      </c>
      <c r="X17">
        <v>5.0950000000000002E-2</v>
      </c>
      <c r="Y17">
        <v>5.7595714285714299E-2</v>
      </c>
      <c r="Z17">
        <v>-1.6722335714285801</v>
      </c>
      <c r="AA17" t="s">
        <v>36</v>
      </c>
    </row>
    <row r="18" spans="1:27" x14ac:dyDescent="0.3">
      <c r="A18" t="s">
        <v>26</v>
      </c>
      <c r="B18" t="s">
        <v>27</v>
      </c>
      <c r="C18" t="s">
        <v>28</v>
      </c>
      <c r="D18" s="1">
        <v>43620.035520833335</v>
      </c>
      <c r="E18" t="s">
        <v>29</v>
      </c>
      <c r="F18" t="s">
        <v>30</v>
      </c>
      <c r="G18" t="s">
        <v>52</v>
      </c>
      <c r="H18" t="s">
        <v>32</v>
      </c>
      <c r="I18">
        <f>SUMIFS(Raw_Wts[wt_vint],Raw_Wts[bldgtype],Raw_Impacts[[#This Row],[BldgType]],Raw_Wts[bldgvint],Raw_Impacts[[#This Row],[BldgVint]],Raw_Wts[bldgloc],Raw_Impacts[[#This Row],[BldgLoc]])</f>
        <v>1</v>
      </c>
      <c r="J18" t="s">
        <v>33</v>
      </c>
      <c r="K18" t="s">
        <v>34</v>
      </c>
      <c r="L18">
        <v>3.5</v>
      </c>
      <c r="M18">
        <v>1240</v>
      </c>
      <c r="N18" t="s">
        <v>35</v>
      </c>
      <c r="O18">
        <v>4309.9348079000001</v>
      </c>
      <c r="P18">
        <v>0.42965394444444499</v>
      </c>
      <c r="Q18">
        <v>0.62335883333333297</v>
      </c>
      <c r="R18">
        <v>446.684889075</v>
      </c>
      <c r="S18">
        <v>4228.6712448500002</v>
      </c>
      <c r="T18">
        <v>0.42965394444444499</v>
      </c>
      <c r="U18">
        <v>0.62335883333333297</v>
      </c>
      <c r="V18">
        <v>450.96787319999999</v>
      </c>
      <c r="W18">
        <v>23.218160871428498</v>
      </c>
      <c r="X18">
        <v>0</v>
      </c>
      <c r="Y18">
        <v>0</v>
      </c>
      <c r="Z18">
        <v>-1.22370975000001</v>
      </c>
      <c r="AA18" t="s">
        <v>36</v>
      </c>
    </row>
    <row r="19" spans="1:27" x14ac:dyDescent="0.3">
      <c r="A19" t="s">
        <v>26</v>
      </c>
      <c r="B19" t="s">
        <v>27</v>
      </c>
      <c r="C19" t="s">
        <v>28</v>
      </c>
      <c r="D19" s="1">
        <v>43620.035520833335</v>
      </c>
      <c r="E19" t="s">
        <v>29</v>
      </c>
      <c r="F19" t="s">
        <v>30</v>
      </c>
      <c r="G19" t="s">
        <v>52</v>
      </c>
      <c r="H19" t="s">
        <v>37</v>
      </c>
      <c r="I19">
        <f>SUMIFS(Raw_Wts[wt_vint],Raw_Wts[bldgtype],Raw_Impacts[[#This Row],[BldgType]],Raw_Wts[bldgvint],Raw_Impacts[[#This Row],[BldgVint]],Raw_Wts[bldgloc],Raw_Impacts[[#This Row],[BldgLoc]])</f>
        <v>520</v>
      </c>
      <c r="J19" t="s">
        <v>33</v>
      </c>
      <c r="K19" t="s">
        <v>34</v>
      </c>
      <c r="L19">
        <v>3.5</v>
      </c>
      <c r="M19">
        <v>1240</v>
      </c>
      <c r="N19" t="s">
        <v>35</v>
      </c>
      <c r="O19">
        <v>5288.4264144999997</v>
      </c>
      <c r="P19">
        <v>2.3593212111111099</v>
      </c>
      <c r="Q19">
        <v>2.6010455600000002</v>
      </c>
      <c r="R19">
        <v>434.98018080999998</v>
      </c>
      <c r="S19">
        <v>5056.2876542000004</v>
      </c>
      <c r="T19">
        <v>2.0822484277777802</v>
      </c>
      <c r="U19">
        <v>2.30511541333333</v>
      </c>
      <c r="V19">
        <v>439.55565610000002</v>
      </c>
      <c r="W19">
        <v>66.325360085714394</v>
      </c>
      <c r="X19">
        <v>7.9163652380952104E-2</v>
      </c>
      <c r="Y19">
        <v>8.4551470476190493E-2</v>
      </c>
      <c r="Z19">
        <v>-1.30727865428573</v>
      </c>
      <c r="AA19" t="s">
        <v>36</v>
      </c>
    </row>
    <row r="20" spans="1:27" x14ac:dyDescent="0.3">
      <c r="A20" t="s">
        <v>26</v>
      </c>
      <c r="B20" t="s">
        <v>27</v>
      </c>
      <c r="C20" t="s">
        <v>28</v>
      </c>
      <c r="D20" s="1">
        <v>43620.035520833335</v>
      </c>
      <c r="E20" t="s">
        <v>29</v>
      </c>
      <c r="F20" t="s">
        <v>30</v>
      </c>
      <c r="G20" t="s">
        <v>52</v>
      </c>
      <c r="H20" t="s">
        <v>38</v>
      </c>
      <c r="I20">
        <f>SUMIFS(Raw_Wts[wt_vint],Raw_Wts[bldgtype],Raw_Impacts[[#This Row],[BldgType]],Raw_Wts[bldgvint],Raw_Impacts[[#This Row],[BldgVint]],Raw_Wts[bldgloc],Raw_Impacts[[#This Row],[BldgLoc]])</f>
        <v>155</v>
      </c>
      <c r="J20" t="s">
        <v>33</v>
      </c>
      <c r="K20" t="s">
        <v>34</v>
      </c>
      <c r="L20">
        <v>3.5</v>
      </c>
      <c r="M20">
        <v>1240</v>
      </c>
      <c r="N20" t="s">
        <v>35</v>
      </c>
      <c r="O20">
        <v>4583.1429195500004</v>
      </c>
      <c r="P20">
        <v>1.35620211666667</v>
      </c>
      <c r="Q20">
        <v>1.5459810199999999</v>
      </c>
      <c r="R20">
        <v>398.13387368500003</v>
      </c>
      <c r="S20">
        <v>4475.4351605000002</v>
      </c>
      <c r="T20">
        <v>1.2074680499999999</v>
      </c>
      <c r="U20">
        <v>1.3870095633333299</v>
      </c>
      <c r="V20">
        <v>401.50896815999999</v>
      </c>
      <c r="W20">
        <v>30.773645442856999</v>
      </c>
      <c r="X20">
        <v>4.2495447619047499E-2</v>
      </c>
      <c r="Y20">
        <v>4.5420416190476202E-2</v>
      </c>
      <c r="Z20">
        <v>-0.964312707142848</v>
      </c>
      <c r="AA20" t="s">
        <v>36</v>
      </c>
    </row>
    <row r="21" spans="1:27" x14ac:dyDescent="0.3">
      <c r="A21" t="s">
        <v>26</v>
      </c>
      <c r="B21" t="s">
        <v>27</v>
      </c>
      <c r="C21" t="s">
        <v>28</v>
      </c>
      <c r="D21" s="1">
        <v>43620.035520833335</v>
      </c>
      <c r="E21" t="s">
        <v>29</v>
      </c>
      <c r="F21" t="s">
        <v>30</v>
      </c>
      <c r="G21" t="s">
        <v>52</v>
      </c>
      <c r="H21" t="s">
        <v>39</v>
      </c>
      <c r="I21">
        <f>SUMIFS(Raw_Wts[wt_vint],Raw_Wts[bldgtype],Raw_Impacts[[#This Row],[BldgType]],Raw_Wts[bldgvint],Raw_Impacts[[#This Row],[BldgVint]],Raw_Wts[bldgloc],Raw_Impacts[[#This Row],[BldgLoc]])</f>
        <v>916</v>
      </c>
      <c r="J21" t="s">
        <v>33</v>
      </c>
      <c r="K21" t="s">
        <v>34</v>
      </c>
      <c r="L21">
        <v>3.5</v>
      </c>
      <c r="M21">
        <v>1240</v>
      </c>
      <c r="N21" t="s">
        <v>35</v>
      </c>
      <c r="O21">
        <v>5353.6508246000003</v>
      </c>
      <c r="P21">
        <v>2.28321524444444</v>
      </c>
      <c r="Q21">
        <v>2.3438786966666698</v>
      </c>
      <c r="R21">
        <v>383.992002345</v>
      </c>
      <c r="S21">
        <v>5125.8431492999998</v>
      </c>
      <c r="T21">
        <v>2.0072874833333301</v>
      </c>
      <c r="U21">
        <v>2.0836581433333299</v>
      </c>
      <c r="V21">
        <v>387.37295549999999</v>
      </c>
      <c r="W21">
        <v>65.087907228570998</v>
      </c>
      <c r="X21">
        <v>7.8836503174603001E-2</v>
      </c>
      <c r="Y21">
        <v>7.4348729523809401E-2</v>
      </c>
      <c r="Z21">
        <v>-0.965986615714298</v>
      </c>
      <c r="AA21" t="s">
        <v>36</v>
      </c>
    </row>
    <row r="22" spans="1:27" x14ac:dyDescent="0.3">
      <c r="A22" t="s">
        <v>26</v>
      </c>
      <c r="B22" t="s">
        <v>27</v>
      </c>
      <c r="C22" t="s">
        <v>28</v>
      </c>
      <c r="D22" s="1">
        <v>43620.035520833335</v>
      </c>
      <c r="E22" t="s">
        <v>29</v>
      </c>
      <c r="F22" t="s">
        <v>30</v>
      </c>
      <c r="G22" t="s">
        <v>52</v>
      </c>
      <c r="H22" t="s">
        <v>40</v>
      </c>
      <c r="I22">
        <f>SUMIFS(Raw_Wts[wt_vint],Raw_Wts[bldgtype],Raw_Impacts[[#This Row],[BldgType]],Raw_Wts[bldgvint],Raw_Impacts[[#This Row],[BldgVint]],Raw_Wts[bldgloc],Raw_Impacts[[#This Row],[BldgLoc]])</f>
        <v>307</v>
      </c>
      <c r="J22" t="s">
        <v>33</v>
      </c>
      <c r="K22" t="s">
        <v>34</v>
      </c>
      <c r="L22">
        <v>3.5</v>
      </c>
      <c r="M22">
        <v>1240</v>
      </c>
      <c r="N22" t="s">
        <v>35</v>
      </c>
      <c r="O22">
        <v>4526.2595181500001</v>
      </c>
      <c r="P22">
        <v>1.28379244444444</v>
      </c>
      <c r="Q22">
        <v>1.3131325733333301</v>
      </c>
      <c r="R22">
        <v>416.46046632999997</v>
      </c>
      <c r="S22">
        <v>4424.6161314999999</v>
      </c>
      <c r="T22">
        <v>1.13911062222222</v>
      </c>
      <c r="U22">
        <v>1.1910768733333299</v>
      </c>
      <c r="V22">
        <v>420.34511529999997</v>
      </c>
      <c r="W22">
        <v>29.040967614285801</v>
      </c>
      <c r="X22">
        <v>4.1337663492063498E-2</v>
      </c>
      <c r="Y22">
        <v>3.48730571428571E-2</v>
      </c>
      <c r="Z22">
        <v>-1.1098997057142499</v>
      </c>
      <c r="AA22" t="s">
        <v>36</v>
      </c>
    </row>
    <row r="23" spans="1:27" x14ac:dyDescent="0.3">
      <c r="A23" t="s">
        <v>26</v>
      </c>
      <c r="B23" t="s">
        <v>27</v>
      </c>
      <c r="C23" t="s">
        <v>28</v>
      </c>
      <c r="D23" s="1">
        <v>43620.035520833335</v>
      </c>
      <c r="E23" t="s">
        <v>29</v>
      </c>
      <c r="F23" t="s">
        <v>30</v>
      </c>
      <c r="G23" t="s">
        <v>52</v>
      </c>
      <c r="H23" t="s">
        <v>41</v>
      </c>
      <c r="I23">
        <f>SUMIFS(Raw_Wts[wt_vint],Raw_Wts[bldgtype],Raw_Impacts[[#This Row],[BldgType]],Raw_Wts[bldgvint],Raw_Impacts[[#This Row],[BldgVint]],Raw_Wts[bldgloc],Raw_Impacts[[#This Row],[BldgLoc]])</f>
        <v>4311</v>
      </c>
      <c r="J23" t="s">
        <v>33</v>
      </c>
      <c r="K23" t="s">
        <v>34</v>
      </c>
      <c r="L23">
        <v>3.5</v>
      </c>
      <c r="M23">
        <v>1240</v>
      </c>
      <c r="N23" t="s">
        <v>35</v>
      </c>
      <c r="O23">
        <v>5110.3048630499998</v>
      </c>
      <c r="P23">
        <v>1.96144283333333</v>
      </c>
      <c r="Q23">
        <v>1.89560131</v>
      </c>
      <c r="R23">
        <v>327.77141285499999</v>
      </c>
      <c r="S23">
        <v>4936.1403744500003</v>
      </c>
      <c r="T23">
        <v>1.71340908333333</v>
      </c>
      <c r="U23">
        <v>1.6884927700000001</v>
      </c>
      <c r="V23">
        <v>329.74420735000001</v>
      </c>
      <c r="W23">
        <v>49.761282457143203</v>
      </c>
      <c r="X23">
        <v>7.0866785714285702E-2</v>
      </c>
      <c r="Y23">
        <v>5.9173868571428603E-2</v>
      </c>
      <c r="Z23">
        <v>-0.56365557000000499</v>
      </c>
      <c r="AA23" t="s">
        <v>36</v>
      </c>
    </row>
    <row r="24" spans="1:27" x14ac:dyDescent="0.3">
      <c r="A24" t="s">
        <v>26</v>
      </c>
      <c r="B24" t="s">
        <v>27</v>
      </c>
      <c r="C24" t="s">
        <v>28</v>
      </c>
      <c r="D24" s="1">
        <v>43620.035520833335</v>
      </c>
      <c r="E24" t="s">
        <v>29</v>
      </c>
      <c r="F24" t="s">
        <v>30</v>
      </c>
      <c r="G24" t="s">
        <v>52</v>
      </c>
      <c r="H24" t="s">
        <v>42</v>
      </c>
      <c r="I24">
        <f>SUMIFS(Raw_Wts[wt_vint],Raw_Wts[bldgtype],Raw_Impacts[[#This Row],[BldgType]],Raw_Wts[bldgvint],Raw_Impacts[[#This Row],[BldgVint]],Raw_Wts[bldgloc],Raw_Impacts[[#This Row],[BldgLoc]])</f>
        <v>725</v>
      </c>
      <c r="J24" t="s">
        <v>33</v>
      </c>
      <c r="K24" t="s">
        <v>34</v>
      </c>
      <c r="L24">
        <v>3.5</v>
      </c>
      <c r="M24">
        <v>1240</v>
      </c>
      <c r="N24" t="s">
        <v>35</v>
      </c>
      <c r="O24">
        <v>5345.4366258</v>
      </c>
      <c r="P24">
        <v>1.7654591722222199</v>
      </c>
      <c r="Q24">
        <v>1.73545485333333</v>
      </c>
      <c r="R24">
        <v>269.70167269500001</v>
      </c>
      <c r="S24">
        <v>5141.8643450999998</v>
      </c>
      <c r="T24">
        <v>1.5411928611111101</v>
      </c>
      <c r="U24">
        <v>1.54722540666667</v>
      </c>
      <c r="V24">
        <v>270.11499465999998</v>
      </c>
      <c r="W24">
        <v>58.163508771428397</v>
      </c>
      <c r="X24">
        <v>6.4076088888888799E-2</v>
      </c>
      <c r="Y24">
        <v>5.3779841904761899E-2</v>
      </c>
      <c r="Z24">
        <v>-0.11809198999999</v>
      </c>
      <c r="AA24" t="s">
        <v>36</v>
      </c>
    </row>
    <row r="25" spans="1:27" x14ac:dyDescent="0.3">
      <c r="A25" t="s">
        <v>26</v>
      </c>
      <c r="B25" t="s">
        <v>27</v>
      </c>
      <c r="C25" t="s">
        <v>28</v>
      </c>
      <c r="D25" s="1">
        <v>43620.035520833335</v>
      </c>
      <c r="E25" t="s">
        <v>29</v>
      </c>
      <c r="F25" t="s">
        <v>30</v>
      </c>
      <c r="G25" t="s">
        <v>52</v>
      </c>
      <c r="H25" t="s">
        <v>43</v>
      </c>
      <c r="I25">
        <f>SUMIFS(Raw_Wts[wt_vint],Raw_Wts[bldgtype],Raw_Impacts[[#This Row],[BldgType]],Raw_Wts[bldgvint],Raw_Impacts[[#This Row],[BldgVint]],Raw_Wts[bldgloc],Raw_Impacts[[#This Row],[BldgLoc]])</f>
        <v>920</v>
      </c>
      <c r="J25" t="s">
        <v>33</v>
      </c>
      <c r="K25" t="s">
        <v>34</v>
      </c>
      <c r="L25">
        <v>3.5</v>
      </c>
      <c r="M25">
        <v>1240</v>
      </c>
      <c r="N25" t="s">
        <v>35</v>
      </c>
      <c r="O25">
        <v>6080.6973120000002</v>
      </c>
      <c r="P25">
        <v>2.5265940444444399</v>
      </c>
      <c r="Q25">
        <v>2.21428314</v>
      </c>
      <c r="R25">
        <v>293.60130930999998</v>
      </c>
      <c r="S25">
        <v>5754.1314160000002</v>
      </c>
      <c r="T25">
        <v>2.2058545999999999</v>
      </c>
      <c r="U25">
        <v>1.96391642666667</v>
      </c>
      <c r="V25">
        <v>294.76889870000002</v>
      </c>
      <c r="W25">
        <v>93.304541714286003</v>
      </c>
      <c r="X25">
        <v>9.1639841269841399E-2</v>
      </c>
      <c r="Y25">
        <v>7.1533346666666497E-2</v>
      </c>
      <c r="Z25">
        <v>-0.33359696857142501</v>
      </c>
      <c r="AA25" t="s">
        <v>36</v>
      </c>
    </row>
    <row r="26" spans="1:27" x14ac:dyDescent="0.3">
      <c r="A26" t="s">
        <v>26</v>
      </c>
      <c r="B26" t="s">
        <v>27</v>
      </c>
      <c r="C26" t="s">
        <v>28</v>
      </c>
      <c r="D26" s="1">
        <v>43620.035520833335</v>
      </c>
      <c r="E26" t="s">
        <v>29</v>
      </c>
      <c r="F26" t="s">
        <v>30</v>
      </c>
      <c r="G26" t="s">
        <v>52</v>
      </c>
      <c r="H26" t="s">
        <v>44</v>
      </c>
      <c r="I26">
        <f>SUMIFS(Raw_Wts[wt_vint],Raw_Wts[bldgtype],Raw_Impacts[[#This Row],[BldgType]],Raw_Wts[bldgvint],Raw_Impacts[[#This Row],[BldgVint]],Raw_Wts[bldgloc],Raw_Impacts[[#This Row],[BldgLoc]])</f>
        <v>2039</v>
      </c>
      <c r="J26" t="s">
        <v>33</v>
      </c>
      <c r="K26" t="s">
        <v>34</v>
      </c>
      <c r="L26">
        <v>3.5</v>
      </c>
      <c r="M26">
        <v>1240</v>
      </c>
      <c r="N26" t="s">
        <v>35</v>
      </c>
      <c r="O26">
        <v>6018.9298525000004</v>
      </c>
      <c r="P26">
        <v>3.3721885555555602</v>
      </c>
      <c r="Q26">
        <v>2.7698498033333299</v>
      </c>
      <c r="R26">
        <v>330.13934409500001</v>
      </c>
      <c r="S26">
        <v>5705.0300029999999</v>
      </c>
      <c r="T26">
        <v>2.9391656500000001</v>
      </c>
      <c r="U26">
        <v>2.44848219</v>
      </c>
      <c r="V26">
        <v>332.36534423500001</v>
      </c>
      <c r="W26">
        <v>89.685671285714193</v>
      </c>
      <c r="X26">
        <v>0.12372083015873001</v>
      </c>
      <c r="Y26">
        <v>9.1819318095238106E-2</v>
      </c>
      <c r="Z26">
        <v>-0.63600003999999899</v>
      </c>
      <c r="AA26" t="s">
        <v>36</v>
      </c>
    </row>
    <row r="27" spans="1:27" x14ac:dyDescent="0.3">
      <c r="A27" t="s">
        <v>26</v>
      </c>
      <c r="B27" t="s">
        <v>27</v>
      </c>
      <c r="C27" t="s">
        <v>28</v>
      </c>
      <c r="D27" s="1">
        <v>43620.035520833335</v>
      </c>
      <c r="E27" t="s">
        <v>29</v>
      </c>
      <c r="F27" t="s">
        <v>30</v>
      </c>
      <c r="G27" t="s">
        <v>52</v>
      </c>
      <c r="H27" t="s">
        <v>45</v>
      </c>
      <c r="I27">
        <f>SUMIFS(Raw_Wts[wt_vint],Raw_Wts[bldgtype],Raw_Impacts[[#This Row],[BldgType]],Raw_Wts[bldgvint],Raw_Impacts[[#This Row],[BldgVint]],Raw_Wts[bldgloc],Raw_Impacts[[#This Row],[BldgLoc]])</f>
        <v>1871</v>
      </c>
      <c r="J27" t="s">
        <v>33</v>
      </c>
      <c r="K27" t="s">
        <v>34</v>
      </c>
      <c r="L27">
        <v>3.5</v>
      </c>
      <c r="M27">
        <v>1240</v>
      </c>
      <c r="N27" t="s">
        <v>35</v>
      </c>
      <c r="O27">
        <v>6712.1711290000003</v>
      </c>
      <c r="P27">
        <v>3.67673511666667</v>
      </c>
      <c r="Q27">
        <v>3.13449553666667</v>
      </c>
      <c r="R27">
        <v>339.64101897</v>
      </c>
      <c r="S27">
        <v>6287.5279600000003</v>
      </c>
      <c r="T27">
        <v>3.2120927722222201</v>
      </c>
      <c r="U27">
        <v>2.7661959399999998</v>
      </c>
      <c r="V27">
        <v>342.17756967499997</v>
      </c>
      <c r="W27">
        <v>121.326619714286</v>
      </c>
      <c r="X27">
        <v>0.132754955555556</v>
      </c>
      <c r="Y27">
        <v>0.10522845619047599</v>
      </c>
      <c r="Z27">
        <v>-0.724728772857134</v>
      </c>
      <c r="AA27" t="s">
        <v>36</v>
      </c>
    </row>
    <row r="28" spans="1:27" x14ac:dyDescent="0.3">
      <c r="A28" t="s">
        <v>26</v>
      </c>
      <c r="B28" t="s">
        <v>27</v>
      </c>
      <c r="C28" t="s">
        <v>28</v>
      </c>
      <c r="D28" s="1">
        <v>43620.035520833335</v>
      </c>
      <c r="E28" t="s">
        <v>29</v>
      </c>
      <c r="F28" t="s">
        <v>30</v>
      </c>
      <c r="G28" t="s">
        <v>52</v>
      </c>
      <c r="H28" t="s">
        <v>46</v>
      </c>
      <c r="I28">
        <f>SUMIFS(Raw_Wts[wt_vint],Raw_Wts[bldgtype],Raw_Impacts[[#This Row],[BldgType]],Raw_Wts[bldgvint],Raw_Impacts[[#This Row],[BldgVint]],Raw_Wts[bldgloc],Raw_Impacts[[#This Row],[BldgLoc]])</f>
        <v>966</v>
      </c>
      <c r="J28" t="s">
        <v>33</v>
      </c>
      <c r="K28" t="s">
        <v>34</v>
      </c>
      <c r="L28">
        <v>3.5</v>
      </c>
      <c r="M28">
        <v>1240</v>
      </c>
      <c r="N28" t="s">
        <v>35</v>
      </c>
      <c r="O28">
        <v>6912.4027500000002</v>
      </c>
      <c r="P28">
        <v>2.9930583333333298</v>
      </c>
      <c r="Q28">
        <v>3.5440183333333302</v>
      </c>
      <c r="R28">
        <v>370.43781999999999</v>
      </c>
      <c r="S28">
        <v>6457.1682499999997</v>
      </c>
      <c r="T28">
        <v>2.6211972222222202</v>
      </c>
      <c r="U28">
        <v>3.1291933333333302</v>
      </c>
      <c r="V28">
        <v>373.68197500000002</v>
      </c>
      <c r="W28">
        <v>130.06700000000001</v>
      </c>
      <c r="X28">
        <v>0.106246031746032</v>
      </c>
      <c r="Y28">
        <v>0.118521428571429</v>
      </c>
      <c r="Z28">
        <v>-0.92690142857145497</v>
      </c>
      <c r="AA28" t="s">
        <v>36</v>
      </c>
    </row>
    <row r="29" spans="1:27" x14ac:dyDescent="0.3">
      <c r="A29" t="s">
        <v>26</v>
      </c>
      <c r="B29" t="s">
        <v>27</v>
      </c>
      <c r="C29" t="s">
        <v>28</v>
      </c>
      <c r="D29" s="1">
        <v>43620.035520833335</v>
      </c>
      <c r="E29" t="s">
        <v>29</v>
      </c>
      <c r="F29" t="s">
        <v>30</v>
      </c>
      <c r="G29" t="s">
        <v>52</v>
      </c>
      <c r="H29" t="s">
        <v>47</v>
      </c>
      <c r="I29">
        <f>SUMIFS(Raw_Wts[wt_vint],Raw_Wts[bldgtype],Raw_Impacts[[#This Row],[BldgType]],Raw_Wts[bldgvint],Raw_Impacts[[#This Row],[BldgVint]],Raw_Wts[bldgloc],Raw_Impacts[[#This Row],[BldgLoc]])</f>
        <v>733</v>
      </c>
      <c r="J29" t="s">
        <v>33</v>
      </c>
      <c r="K29" t="s">
        <v>34</v>
      </c>
      <c r="L29">
        <v>3.5</v>
      </c>
      <c r="M29">
        <v>1240</v>
      </c>
      <c r="N29" t="s">
        <v>35</v>
      </c>
      <c r="O29">
        <v>5908.7962214999998</v>
      </c>
      <c r="P29">
        <v>2.6011290333333301</v>
      </c>
      <c r="Q29">
        <v>2.9590822866666699</v>
      </c>
      <c r="R29">
        <v>420.66798196500002</v>
      </c>
      <c r="S29">
        <v>5588.9600815000003</v>
      </c>
      <c r="T29">
        <v>2.2930304666666701</v>
      </c>
      <c r="U29">
        <v>2.6256984733333302</v>
      </c>
      <c r="V29">
        <v>425.21072377000002</v>
      </c>
      <c r="W29">
        <v>91.381754285714393</v>
      </c>
      <c r="X29">
        <v>8.8028161904761898E-2</v>
      </c>
      <c r="Y29">
        <v>9.5252518095238006E-2</v>
      </c>
      <c r="Z29">
        <v>-1.2979262299999801</v>
      </c>
      <c r="AA29" t="s">
        <v>36</v>
      </c>
    </row>
    <row r="30" spans="1:27" x14ac:dyDescent="0.3">
      <c r="A30" t="s">
        <v>26</v>
      </c>
      <c r="B30" t="s">
        <v>27</v>
      </c>
      <c r="C30" t="s">
        <v>28</v>
      </c>
      <c r="D30" s="1">
        <v>43620.035520833335</v>
      </c>
      <c r="E30" t="s">
        <v>29</v>
      </c>
      <c r="F30" t="s">
        <v>30</v>
      </c>
      <c r="G30" t="s">
        <v>52</v>
      </c>
      <c r="H30" t="s">
        <v>48</v>
      </c>
      <c r="I30">
        <f>SUMIFS(Raw_Wts[wt_vint],Raw_Wts[bldgtype],Raw_Impacts[[#This Row],[BldgType]],Raw_Wts[bldgvint],Raw_Impacts[[#This Row],[BldgVint]],Raw_Wts[bldgloc],Raw_Impacts[[#This Row],[BldgLoc]])</f>
        <v>381</v>
      </c>
      <c r="J30" t="s">
        <v>33</v>
      </c>
      <c r="K30" t="s">
        <v>34</v>
      </c>
      <c r="L30">
        <v>3.5</v>
      </c>
      <c r="M30">
        <v>1240</v>
      </c>
      <c r="N30" t="s">
        <v>35</v>
      </c>
      <c r="O30">
        <v>7190.9494969999996</v>
      </c>
      <c r="P30">
        <v>2.75166998333333</v>
      </c>
      <c r="Q30">
        <v>3.0371121533333301</v>
      </c>
      <c r="R30">
        <v>385.49716789000001</v>
      </c>
      <c r="S30">
        <v>6684.164855</v>
      </c>
      <c r="T30">
        <v>2.4181138611111099</v>
      </c>
      <c r="U30">
        <v>2.6854373499999999</v>
      </c>
      <c r="V30">
        <v>389.30520654999998</v>
      </c>
      <c r="W30">
        <v>144.79561200000001</v>
      </c>
      <c r="X30">
        <v>9.5301749206349096E-2</v>
      </c>
      <c r="Y30">
        <v>0.10047851523809501</v>
      </c>
      <c r="Z30">
        <v>-1.08801104571428</v>
      </c>
      <c r="AA30" t="s">
        <v>36</v>
      </c>
    </row>
    <row r="31" spans="1:27" x14ac:dyDescent="0.3">
      <c r="A31" t="s">
        <v>26</v>
      </c>
      <c r="B31" t="s">
        <v>27</v>
      </c>
      <c r="C31" t="s">
        <v>28</v>
      </c>
      <c r="D31" s="1">
        <v>43620.035520833335</v>
      </c>
      <c r="E31" t="s">
        <v>29</v>
      </c>
      <c r="F31" t="s">
        <v>30</v>
      </c>
      <c r="G31" t="s">
        <v>52</v>
      </c>
      <c r="H31" t="s">
        <v>49</v>
      </c>
      <c r="I31">
        <f>SUMIFS(Raw_Wts[wt_vint],Raw_Wts[bldgtype],Raw_Impacts[[#This Row],[BldgType]],Raw_Wts[bldgvint],Raw_Impacts[[#This Row],[BldgVint]],Raw_Wts[bldgloc],Raw_Impacts[[#This Row],[BldgLoc]])</f>
        <v>214</v>
      </c>
      <c r="J31" t="s">
        <v>33</v>
      </c>
      <c r="K31" t="s">
        <v>34</v>
      </c>
      <c r="L31">
        <v>3.5</v>
      </c>
      <c r="M31">
        <v>1240</v>
      </c>
      <c r="N31" t="s">
        <v>35</v>
      </c>
      <c r="O31">
        <v>7771.2857965000003</v>
      </c>
      <c r="P31">
        <v>3.4552311499999999</v>
      </c>
      <c r="Q31">
        <v>3.3405923400000002</v>
      </c>
      <c r="R31">
        <v>398.15773007000001</v>
      </c>
      <c r="S31">
        <v>7149.9737045000002</v>
      </c>
      <c r="T31">
        <v>2.9898137444444401</v>
      </c>
      <c r="U31">
        <v>2.93266404666667</v>
      </c>
      <c r="V31">
        <v>402.407191205</v>
      </c>
      <c r="W31">
        <v>177.51774057142899</v>
      </c>
      <c r="X31">
        <v>0.13297640158730201</v>
      </c>
      <c r="Y31">
        <v>0.116550940952381</v>
      </c>
      <c r="Z31">
        <v>-1.21413175285716</v>
      </c>
      <c r="AA31" t="s">
        <v>36</v>
      </c>
    </row>
    <row r="32" spans="1:27" x14ac:dyDescent="0.3">
      <c r="A32" t="s">
        <v>26</v>
      </c>
      <c r="B32" t="s">
        <v>27</v>
      </c>
      <c r="C32" t="s">
        <v>28</v>
      </c>
      <c r="D32" s="1">
        <v>43620.035520833335</v>
      </c>
      <c r="E32" t="s">
        <v>29</v>
      </c>
      <c r="F32" t="s">
        <v>30</v>
      </c>
      <c r="G32" t="s">
        <v>52</v>
      </c>
      <c r="H32" t="s">
        <v>50</v>
      </c>
      <c r="I32">
        <f>SUMIFS(Raw_Wts[wt_vint],Raw_Wts[bldgtype],Raw_Impacts[[#This Row],[BldgType]],Raw_Wts[bldgvint],Raw_Impacts[[#This Row],[BldgVint]],Raw_Wts[bldgloc],Raw_Impacts[[#This Row],[BldgLoc]])</f>
        <v>577</v>
      </c>
      <c r="J32" t="s">
        <v>33</v>
      </c>
      <c r="K32" t="s">
        <v>34</v>
      </c>
      <c r="L32">
        <v>3.5</v>
      </c>
      <c r="M32">
        <v>1240</v>
      </c>
      <c r="N32" t="s">
        <v>35</v>
      </c>
      <c r="O32">
        <v>9087.0011075000002</v>
      </c>
      <c r="P32">
        <v>3.0309727944444398</v>
      </c>
      <c r="Q32">
        <v>3.2517088200000002</v>
      </c>
      <c r="R32">
        <v>268.93222976499999</v>
      </c>
      <c r="S32">
        <v>8369.6640955000003</v>
      </c>
      <c r="T32">
        <v>2.67112303888889</v>
      </c>
      <c r="U32">
        <v>2.8843379366666699</v>
      </c>
      <c r="V32">
        <v>270.50218140499999</v>
      </c>
      <c r="W32">
        <v>204.95343200000099</v>
      </c>
      <c r="X32">
        <v>0.10281421587301599</v>
      </c>
      <c r="Y32">
        <v>0.104963109523809</v>
      </c>
      <c r="Z32">
        <v>-0.44855761142858802</v>
      </c>
      <c r="AA32" t="s">
        <v>36</v>
      </c>
    </row>
    <row r="33" spans="1:27" x14ac:dyDescent="0.3">
      <c r="A33" t="s">
        <v>26</v>
      </c>
      <c r="B33" t="s">
        <v>27</v>
      </c>
      <c r="C33" t="s">
        <v>28</v>
      </c>
      <c r="D33" s="1">
        <v>43620.035520833335</v>
      </c>
      <c r="E33" t="s">
        <v>29</v>
      </c>
      <c r="F33" t="s">
        <v>30</v>
      </c>
      <c r="G33" t="s">
        <v>52</v>
      </c>
      <c r="H33" t="s">
        <v>51</v>
      </c>
      <c r="I33">
        <f>SUMIFS(Raw_Wts[wt_vint],Raw_Wts[bldgtype],Raw_Impacts[[#This Row],[BldgType]],Raw_Wts[bldgvint],Raw_Impacts[[#This Row],[BldgVint]],Raw_Wts[bldgloc],Raw_Impacts[[#This Row],[BldgLoc]])</f>
        <v>380</v>
      </c>
      <c r="J33" t="s">
        <v>33</v>
      </c>
      <c r="K33" t="s">
        <v>34</v>
      </c>
      <c r="L33">
        <v>3.5</v>
      </c>
      <c r="M33">
        <v>1240</v>
      </c>
      <c r="N33" t="s">
        <v>35</v>
      </c>
      <c r="O33">
        <v>4777.538466</v>
      </c>
      <c r="P33">
        <v>1.3045502222222201</v>
      </c>
      <c r="Q33">
        <v>1.55814473333333</v>
      </c>
      <c r="R33">
        <v>459.16401630000001</v>
      </c>
      <c r="S33">
        <v>4611.763371</v>
      </c>
      <c r="T33">
        <v>1.16420733333333</v>
      </c>
      <c r="U33">
        <v>1.4041865333333301</v>
      </c>
      <c r="V33">
        <v>464.09921480000003</v>
      </c>
      <c r="W33">
        <v>47.364312857142899</v>
      </c>
      <c r="X33">
        <v>4.0097968253968302E-2</v>
      </c>
      <c r="Y33">
        <v>4.3988057142857098E-2</v>
      </c>
      <c r="Z33">
        <v>-1.4100567142856999</v>
      </c>
      <c r="AA33" t="s">
        <v>36</v>
      </c>
    </row>
    <row r="34" spans="1:27" x14ac:dyDescent="0.3">
      <c r="A34" t="s">
        <v>26</v>
      </c>
      <c r="B34" t="s">
        <v>27</v>
      </c>
      <c r="C34" t="s">
        <v>28</v>
      </c>
      <c r="D34" s="1">
        <v>43620.035520833335</v>
      </c>
      <c r="E34" t="s">
        <v>29</v>
      </c>
      <c r="F34" t="s">
        <v>53</v>
      </c>
      <c r="G34">
        <v>2003</v>
      </c>
      <c r="H34" t="s">
        <v>32</v>
      </c>
      <c r="I34">
        <f>SUMIFS(Raw_Wts[wt_vint],Raw_Wts[bldgtype],Raw_Impacts[[#This Row],[BldgType]],Raw_Wts[bldgvint],Raw_Impacts[[#This Row],[BldgVint]],Raw_Wts[bldgloc],Raw_Impacts[[#This Row],[BldgLoc]])</f>
        <v>1952</v>
      </c>
      <c r="J34" t="s">
        <v>33</v>
      </c>
      <c r="K34" t="s">
        <v>34</v>
      </c>
      <c r="L34">
        <v>1</v>
      </c>
      <c r="M34">
        <v>999</v>
      </c>
      <c r="N34" t="s">
        <v>35</v>
      </c>
      <c r="O34">
        <v>4179.8516918333298</v>
      </c>
      <c r="P34">
        <v>0.42654355925925902</v>
      </c>
      <c r="Q34">
        <v>0.57354736972222198</v>
      </c>
      <c r="R34">
        <v>388.87701364166702</v>
      </c>
      <c r="S34">
        <v>4130.3818660833304</v>
      </c>
      <c r="T34">
        <v>0.426538821296296</v>
      </c>
      <c r="U34">
        <v>0.57344268722222203</v>
      </c>
      <c r="V34">
        <v>391.14804936249999</v>
      </c>
      <c r="W34">
        <v>49.469825749999501</v>
      </c>
      <c r="X34" s="2">
        <v>4.7379629629085202E-6</v>
      </c>
      <c r="Y34">
        <v>1.0468249999995301E-4</v>
      </c>
      <c r="Z34">
        <v>-2.2710357208333098</v>
      </c>
      <c r="AA34" t="s">
        <v>36</v>
      </c>
    </row>
    <row r="35" spans="1:27" x14ac:dyDescent="0.3">
      <c r="A35" t="s">
        <v>26</v>
      </c>
      <c r="B35" t="s">
        <v>27</v>
      </c>
      <c r="C35" t="s">
        <v>28</v>
      </c>
      <c r="D35" s="1">
        <v>43620.035520833335</v>
      </c>
      <c r="E35" t="s">
        <v>29</v>
      </c>
      <c r="F35" t="s">
        <v>53</v>
      </c>
      <c r="G35">
        <v>2003</v>
      </c>
      <c r="H35" t="s">
        <v>37</v>
      </c>
      <c r="I35">
        <f>SUMIFS(Raw_Wts[wt_vint],Raw_Wts[bldgtype],Raw_Impacts[[#This Row],[BldgType]],Raw_Wts[bldgvint],Raw_Impacts[[#This Row],[BldgVint]],Raw_Wts[bldgloc],Raw_Impacts[[#This Row],[BldgLoc]])</f>
        <v>3960</v>
      </c>
      <c r="J35" t="s">
        <v>33</v>
      </c>
      <c r="K35" t="s">
        <v>34</v>
      </c>
      <c r="L35">
        <v>1</v>
      </c>
      <c r="M35">
        <v>1070</v>
      </c>
      <c r="N35" t="s">
        <v>35</v>
      </c>
      <c r="O35">
        <v>4504.5756849999998</v>
      </c>
      <c r="P35">
        <v>0.77633967777777801</v>
      </c>
      <c r="Q35">
        <v>1.13274642666667</v>
      </c>
      <c r="R35">
        <v>343.992112683333</v>
      </c>
      <c r="S35">
        <v>4449.759755</v>
      </c>
      <c r="T35">
        <v>0.73163280185185198</v>
      </c>
      <c r="U35">
        <v>1.0545502099999999</v>
      </c>
      <c r="V35">
        <v>345.40504614999998</v>
      </c>
      <c r="W35">
        <v>54.815929999999803</v>
      </c>
      <c r="X35">
        <v>4.4706875925925899E-2</v>
      </c>
      <c r="Y35">
        <v>7.8196216666666998E-2</v>
      </c>
      <c r="Z35">
        <v>-1.41293346666663</v>
      </c>
      <c r="AA35" t="s">
        <v>36</v>
      </c>
    </row>
    <row r="36" spans="1:27" x14ac:dyDescent="0.3">
      <c r="A36" t="s">
        <v>26</v>
      </c>
      <c r="B36" t="s">
        <v>27</v>
      </c>
      <c r="C36" t="s">
        <v>28</v>
      </c>
      <c r="D36" s="1">
        <v>43620.035520833335</v>
      </c>
      <c r="E36" t="s">
        <v>29</v>
      </c>
      <c r="F36" t="s">
        <v>53</v>
      </c>
      <c r="G36">
        <v>2003</v>
      </c>
      <c r="H36" t="s">
        <v>38</v>
      </c>
      <c r="I36">
        <f>SUMIFS(Raw_Wts[wt_vint],Raw_Wts[bldgtype],Raw_Impacts[[#This Row],[BldgType]],Raw_Wts[bldgvint],Raw_Impacts[[#This Row],[BldgVint]],Raw_Wts[bldgloc],Raw_Impacts[[#This Row],[BldgLoc]])</f>
        <v>12449</v>
      </c>
      <c r="J36" t="s">
        <v>33</v>
      </c>
      <c r="K36" t="s">
        <v>34</v>
      </c>
      <c r="L36">
        <v>1</v>
      </c>
      <c r="M36">
        <v>999</v>
      </c>
      <c r="N36" t="s">
        <v>35</v>
      </c>
      <c r="O36">
        <v>4217.5073675000003</v>
      </c>
      <c r="P36">
        <v>0.46939940555555598</v>
      </c>
      <c r="Q36">
        <v>0.63144375333333302</v>
      </c>
      <c r="R36">
        <v>362.10181470833299</v>
      </c>
      <c r="S36">
        <v>4180.0912070416698</v>
      </c>
      <c r="T36">
        <v>0.46276431944444402</v>
      </c>
      <c r="U36">
        <v>0.61893025861111095</v>
      </c>
      <c r="V36">
        <v>363.704746445833</v>
      </c>
      <c r="W36">
        <v>37.416160458334197</v>
      </c>
      <c r="X36">
        <v>6.63508611111113E-3</v>
      </c>
      <c r="Y36">
        <v>1.25134947222221E-2</v>
      </c>
      <c r="Z36">
        <v>-1.6029317374998899</v>
      </c>
      <c r="AA36" t="s">
        <v>36</v>
      </c>
    </row>
    <row r="37" spans="1:27" x14ac:dyDescent="0.3">
      <c r="A37" t="s">
        <v>26</v>
      </c>
      <c r="B37" t="s">
        <v>27</v>
      </c>
      <c r="C37" t="s">
        <v>28</v>
      </c>
      <c r="D37" s="1">
        <v>43620.035520833335</v>
      </c>
      <c r="E37" t="s">
        <v>29</v>
      </c>
      <c r="F37" t="s">
        <v>53</v>
      </c>
      <c r="G37">
        <v>2003</v>
      </c>
      <c r="H37" t="s">
        <v>39</v>
      </c>
      <c r="I37">
        <f>SUMIFS(Raw_Wts[wt_vint],Raw_Wts[bldgtype],Raw_Impacts[[#This Row],[BldgType]],Raw_Wts[bldgvint],Raw_Impacts[[#This Row],[BldgVint]],Raw_Wts[bldgloc],Raw_Impacts[[#This Row],[BldgLoc]])</f>
        <v>6674</v>
      </c>
      <c r="J37" t="s">
        <v>33</v>
      </c>
      <c r="K37" t="s">
        <v>34</v>
      </c>
      <c r="L37">
        <v>1</v>
      </c>
      <c r="M37">
        <v>999</v>
      </c>
      <c r="N37" t="s">
        <v>35</v>
      </c>
      <c r="O37">
        <v>4348.3709095833301</v>
      </c>
      <c r="P37">
        <v>0.87186646064814799</v>
      </c>
      <c r="Q37">
        <v>1.1084576225</v>
      </c>
      <c r="R37">
        <v>322.105317645833</v>
      </c>
      <c r="S37">
        <v>4294.3317912499997</v>
      </c>
      <c r="T37">
        <v>0.80916116250000003</v>
      </c>
      <c r="U37">
        <v>1.0300764113888901</v>
      </c>
      <c r="V37">
        <v>323.00895908333302</v>
      </c>
      <c r="W37">
        <v>54.039118333334102</v>
      </c>
      <c r="X37">
        <v>6.2705298148148098E-2</v>
      </c>
      <c r="Y37">
        <v>7.8381211111111099E-2</v>
      </c>
      <c r="Z37">
        <v>-0.90364143749997095</v>
      </c>
      <c r="AA37" t="s">
        <v>36</v>
      </c>
    </row>
    <row r="38" spans="1:27" x14ac:dyDescent="0.3">
      <c r="A38" t="s">
        <v>26</v>
      </c>
      <c r="B38" t="s">
        <v>27</v>
      </c>
      <c r="C38" t="s">
        <v>28</v>
      </c>
      <c r="D38" s="1">
        <v>43620.035520833335</v>
      </c>
      <c r="E38" t="s">
        <v>29</v>
      </c>
      <c r="F38" t="s">
        <v>53</v>
      </c>
      <c r="G38">
        <v>2003</v>
      </c>
      <c r="H38" t="s">
        <v>40</v>
      </c>
      <c r="I38">
        <f>SUMIFS(Raw_Wts[wt_vint],Raw_Wts[bldgtype],Raw_Impacts[[#This Row],[BldgType]],Raw_Wts[bldgvint],Raw_Impacts[[#This Row],[BldgVint]],Raw_Wts[bldgloc],Raw_Impacts[[#This Row],[BldgLoc]])</f>
        <v>2</v>
      </c>
      <c r="J38" t="s">
        <v>33</v>
      </c>
      <c r="K38" t="s">
        <v>34</v>
      </c>
      <c r="L38">
        <v>1.04</v>
      </c>
      <c r="M38">
        <v>999</v>
      </c>
      <c r="N38" t="s">
        <v>35</v>
      </c>
      <c r="O38">
        <v>4195.3807090833297</v>
      </c>
      <c r="P38">
        <v>0.44906766574074097</v>
      </c>
      <c r="Q38">
        <v>0.62059255972222205</v>
      </c>
      <c r="R38">
        <v>344.87197978333302</v>
      </c>
      <c r="S38">
        <v>4166.4889759999996</v>
      </c>
      <c r="T38">
        <v>0.44648377546296297</v>
      </c>
      <c r="U38">
        <v>0.61350001138888899</v>
      </c>
      <c r="V38">
        <v>346.06493897500002</v>
      </c>
      <c r="W38">
        <v>27.780512580128601</v>
      </c>
      <c r="X38">
        <v>2.4845098824786299E-3</v>
      </c>
      <c r="Y38">
        <v>6.8197580128206798E-3</v>
      </c>
      <c r="Z38">
        <v>-1.1470761458333301</v>
      </c>
      <c r="AA38" t="s">
        <v>36</v>
      </c>
    </row>
    <row r="39" spans="1:27" x14ac:dyDescent="0.3">
      <c r="A39" t="s">
        <v>26</v>
      </c>
      <c r="B39" t="s">
        <v>27</v>
      </c>
      <c r="C39" t="s">
        <v>28</v>
      </c>
      <c r="D39" s="1">
        <v>43620.035520833335</v>
      </c>
      <c r="E39" t="s">
        <v>29</v>
      </c>
      <c r="F39" t="s">
        <v>53</v>
      </c>
      <c r="G39">
        <v>2003</v>
      </c>
      <c r="H39" t="s">
        <v>41</v>
      </c>
      <c r="I39">
        <f>SUMIFS(Raw_Wts[wt_vint],Raw_Wts[bldgtype],Raw_Impacts[[#This Row],[BldgType]],Raw_Wts[bldgvint],Raw_Impacts[[#This Row],[BldgVint]],Raw_Wts[bldgloc],Raw_Impacts[[#This Row],[BldgLoc]])</f>
        <v>17511</v>
      </c>
      <c r="J39" t="s">
        <v>33</v>
      </c>
      <c r="K39" t="s">
        <v>34</v>
      </c>
      <c r="L39">
        <v>1.28</v>
      </c>
      <c r="M39">
        <v>1210</v>
      </c>
      <c r="N39" t="s">
        <v>35</v>
      </c>
      <c r="O39">
        <v>4896.32409166667</v>
      </c>
      <c r="P39">
        <v>0.80229855555555596</v>
      </c>
      <c r="Q39">
        <v>1.06215717666667</v>
      </c>
      <c r="R39">
        <v>307.85506611666699</v>
      </c>
      <c r="S39">
        <v>4852.26616666667</v>
      </c>
      <c r="T39">
        <v>0.75349660370370397</v>
      </c>
      <c r="U39">
        <v>0.99996337000000002</v>
      </c>
      <c r="V39">
        <v>308.60342824999998</v>
      </c>
      <c r="W39">
        <v>34.4202539062508</v>
      </c>
      <c r="X39">
        <v>3.81265248842593E-2</v>
      </c>
      <c r="Y39">
        <v>4.8588911458333398E-2</v>
      </c>
      <c r="Z39">
        <v>-0.58465791666662004</v>
      </c>
      <c r="AA39" t="s">
        <v>36</v>
      </c>
    </row>
    <row r="40" spans="1:27" x14ac:dyDescent="0.3">
      <c r="A40" t="s">
        <v>26</v>
      </c>
      <c r="B40" t="s">
        <v>27</v>
      </c>
      <c r="C40" t="s">
        <v>28</v>
      </c>
      <c r="D40" s="1">
        <v>43620.035520833335</v>
      </c>
      <c r="E40" t="s">
        <v>29</v>
      </c>
      <c r="F40" t="s">
        <v>53</v>
      </c>
      <c r="G40">
        <v>2003</v>
      </c>
      <c r="H40" t="s">
        <v>42</v>
      </c>
      <c r="I40">
        <f>SUMIFS(Raw_Wts[wt_vint],Raw_Wts[bldgtype],Raw_Impacts[[#This Row],[BldgType]],Raw_Wts[bldgvint],Raw_Impacts[[#This Row],[BldgVint]],Raw_Wts[bldgloc],Raw_Impacts[[#This Row],[BldgLoc]])</f>
        <v>7522</v>
      </c>
      <c r="J40" t="s">
        <v>33</v>
      </c>
      <c r="K40" t="s">
        <v>34</v>
      </c>
      <c r="L40">
        <v>1.1100000000000001</v>
      </c>
      <c r="M40">
        <v>1210</v>
      </c>
      <c r="N40" t="s">
        <v>35</v>
      </c>
      <c r="O40">
        <v>4957.2860416666699</v>
      </c>
      <c r="P40">
        <v>0.61015069444444503</v>
      </c>
      <c r="Q40">
        <v>0.94043763888888898</v>
      </c>
      <c r="R40">
        <v>311.15862499999997</v>
      </c>
      <c r="S40">
        <v>4896.7237500000001</v>
      </c>
      <c r="T40">
        <v>0.59102129629629596</v>
      </c>
      <c r="U40">
        <v>0.894285277777778</v>
      </c>
      <c r="V40">
        <v>311.96340416666698</v>
      </c>
      <c r="W40">
        <v>54.560623123123499</v>
      </c>
      <c r="X40">
        <v>1.72336920253588E-2</v>
      </c>
      <c r="Y40">
        <v>4.1578703703703798E-2</v>
      </c>
      <c r="Z40">
        <v>-0.72502627627627303</v>
      </c>
      <c r="AA40" t="s">
        <v>36</v>
      </c>
    </row>
    <row r="41" spans="1:27" x14ac:dyDescent="0.3">
      <c r="A41" t="s">
        <v>26</v>
      </c>
      <c r="B41" t="s">
        <v>27</v>
      </c>
      <c r="C41" t="s">
        <v>28</v>
      </c>
      <c r="D41" s="1">
        <v>43620.035520833335</v>
      </c>
      <c r="E41" t="s">
        <v>29</v>
      </c>
      <c r="F41" t="s">
        <v>53</v>
      </c>
      <c r="G41">
        <v>2003</v>
      </c>
      <c r="H41" t="s">
        <v>43</v>
      </c>
      <c r="I41">
        <f>SUMIFS(Raw_Wts[wt_vint],Raw_Wts[bldgtype],Raw_Impacts[[#This Row],[BldgType]],Raw_Wts[bldgvint],Raw_Impacts[[#This Row],[BldgVint]],Raw_Wts[bldgloc],Raw_Impacts[[#This Row],[BldgLoc]])</f>
        <v>20074</v>
      </c>
      <c r="J41" t="s">
        <v>33</v>
      </c>
      <c r="K41" t="s">
        <v>34</v>
      </c>
      <c r="L41">
        <v>1.19</v>
      </c>
      <c r="M41">
        <v>1210</v>
      </c>
      <c r="N41" t="s">
        <v>35</v>
      </c>
      <c r="O41">
        <v>5094.6079070833302</v>
      </c>
      <c r="P41">
        <v>0.79754111712963005</v>
      </c>
      <c r="Q41">
        <v>1.10492054277778</v>
      </c>
      <c r="R41">
        <v>310.669979275</v>
      </c>
      <c r="S41">
        <v>5014.6048245833299</v>
      </c>
      <c r="T41">
        <v>0.75390230185185203</v>
      </c>
      <c r="U41">
        <v>1.03764771694444</v>
      </c>
      <c r="V41">
        <v>311.55440817083303</v>
      </c>
      <c r="W41">
        <v>67.229481092437297</v>
      </c>
      <c r="X41">
        <v>3.6671273342670598E-2</v>
      </c>
      <c r="Y41">
        <v>5.6531786414565799E-2</v>
      </c>
      <c r="Z41">
        <v>-0.74321755952378998</v>
      </c>
      <c r="AA41" t="s">
        <v>36</v>
      </c>
    </row>
    <row r="42" spans="1:27" x14ac:dyDescent="0.3">
      <c r="A42" t="s">
        <v>26</v>
      </c>
      <c r="B42" t="s">
        <v>27</v>
      </c>
      <c r="C42" t="s">
        <v>28</v>
      </c>
      <c r="D42" s="1">
        <v>43620.035520833335</v>
      </c>
      <c r="E42" t="s">
        <v>29</v>
      </c>
      <c r="F42" t="s">
        <v>53</v>
      </c>
      <c r="G42">
        <v>2003</v>
      </c>
      <c r="H42" t="s">
        <v>44</v>
      </c>
      <c r="I42">
        <f>SUMIFS(Raw_Wts[wt_vint],Raw_Wts[bldgtype],Raw_Impacts[[#This Row],[BldgType]],Raw_Wts[bldgvint],Raw_Impacts[[#This Row],[BldgVint]],Raw_Wts[bldgloc],Raw_Impacts[[#This Row],[BldgLoc]])</f>
        <v>16216</v>
      </c>
      <c r="J42" t="s">
        <v>33</v>
      </c>
      <c r="K42" t="s">
        <v>34</v>
      </c>
      <c r="L42">
        <v>1</v>
      </c>
      <c r="M42">
        <v>1130</v>
      </c>
      <c r="N42" t="s">
        <v>35</v>
      </c>
      <c r="O42">
        <v>4911.3927795833297</v>
      </c>
      <c r="P42">
        <v>1.06471098287037</v>
      </c>
      <c r="Q42">
        <v>1.2956186538888901</v>
      </c>
      <c r="R42">
        <v>319.04808111666699</v>
      </c>
      <c r="S42">
        <v>4827.8045537500002</v>
      </c>
      <c r="T42">
        <v>0.98384173472222203</v>
      </c>
      <c r="U42">
        <v>1.20015816305556</v>
      </c>
      <c r="V42">
        <v>320.17614639166698</v>
      </c>
      <c r="W42">
        <v>83.588225833333098</v>
      </c>
      <c r="X42">
        <v>8.0869248148148304E-2</v>
      </c>
      <c r="Y42">
        <v>9.5460490833333203E-2</v>
      </c>
      <c r="Z42">
        <v>-1.1280652750000399</v>
      </c>
      <c r="AA42" t="s">
        <v>36</v>
      </c>
    </row>
    <row r="43" spans="1:27" x14ac:dyDescent="0.3">
      <c r="A43" t="s">
        <v>26</v>
      </c>
      <c r="B43" t="s">
        <v>27</v>
      </c>
      <c r="C43" t="s">
        <v>28</v>
      </c>
      <c r="D43" s="1">
        <v>43620.035520833335</v>
      </c>
      <c r="E43" t="s">
        <v>29</v>
      </c>
      <c r="F43" t="s">
        <v>53</v>
      </c>
      <c r="G43">
        <v>2003</v>
      </c>
      <c r="H43" t="s">
        <v>45</v>
      </c>
      <c r="I43">
        <f>SUMIFS(Raw_Wts[wt_vint],Raw_Wts[bldgtype],Raw_Impacts[[#This Row],[BldgType]],Raw_Wts[bldgvint],Raw_Impacts[[#This Row],[BldgVint]],Raw_Wts[bldgloc],Raw_Impacts[[#This Row],[BldgLoc]])</f>
        <v>3067</v>
      </c>
      <c r="J43" t="s">
        <v>33</v>
      </c>
      <c r="K43" t="s">
        <v>34</v>
      </c>
      <c r="L43">
        <v>1</v>
      </c>
      <c r="M43">
        <v>1070</v>
      </c>
      <c r="N43" t="s">
        <v>35</v>
      </c>
      <c r="O43">
        <v>4696.4113487499999</v>
      </c>
      <c r="P43">
        <v>0.93635918611111102</v>
      </c>
      <c r="Q43">
        <v>1.1571887249999999</v>
      </c>
      <c r="R43">
        <v>296.05489701250002</v>
      </c>
      <c r="S43">
        <v>4627.29552458333</v>
      </c>
      <c r="T43">
        <v>0.87419450972222201</v>
      </c>
      <c r="U43">
        <v>1.0816057649999999</v>
      </c>
      <c r="V43">
        <v>296.68378428749998</v>
      </c>
      <c r="W43">
        <v>69.115824166667196</v>
      </c>
      <c r="X43">
        <v>6.2164676388888999E-2</v>
      </c>
      <c r="Y43">
        <v>7.5582960000000199E-2</v>
      </c>
      <c r="Z43">
        <v>-0.62888727500001096</v>
      </c>
      <c r="AA43" t="s">
        <v>36</v>
      </c>
    </row>
    <row r="44" spans="1:27" x14ac:dyDescent="0.3">
      <c r="A44" t="s">
        <v>26</v>
      </c>
      <c r="B44" t="s">
        <v>27</v>
      </c>
      <c r="C44" t="s">
        <v>28</v>
      </c>
      <c r="D44" s="1">
        <v>43620.035520833335</v>
      </c>
      <c r="E44" t="s">
        <v>29</v>
      </c>
      <c r="F44" t="s">
        <v>53</v>
      </c>
      <c r="G44">
        <v>2003</v>
      </c>
      <c r="H44" t="s">
        <v>46</v>
      </c>
      <c r="I44">
        <f>SUMIFS(Raw_Wts[wt_vint],Raw_Wts[bldgtype],Raw_Impacts[[#This Row],[BldgType]],Raw_Wts[bldgvint],Raw_Impacts[[#This Row],[BldgVint]],Raw_Wts[bldgloc],Raw_Impacts[[#This Row],[BldgLoc]])</f>
        <v>347</v>
      </c>
      <c r="J44" t="s">
        <v>33</v>
      </c>
      <c r="K44" t="s">
        <v>34</v>
      </c>
      <c r="L44">
        <v>1</v>
      </c>
      <c r="M44">
        <v>1070</v>
      </c>
      <c r="N44" t="s">
        <v>35</v>
      </c>
      <c r="O44">
        <v>5162.8296320833297</v>
      </c>
      <c r="P44">
        <v>1.2420947296296301</v>
      </c>
      <c r="Q44">
        <v>1.4603822336111101</v>
      </c>
      <c r="R44">
        <v>346.0865068375</v>
      </c>
      <c r="S44">
        <v>5012.5827283333301</v>
      </c>
      <c r="T44">
        <v>1.1342498046296301</v>
      </c>
      <c r="U44">
        <v>1.3423923416666701</v>
      </c>
      <c r="V44">
        <v>347.64534435416698</v>
      </c>
      <c r="W44">
        <v>150.24690375</v>
      </c>
      <c r="X44">
        <v>0.10784492499999999</v>
      </c>
      <c r="Y44">
        <v>0.11798989194444399</v>
      </c>
      <c r="Z44">
        <v>-1.55883751666681</v>
      </c>
      <c r="AA44" t="s">
        <v>36</v>
      </c>
    </row>
    <row r="45" spans="1:27" x14ac:dyDescent="0.3">
      <c r="A45" t="s">
        <v>26</v>
      </c>
      <c r="B45" t="s">
        <v>27</v>
      </c>
      <c r="C45" t="s">
        <v>28</v>
      </c>
      <c r="D45" s="1">
        <v>43620.035520833335</v>
      </c>
      <c r="E45" t="s">
        <v>29</v>
      </c>
      <c r="F45" t="s">
        <v>53</v>
      </c>
      <c r="G45">
        <v>2003</v>
      </c>
      <c r="H45" t="s">
        <v>47</v>
      </c>
      <c r="I45">
        <f>SUMIFS(Raw_Wts[wt_vint],Raw_Wts[bldgtype],Raw_Impacts[[#This Row],[BldgType]],Raw_Wts[bldgvint],Raw_Impacts[[#This Row],[BldgVint]],Raw_Wts[bldgloc],Raw_Impacts[[#This Row],[BldgLoc]])</f>
        <v>8001</v>
      </c>
      <c r="J45" t="s">
        <v>33</v>
      </c>
      <c r="K45" t="s">
        <v>34</v>
      </c>
      <c r="L45">
        <v>1</v>
      </c>
      <c r="M45">
        <v>1070</v>
      </c>
      <c r="N45" t="s">
        <v>35</v>
      </c>
      <c r="O45">
        <v>4815.8654225</v>
      </c>
      <c r="P45">
        <v>0.77400173842592601</v>
      </c>
      <c r="Q45">
        <v>1.2237087286111099</v>
      </c>
      <c r="R45">
        <v>333.21334842499999</v>
      </c>
      <c r="S45">
        <v>4715.9656624999998</v>
      </c>
      <c r="T45">
        <v>0.73102655231481495</v>
      </c>
      <c r="U45">
        <v>1.1395394277777799</v>
      </c>
      <c r="V45">
        <v>334.47283998333302</v>
      </c>
      <c r="W45">
        <v>99.8997600000002</v>
      </c>
      <c r="X45">
        <v>4.2975186111111202E-2</v>
      </c>
      <c r="Y45">
        <v>8.4169300833333502E-2</v>
      </c>
      <c r="Z45">
        <v>-1.2594915583333699</v>
      </c>
      <c r="AA45" t="s">
        <v>36</v>
      </c>
    </row>
    <row r="46" spans="1:27" x14ac:dyDescent="0.3">
      <c r="A46" t="s">
        <v>26</v>
      </c>
      <c r="B46" t="s">
        <v>27</v>
      </c>
      <c r="C46" t="s">
        <v>28</v>
      </c>
      <c r="D46" s="1">
        <v>43620.035520833335</v>
      </c>
      <c r="E46" t="s">
        <v>29</v>
      </c>
      <c r="F46" t="s">
        <v>53</v>
      </c>
      <c r="G46">
        <v>2003</v>
      </c>
      <c r="H46" t="s">
        <v>48</v>
      </c>
      <c r="I46">
        <f>SUMIFS(Raw_Wts[wt_vint],Raw_Wts[bldgtype],Raw_Impacts[[#This Row],[BldgType]],Raw_Wts[bldgvint],Raw_Impacts[[#This Row],[BldgVint]],Raw_Wts[bldgloc],Raw_Impacts[[#This Row],[BldgLoc]])</f>
        <v>1342</v>
      </c>
      <c r="J46" t="s">
        <v>33</v>
      </c>
      <c r="K46" t="s">
        <v>34</v>
      </c>
      <c r="L46">
        <v>1</v>
      </c>
      <c r="M46">
        <v>1070</v>
      </c>
      <c r="N46" t="s">
        <v>35</v>
      </c>
      <c r="O46">
        <v>5156.6325020833301</v>
      </c>
      <c r="P46">
        <v>1.0240408634259299</v>
      </c>
      <c r="Q46">
        <v>1.31250355555556</v>
      </c>
      <c r="R46">
        <v>341.99093006250001</v>
      </c>
      <c r="S46">
        <v>5007.7921416666704</v>
      </c>
      <c r="T46">
        <v>0.94571521990740803</v>
      </c>
      <c r="U46">
        <v>1.21233056527778</v>
      </c>
      <c r="V46">
        <v>343.592361083333</v>
      </c>
      <c r="W46">
        <v>148.84036041666701</v>
      </c>
      <c r="X46">
        <v>7.8325643518518506E-2</v>
      </c>
      <c r="Y46">
        <v>0.100172990277778</v>
      </c>
      <c r="Z46">
        <v>-1.60143102083333</v>
      </c>
      <c r="AA46" t="s">
        <v>36</v>
      </c>
    </row>
    <row r="47" spans="1:27" x14ac:dyDescent="0.3">
      <c r="A47" t="s">
        <v>26</v>
      </c>
      <c r="B47" t="s">
        <v>27</v>
      </c>
      <c r="C47" t="s">
        <v>28</v>
      </c>
      <c r="D47" s="1">
        <v>43620.035520833335</v>
      </c>
      <c r="E47" t="s">
        <v>29</v>
      </c>
      <c r="F47" t="s">
        <v>53</v>
      </c>
      <c r="G47">
        <v>2003</v>
      </c>
      <c r="H47" t="s">
        <v>49</v>
      </c>
      <c r="I47">
        <f>SUMIFS(Raw_Wts[wt_vint],Raw_Wts[bldgtype],Raw_Impacts[[#This Row],[BldgType]],Raw_Wts[bldgvint],Raw_Impacts[[#This Row],[BldgVint]],Raw_Wts[bldgloc],Raw_Impacts[[#This Row],[BldgLoc]])</f>
        <v>2</v>
      </c>
      <c r="J47" t="s">
        <v>33</v>
      </c>
      <c r="K47" t="s">
        <v>34</v>
      </c>
      <c r="L47">
        <v>1.07</v>
      </c>
      <c r="M47">
        <v>1090</v>
      </c>
      <c r="N47" t="s">
        <v>35</v>
      </c>
      <c r="O47">
        <v>5640.63995708333</v>
      </c>
      <c r="P47">
        <v>1.3630186379629601</v>
      </c>
      <c r="Q47">
        <v>1.4873477697222199</v>
      </c>
      <c r="R47">
        <v>354.79172745</v>
      </c>
      <c r="S47">
        <v>5416.2621491666696</v>
      </c>
      <c r="T47">
        <v>1.23677623101852</v>
      </c>
      <c r="U47">
        <v>1.3615006277777799</v>
      </c>
      <c r="V47">
        <v>356.51716030833302</v>
      </c>
      <c r="W47">
        <v>209.698885903427</v>
      </c>
      <c r="X47">
        <v>0.117983557892004</v>
      </c>
      <c r="Y47">
        <v>0.117614151349948</v>
      </c>
      <c r="Z47">
        <v>-1.6125540732086401</v>
      </c>
      <c r="AA47" t="s">
        <v>36</v>
      </c>
    </row>
    <row r="48" spans="1:27" x14ac:dyDescent="0.3">
      <c r="A48" t="s">
        <v>26</v>
      </c>
      <c r="B48" t="s">
        <v>27</v>
      </c>
      <c r="C48" t="s">
        <v>28</v>
      </c>
      <c r="D48" s="1">
        <v>43620.035520833335</v>
      </c>
      <c r="E48" t="s">
        <v>29</v>
      </c>
      <c r="F48" t="s">
        <v>53</v>
      </c>
      <c r="G48">
        <v>2003</v>
      </c>
      <c r="H48" t="s">
        <v>50</v>
      </c>
      <c r="I48">
        <f>SUMIFS(Raw_Wts[wt_vint],Raw_Wts[bldgtype],Raw_Impacts[[#This Row],[BldgType]],Raw_Wts[bldgvint],Raw_Impacts[[#This Row],[BldgVint]],Raw_Wts[bldgloc],Raw_Impacts[[#This Row],[BldgLoc]])</f>
        <v>2</v>
      </c>
      <c r="J48" t="s">
        <v>33</v>
      </c>
      <c r="K48" t="s">
        <v>34</v>
      </c>
      <c r="L48">
        <v>1.18</v>
      </c>
      <c r="M48">
        <v>1090</v>
      </c>
      <c r="N48" t="s">
        <v>35</v>
      </c>
      <c r="O48">
        <v>5864.02541666667</v>
      </c>
      <c r="P48">
        <v>1.12780162037037</v>
      </c>
      <c r="Q48">
        <v>1.4070291666666701</v>
      </c>
      <c r="R48">
        <v>272.41091249999999</v>
      </c>
      <c r="S48">
        <v>5651.7991666666703</v>
      </c>
      <c r="T48">
        <v>1.0420374999999999</v>
      </c>
      <c r="U48">
        <v>1.3039497222222201</v>
      </c>
      <c r="V48">
        <v>273.19292291666699</v>
      </c>
      <c r="W48">
        <v>179.852754237287</v>
      </c>
      <c r="X48">
        <v>7.2681457940991803E-2</v>
      </c>
      <c r="Y48">
        <v>8.7355461393597095E-2</v>
      </c>
      <c r="Z48">
        <v>-0.66272069209038198</v>
      </c>
      <c r="AA48" t="s">
        <v>36</v>
      </c>
    </row>
    <row r="49" spans="1:27" x14ac:dyDescent="0.3">
      <c r="A49" t="s">
        <v>26</v>
      </c>
      <c r="B49" t="s">
        <v>27</v>
      </c>
      <c r="C49" t="s">
        <v>28</v>
      </c>
      <c r="D49" s="1">
        <v>43620.035520833335</v>
      </c>
      <c r="E49" t="s">
        <v>29</v>
      </c>
      <c r="F49" t="s">
        <v>53</v>
      </c>
      <c r="G49">
        <v>2003</v>
      </c>
      <c r="H49" t="s">
        <v>51</v>
      </c>
      <c r="I49">
        <f>SUMIFS(Raw_Wts[wt_vint],Raw_Wts[bldgtype],Raw_Impacts[[#This Row],[BldgType]],Raw_Wts[bldgvint],Raw_Impacts[[#This Row],[BldgVint]],Raw_Wts[bldgloc],Raw_Impacts[[#This Row],[BldgLoc]])</f>
        <v>2</v>
      </c>
      <c r="J49" t="s">
        <v>33</v>
      </c>
      <c r="K49" t="s">
        <v>34</v>
      </c>
      <c r="L49">
        <v>1</v>
      </c>
      <c r="M49">
        <v>999</v>
      </c>
      <c r="N49" t="s">
        <v>35</v>
      </c>
      <c r="O49">
        <v>4608.0417166666703</v>
      </c>
      <c r="P49">
        <v>0.87741109259259298</v>
      </c>
      <c r="Q49">
        <v>1.0591564333333301</v>
      </c>
      <c r="R49">
        <v>425.60866375000001</v>
      </c>
      <c r="S49">
        <v>4482.6733249999997</v>
      </c>
      <c r="T49">
        <v>0.80355113888888896</v>
      </c>
      <c r="U49">
        <v>0.97752408611111097</v>
      </c>
      <c r="V49">
        <v>428.33967000000001</v>
      </c>
      <c r="W49">
        <v>125.36839166666699</v>
      </c>
      <c r="X49">
        <v>7.3859953703703601E-2</v>
      </c>
      <c r="Y49">
        <v>8.1632347222221999E-2</v>
      </c>
      <c r="Z49">
        <v>-2.7310062500000098</v>
      </c>
      <c r="AA49" t="s">
        <v>36</v>
      </c>
    </row>
    <row r="50" spans="1:27" x14ac:dyDescent="0.3">
      <c r="A50" t="s">
        <v>26</v>
      </c>
      <c r="B50" t="s">
        <v>27</v>
      </c>
      <c r="C50" t="s">
        <v>28</v>
      </c>
      <c r="D50" s="1">
        <v>43620.035520833335</v>
      </c>
      <c r="E50" t="s">
        <v>29</v>
      </c>
      <c r="F50" t="s">
        <v>53</v>
      </c>
      <c r="G50">
        <v>2007</v>
      </c>
      <c r="H50" t="s">
        <v>32</v>
      </c>
      <c r="I50">
        <f>SUMIFS(Raw_Wts[wt_vint],Raw_Wts[bldgtype],Raw_Impacts[[#This Row],[BldgType]],Raw_Wts[bldgvint],Raw_Impacts[[#This Row],[BldgVint]],Raw_Wts[bldgloc],Raw_Impacts[[#This Row],[BldgLoc]])</f>
        <v>1347</v>
      </c>
      <c r="J50" t="s">
        <v>33</v>
      </c>
      <c r="K50" t="s">
        <v>34</v>
      </c>
      <c r="L50">
        <v>1</v>
      </c>
      <c r="M50">
        <v>999</v>
      </c>
      <c r="N50" t="s">
        <v>35</v>
      </c>
      <c r="O50">
        <v>4161.5039909166699</v>
      </c>
      <c r="P50">
        <v>0.42346848240740698</v>
      </c>
      <c r="Q50">
        <v>0.57101242722222201</v>
      </c>
      <c r="R50">
        <v>357.62955758750002</v>
      </c>
      <c r="S50">
        <v>4112.5652745416701</v>
      </c>
      <c r="T50">
        <v>0.423465839814815</v>
      </c>
      <c r="U50">
        <v>0.57083189000000001</v>
      </c>
      <c r="V50">
        <v>359.87560189583297</v>
      </c>
      <c r="W50">
        <v>48.938716375001597</v>
      </c>
      <c r="X50" s="2">
        <v>2.6425925925277499E-6</v>
      </c>
      <c r="Y50">
        <v>1.80537222221999E-4</v>
      </c>
      <c r="Z50">
        <v>-2.2460443083333499</v>
      </c>
      <c r="AA50" t="s">
        <v>36</v>
      </c>
    </row>
    <row r="51" spans="1:27" x14ac:dyDescent="0.3">
      <c r="A51" t="s">
        <v>26</v>
      </c>
      <c r="B51" t="s">
        <v>27</v>
      </c>
      <c r="C51" t="s">
        <v>28</v>
      </c>
      <c r="D51" s="1">
        <v>43620.035520833335</v>
      </c>
      <c r="E51" t="s">
        <v>29</v>
      </c>
      <c r="F51" t="s">
        <v>53</v>
      </c>
      <c r="G51">
        <v>2007</v>
      </c>
      <c r="H51" t="s">
        <v>37</v>
      </c>
      <c r="I51">
        <f>SUMIFS(Raw_Wts[wt_vint],Raw_Wts[bldgtype],Raw_Impacts[[#This Row],[BldgType]],Raw_Wts[bldgvint],Raw_Impacts[[#This Row],[BldgVint]],Raw_Wts[bldgloc],Raw_Impacts[[#This Row],[BldgLoc]])</f>
        <v>2732</v>
      </c>
      <c r="J51" t="s">
        <v>33</v>
      </c>
      <c r="K51" t="s">
        <v>34</v>
      </c>
      <c r="L51">
        <v>1</v>
      </c>
      <c r="M51">
        <v>1070</v>
      </c>
      <c r="N51" t="s">
        <v>35</v>
      </c>
      <c r="O51">
        <v>4523.5838558333298</v>
      </c>
      <c r="P51">
        <v>0.70787336296296299</v>
      </c>
      <c r="Q51">
        <v>1.08661172777778</v>
      </c>
      <c r="R51">
        <v>314.99773799166701</v>
      </c>
      <c r="S51">
        <v>4460.2467450000004</v>
      </c>
      <c r="T51">
        <v>0.67169840555555604</v>
      </c>
      <c r="U51">
        <v>1.01462637555556</v>
      </c>
      <c r="V51">
        <v>316.43475378333301</v>
      </c>
      <c r="W51">
        <v>63.337110833334002</v>
      </c>
      <c r="X51">
        <v>3.6174957407407303E-2</v>
      </c>
      <c r="Y51">
        <v>7.1985352222222507E-2</v>
      </c>
      <c r="Z51">
        <v>-1.4370157916666799</v>
      </c>
      <c r="AA51" t="s">
        <v>36</v>
      </c>
    </row>
    <row r="52" spans="1:27" x14ac:dyDescent="0.3">
      <c r="A52" t="s">
        <v>26</v>
      </c>
      <c r="B52" t="s">
        <v>27</v>
      </c>
      <c r="C52" t="s">
        <v>28</v>
      </c>
      <c r="D52" s="1">
        <v>43620.035520833335</v>
      </c>
      <c r="E52" t="s">
        <v>29</v>
      </c>
      <c r="F52" t="s">
        <v>53</v>
      </c>
      <c r="G52">
        <v>2007</v>
      </c>
      <c r="H52" t="s">
        <v>38</v>
      </c>
      <c r="I52">
        <f>SUMIFS(Raw_Wts[wt_vint],Raw_Wts[bldgtype],Raw_Impacts[[#This Row],[BldgType]],Raw_Wts[bldgvint],Raw_Impacts[[#This Row],[BldgVint]],Raw_Wts[bldgloc],Raw_Impacts[[#This Row],[BldgLoc]])</f>
        <v>8589</v>
      </c>
      <c r="J52" t="s">
        <v>33</v>
      </c>
      <c r="K52" t="s">
        <v>34</v>
      </c>
      <c r="L52">
        <v>1</v>
      </c>
      <c r="M52">
        <v>999</v>
      </c>
      <c r="N52" t="s">
        <v>35</v>
      </c>
      <c r="O52">
        <v>4170.8651956666699</v>
      </c>
      <c r="P52">
        <v>0.47852301990740698</v>
      </c>
      <c r="Q52">
        <v>0.67000774222222204</v>
      </c>
      <c r="R52">
        <v>333.88258230833299</v>
      </c>
      <c r="S52">
        <v>4132.4197152500001</v>
      </c>
      <c r="T52">
        <v>0.46969514120370398</v>
      </c>
      <c r="U52">
        <v>0.65016706444444505</v>
      </c>
      <c r="V52">
        <v>335.47745101250001</v>
      </c>
      <c r="W52">
        <v>38.4454804166662</v>
      </c>
      <c r="X52">
        <v>8.8278787037037194E-3</v>
      </c>
      <c r="Y52">
        <v>1.98406777777776E-2</v>
      </c>
      <c r="Z52">
        <v>-1.59486870416669</v>
      </c>
      <c r="AA52" t="s">
        <v>36</v>
      </c>
    </row>
    <row r="53" spans="1:27" x14ac:dyDescent="0.3">
      <c r="A53" t="s">
        <v>26</v>
      </c>
      <c r="B53" t="s">
        <v>27</v>
      </c>
      <c r="C53" t="s">
        <v>28</v>
      </c>
      <c r="D53" s="1">
        <v>43620.035520833335</v>
      </c>
      <c r="E53" t="s">
        <v>29</v>
      </c>
      <c r="F53" t="s">
        <v>53</v>
      </c>
      <c r="G53">
        <v>2007</v>
      </c>
      <c r="H53" t="s">
        <v>39</v>
      </c>
      <c r="I53">
        <f>SUMIFS(Raw_Wts[wt_vint],Raw_Wts[bldgtype],Raw_Impacts[[#This Row],[BldgType]],Raw_Wts[bldgvint],Raw_Impacts[[#This Row],[BldgVint]],Raw_Wts[bldgloc],Raw_Impacts[[#This Row],[BldgLoc]])</f>
        <v>4605</v>
      </c>
      <c r="J53" t="s">
        <v>33</v>
      </c>
      <c r="K53" t="s">
        <v>34</v>
      </c>
      <c r="L53">
        <v>1</v>
      </c>
      <c r="M53">
        <v>999</v>
      </c>
      <c r="N53" t="s">
        <v>35</v>
      </c>
      <c r="O53">
        <v>4376.8611329166697</v>
      </c>
      <c r="P53">
        <v>0.96242050138888902</v>
      </c>
      <c r="Q53">
        <v>1.1335932333333301</v>
      </c>
      <c r="R53">
        <v>290.75906767083302</v>
      </c>
      <c r="S53">
        <v>4313.1926100000001</v>
      </c>
      <c r="T53">
        <v>0.88480491250000004</v>
      </c>
      <c r="U53">
        <v>1.0504086674999999</v>
      </c>
      <c r="V53">
        <v>291.62002867916698</v>
      </c>
      <c r="W53">
        <v>63.668522916666902</v>
      </c>
      <c r="X53">
        <v>7.7615588888888906E-2</v>
      </c>
      <c r="Y53">
        <v>8.3184565833333196E-2</v>
      </c>
      <c r="Z53">
        <v>-0.86096100833327704</v>
      </c>
      <c r="AA53" t="s">
        <v>36</v>
      </c>
    </row>
    <row r="54" spans="1:27" x14ac:dyDescent="0.3">
      <c r="A54" t="s">
        <v>26</v>
      </c>
      <c r="B54" t="s">
        <v>27</v>
      </c>
      <c r="C54" t="s">
        <v>28</v>
      </c>
      <c r="D54" s="1">
        <v>43620.035520833335</v>
      </c>
      <c r="E54" t="s">
        <v>29</v>
      </c>
      <c r="F54" t="s">
        <v>53</v>
      </c>
      <c r="G54">
        <v>2007</v>
      </c>
      <c r="H54" t="s">
        <v>40</v>
      </c>
      <c r="I54">
        <f>SUMIFS(Raw_Wts[wt_vint],Raw_Wts[bldgtype],Raw_Impacts[[#This Row],[BldgType]],Raw_Wts[bldgvint],Raw_Impacts[[#This Row],[BldgVint]],Raw_Wts[bldgloc],Raw_Impacts[[#This Row],[BldgLoc]])</f>
        <v>2</v>
      </c>
      <c r="J54" t="s">
        <v>33</v>
      </c>
      <c r="K54" t="s">
        <v>34</v>
      </c>
      <c r="L54">
        <v>1.04</v>
      </c>
      <c r="M54">
        <v>999</v>
      </c>
      <c r="N54" t="s">
        <v>35</v>
      </c>
      <c r="O54">
        <v>4142.0790642499996</v>
      </c>
      <c r="P54">
        <v>0.48218716203703699</v>
      </c>
      <c r="Q54">
        <v>0.65863575166666699</v>
      </c>
      <c r="R54">
        <v>316.85049087916701</v>
      </c>
      <c r="S54">
        <v>4112.9051812500002</v>
      </c>
      <c r="T54">
        <v>0.47352175370370397</v>
      </c>
      <c r="U54">
        <v>0.64431910000000003</v>
      </c>
      <c r="V54">
        <v>318.0323143</v>
      </c>
      <c r="W54">
        <v>28.051810576923401</v>
      </c>
      <c r="X54">
        <v>8.3321233974358606E-3</v>
      </c>
      <c r="Y54">
        <v>1.3766011217948701E-2</v>
      </c>
      <c r="Z54">
        <v>-1.1363686738782</v>
      </c>
      <c r="AA54" t="s">
        <v>36</v>
      </c>
    </row>
    <row r="55" spans="1:27" x14ac:dyDescent="0.3">
      <c r="A55" t="s">
        <v>26</v>
      </c>
      <c r="B55" t="s">
        <v>27</v>
      </c>
      <c r="C55" t="s">
        <v>28</v>
      </c>
      <c r="D55" s="1">
        <v>43620.035520833335</v>
      </c>
      <c r="E55" t="s">
        <v>29</v>
      </c>
      <c r="F55" t="s">
        <v>53</v>
      </c>
      <c r="G55">
        <v>2007</v>
      </c>
      <c r="H55" t="s">
        <v>41</v>
      </c>
      <c r="I55">
        <f>SUMIFS(Raw_Wts[wt_vint],Raw_Wts[bldgtype],Raw_Impacts[[#This Row],[BldgType]],Raw_Wts[bldgvint],Raw_Impacts[[#This Row],[BldgVint]],Raw_Wts[bldgloc],Raw_Impacts[[#This Row],[BldgLoc]])</f>
        <v>12082</v>
      </c>
      <c r="J55" t="s">
        <v>33</v>
      </c>
      <c r="K55" t="s">
        <v>34</v>
      </c>
      <c r="L55">
        <v>1.28</v>
      </c>
      <c r="M55">
        <v>1210</v>
      </c>
      <c r="N55" t="s">
        <v>35</v>
      </c>
      <c r="O55">
        <v>4915.6767116666697</v>
      </c>
      <c r="P55">
        <v>0.91702644629629604</v>
      </c>
      <c r="Q55">
        <v>1.1866828300000001</v>
      </c>
      <c r="R55">
        <v>292.789598066667</v>
      </c>
      <c r="S55">
        <v>4857.8185583333297</v>
      </c>
      <c r="T55">
        <v>0.849596785185185</v>
      </c>
      <c r="U55">
        <v>1.1046216022222199</v>
      </c>
      <c r="V55">
        <v>293.79941243333298</v>
      </c>
      <c r="W55">
        <v>45.201682291666103</v>
      </c>
      <c r="X55">
        <v>5.2679422743055503E-2</v>
      </c>
      <c r="Y55">
        <v>6.4110334201388799E-2</v>
      </c>
      <c r="Z55">
        <v>-0.78891747395837297</v>
      </c>
      <c r="AA55" t="s">
        <v>36</v>
      </c>
    </row>
    <row r="56" spans="1:27" x14ac:dyDescent="0.3">
      <c r="A56" t="s">
        <v>26</v>
      </c>
      <c r="B56" t="s">
        <v>27</v>
      </c>
      <c r="C56" t="s">
        <v>28</v>
      </c>
      <c r="D56" s="1">
        <v>43620.035520833335</v>
      </c>
      <c r="E56" t="s">
        <v>29</v>
      </c>
      <c r="F56" t="s">
        <v>53</v>
      </c>
      <c r="G56">
        <v>2007</v>
      </c>
      <c r="H56" t="s">
        <v>42</v>
      </c>
      <c r="I56">
        <f>SUMIFS(Raw_Wts[wt_vint],Raw_Wts[bldgtype],Raw_Impacts[[#This Row],[BldgType]],Raw_Wts[bldgvint],Raw_Impacts[[#This Row],[BldgVint]],Raw_Wts[bldgloc],Raw_Impacts[[#This Row],[BldgLoc]])</f>
        <v>5190</v>
      </c>
      <c r="J56" t="s">
        <v>33</v>
      </c>
      <c r="K56" t="s">
        <v>34</v>
      </c>
      <c r="L56">
        <v>1.1100000000000001</v>
      </c>
      <c r="M56">
        <v>1210</v>
      </c>
      <c r="N56" t="s">
        <v>35</v>
      </c>
      <c r="O56">
        <v>4959.7121895833297</v>
      </c>
      <c r="P56">
        <v>0.90362068750000002</v>
      </c>
      <c r="Q56">
        <v>1.07244509583333</v>
      </c>
      <c r="R56">
        <v>282.62526595833299</v>
      </c>
      <c r="S56">
        <v>4894.2055166666696</v>
      </c>
      <c r="T56">
        <v>0.83423900694444497</v>
      </c>
      <c r="U56">
        <v>1.0024318916666699</v>
      </c>
      <c r="V56">
        <v>283.44299414583298</v>
      </c>
      <c r="W56">
        <v>59.0150206456455</v>
      </c>
      <c r="X56">
        <v>6.2506018518518502E-2</v>
      </c>
      <c r="Y56">
        <v>6.30749587087088E-2</v>
      </c>
      <c r="Z56">
        <v>-0.73669206081080596</v>
      </c>
      <c r="AA56" t="s">
        <v>36</v>
      </c>
    </row>
    <row r="57" spans="1:27" x14ac:dyDescent="0.3">
      <c r="A57" t="s">
        <v>26</v>
      </c>
      <c r="B57" t="s">
        <v>27</v>
      </c>
      <c r="C57" t="s">
        <v>28</v>
      </c>
      <c r="D57" s="1">
        <v>43620.035520833335</v>
      </c>
      <c r="E57" t="s">
        <v>29</v>
      </c>
      <c r="F57" t="s">
        <v>53</v>
      </c>
      <c r="G57">
        <v>2007</v>
      </c>
      <c r="H57" t="s">
        <v>43</v>
      </c>
      <c r="I57">
        <f>SUMIFS(Raw_Wts[wt_vint],Raw_Wts[bldgtype],Raw_Impacts[[#This Row],[BldgType]],Raw_Wts[bldgvint],Raw_Impacts[[#This Row],[BldgVint]],Raw_Wts[bldgloc],Raw_Impacts[[#This Row],[BldgLoc]])</f>
        <v>13850</v>
      </c>
      <c r="J57" t="s">
        <v>33</v>
      </c>
      <c r="K57" t="s">
        <v>34</v>
      </c>
      <c r="L57">
        <v>1.19</v>
      </c>
      <c r="M57">
        <v>1210</v>
      </c>
      <c r="N57" t="s">
        <v>35</v>
      </c>
      <c r="O57">
        <v>5158.2487141666697</v>
      </c>
      <c r="P57">
        <v>1.1329687694444399</v>
      </c>
      <c r="Q57">
        <v>1.20991562222222</v>
      </c>
      <c r="R57">
        <v>278.25205677083301</v>
      </c>
      <c r="S57">
        <v>5064.8248970833301</v>
      </c>
      <c r="T57">
        <v>1.03734902824074</v>
      </c>
      <c r="U57">
        <v>1.1245678613888901</v>
      </c>
      <c r="V57">
        <v>279.06102921249999</v>
      </c>
      <c r="W57">
        <v>78.507409313725404</v>
      </c>
      <c r="X57">
        <v>8.0352723700591294E-2</v>
      </c>
      <c r="Y57">
        <v>7.1720807422969199E-2</v>
      </c>
      <c r="Z57">
        <v>-0.67980877450978205</v>
      </c>
      <c r="AA57" t="s">
        <v>36</v>
      </c>
    </row>
    <row r="58" spans="1:27" x14ac:dyDescent="0.3">
      <c r="A58" t="s">
        <v>26</v>
      </c>
      <c r="B58" t="s">
        <v>27</v>
      </c>
      <c r="C58" t="s">
        <v>28</v>
      </c>
      <c r="D58" s="1">
        <v>43620.035520833335</v>
      </c>
      <c r="E58" t="s">
        <v>29</v>
      </c>
      <c r="F58" t="s">
        <v>53</v>
      </c>
      <c r="G58">
        <v>2007</v>
      </c>
      <c r="H58" t="s">
        <v>44</v>
      </c>
      <c r="I58">
        <f>SUMIFS(Raw_Wts[wt_vint],Raw_Wts[bldgtype],Raw_Impacts[[#This Row],[BldgType]],Raw_Wts[bldgvint],Raw_Impacts[[#This Row],[BldgVint]],Raw_Wts[bldgloc],Raw_Impacts[[#This Row],[BldgLoc]])</f>
        <v>11188</v>
      </c>
      <c r="J58" t="s">
        <v>33</v>
      </c>
      <c r="K58" t="s">
        <v>34</v>
      </c>
      <c r="L58">
        <v>1</v>
      </c>
      <c r="M58">
        <v>1130</v>
      </c>
      <c r="N58" t="s">
        <v>35</v>
      </c>
      <c r="O58">
        <v>5004.5223083333303</v>
      </c>
      <c r="P58">
        <v>1.0045689962963</v>
      </c>
      <c r="Q58">
        <v>1.2799376877777799</v>
      </c>
      <c r="R58">
        <v>290.67756742500001</v>
      </c>
      <c r="S58">
        <v>4898.3297491666699</v>
      </c>
      <c r="T58">
        <v>0.93082438796296296</v>
      </c>
      <c r="U58">
        <v>1.1864115766666701</v>
      </c>
      <c r="V58">
        <v>291.79915705833298</v>
      </c>
      <c r="W58">
        <v>106.192559166668</v>
      </c>
      <c r="X58">
        <v>7.3744608333333295E-2</v>
      </c>
      <c r="Y58">
        <v>9.3526111111111004E-2</v>
      </c>
      <c r="Z58">
        <v>-1.12158963333331</v>
      </c>
      <c r="AA58" t="s">
        <v>36</v>
      </c>
    </row>
    <row r="59" spans="1:27" x14ac:dyDescent="0.3">
      <c r="A59" t="s">
        <v>26</v>
      </c>
      <c r="B59" t="s">
        <v>27</v>
      </c>
      <c r="C59" t="s">
        <v>28</v>
      </c>
      <c r="D59" s="1">
        <v>43620.035520833335</v>
      </c>
      <c r="E59" t="s">
        <v>29</v>
      </c>
      <c r="F59" t="s">
        <v>53</v>
      </c>
      <c r="G59">
        <v>2007</v>
      </c>
      <c r="H59" t="s">
        <v>45</v>
      </c>
      <c r="I59">
        <f>SUMIFS(Raw_Wts[wt_vint],Raw_Wts[bldgtype],Raw_Impacts[[#This Row],[BldgType]],Raw_Wts[bldgvint],Raw_Impacts[[#This Row],[BldgVint]],Raw_Wts[bldgloc],Raw_Impacts[[#This Row],[BldgLoc]])</f>
        <v>2115</v>
      </c>
      <c r="J59" t="s">
        <v>33</v>
      </c>
      <c r="K59" t="s">
        <v>34</v>
      </c>
      <c r="L59">
        <v>1</v>
      </c>
      <c r="M59">
        <v>1070</v>
      </c>
      <c r="N59" t="s">
        <v>35</v>
      </c>
      <c r="O59">
        <v>4791.3381275000002</v>
      </c>
      <c r="P59">
        <v>1.0506810773148101</v>
      </c>
      <c r="Q59">
        <v>1.27204888777778</v>
      </c>
      <c r="R59">
        <v>268.45759092083301</v>
      </c>
      <c r="S59">
        <v>4701.8277233333301</v>
      </c>
      <c r="T59">
        <v>0.97242524907407402</v>
      </c>
      <c r="U59">
        <v>1.178591755</v>
      </c>
      <c r="V59">
        <v>269.110095595833</v>
      </c>
      <c r="W59">
        <v>89.5104041666673</v>
      </c>
      <c r="X59">
        <v>7.8255828240740705E-2</v>
      </c>
      <c r="Y59">
        <v>9.3457132777777799E-2</v>
      </c>
      <c r="Z59">
        <v>-0.65250467500004605</v>
      </c>
      <c r="AA59" t="s">
        <v>36</v>
      </c>
    </row>
    <row r="60" spans="1:27" x14ac:dyDescent="0.3">
      <c r="A60" t="s">
        <v>26</v>
      </c>
      <c r="B60" t="s">
        <v>27</v>
      </c>
      <c r="C60" t="s">
        <v>28</v>
      </c>
      <c r="D60" s="1">
        <v>43620.035520833335</v>
      </c>
      <c r="E60" t="s">
        <v>29</v>
      </c>
      <c r="F60" t="s">
        <v>53</v>
      </c>
      <c r="G60">
        <v>2007</v>
      </c>
      <c r="H60" t="s">
        <v>46</v>
      </c>
      <c r="I60">
        <f>SUMIFS(Raw_Wts[wt_vint],Raw_Wts[bldgtype],Raw_Impacts[[#This Row],[BldgType]],Raw_Wts[bldgvint],Raw_Impacts[[#This Row],[BldgVint]],Raw_Wts[bldgloc],Raw_Impacts[[#This Row],[BldgLoc]])</f>
        <v>239</v>
      </c>
      <c r="J60" t="s">
        <v>33</v>
      </c>
      <c r="K60" t="s">
        <v>34</v>
      </c>
      <c r="L60">
        <v>1</v>
      </c>
      <c r="M60">
        <v>1070</v>
      </c>
      <c r="N60" t="s">
        <v>35</v>
      </c>
      <c r="O60">
        <v>5374.3911362500003</v>
      </c>
      <c r="P60">
        <v>1.2579719486111101</v>
      </c>
      <c r="Q60">
        <v>1.50831827027778</v>
      </c>
      <c r="R60">
        <v>320.54394162916702</v>
      </c>
      <c r="S60">
        <v>5181.2060091666699</v>
      </c>
      <c r="T60">
        <v>1.1459970939814801</v>
      </c>
      <c r="U60">
        <v>1.3827607152777801</v>
      </c>
      <c r="V60">
        <v>322.174130816667</v>
      </c>
      <c r="W60">
        <v>193.18512708333299</v>
      </c>
      <c r="X60">
        <v>0.11197485462963</v>
      </c>
      <c r="Y60">
        <v>0.12555755499999999</v>
      </c>
      <c r="Z60">
        <v>-1.63018918750004</v>
      </c>
      <c r="AA60" t="s">
        <v>36</v>
      </c>
    </row>
    <row r="61" spans="1:27" x14ac:dyDescent="0.3">
      <c r="A61" t="s">
        <v>26</v>
      </c>
      <c r="B61" t="s">
        <v>27</v>
      </c>
      <c r="C61" t="s">
        <v>28</v>
      </c>
      <c r="D61" s="1">
        <v>43620.035520833335</v>
      </c>
      <c r="E61" t="s">
        <v>29</v>
      </c>
      <c r="F61" t="s">
        <v>53</v>
      </c>
      <c r="G61">
        <v>2007</v>
      </c>
      <c r="H61" t="s">
        <v>47</v>
      </c>
      <c r="I61">
        <f>SUMIFS(Raw_Wts[wt_vint],Raw_Wts[bldgtype],Raw_Impacts[[#This Row],[BldgType]],Raw_Wts[bldgvint],Raw_Impacts[[#This Row],[BldgVint]],Raw_Wts[bldgloc],Raw_Impacts[[#This Row],[BldgLoc]])</f>
        <v>5520</v>
      </c>
      <c r="J61" t="s">
        <v>33</v>
      </c>
      <c r="K61" t="s">
        <v>34</v>
      </c>
      <c r="L61">
        <v>1</v>
      </c>
      <c r="M61">
        <v>1070</v>
      </c>
      <c r="N61" t="s">
        <v>35</v>
      </c>
      <c r="O61">
        <v>4906.3073595833303</v>
      </c>
      <c r="P61">
        <v>1.00258973703704</v>
      </c>
      <c r="Q61">
        <v>1.3351209422222201</v>
      </c>
      <c r="R61">
        <v>303.722178929167</v>
      </c>
      <c r="S61">
        <v>4787.5332533333303</v>
      </c>
      <c r="T61">
        <v>0.926716837037037</v>
      </c>
      <c r="U61">
        <v>1.2337283925</v>
      </c>
      <c r="V61">
        <v>304.98408896249998</v>
      </c>
      <c r="W61">
        <v>118.77410624999899</v>
      </c>
      <c r="X61">
        <v>7.5872900000000104E-2</v>
      </c>
      <c r="Y61">
        <v>0.101392549722222</v>
      </c>
      <c r="Z61">
        <v>-1.26191003333332</v>
      </c>
      <c r="AA61" t="s">
        <v>36</v>
      </c>
    </row>
    <row r="62" spans="1:27" x14ac:dyDescent="0.3">
      <c r="A62" t="s">
        <v>26</v>
      </c>
      <c r="B62" t="s">
        <v>27</v>
      </c>
      <c r="C62" t="s">
        <v>28</v>
      </c>
      <c r="D62" s="1">
        <v>43620.035520833335</v>
      </c>
      <c r="E62" t="s">
        <v>29</v>
      </c>
      <c r="F62" t="s">
        <v>53</v>
      </c>
      <c r="G62">
        <v>2007</v>
      </c>
      <c r="H62" t="s">
        <v>48</v>
      </c>
      <c r="I62">
        <f>SUMIFS(Raw_Wts[wt_vint],Raw_Wts[bldgtype],Raw_Impacts[[#This Row],[BldgType]],Raw_Wts[bldgvint],Raw_Impacts[[#This Row],[BldgVint]],Raw_Wts[bldgloc],Raw_Impacts[[#This Row],[BldgLoc]])</f>
        <v>925</v>
      </c>
      <c r="J62" t="s">
        <v>33</v>
      </c>
      <c r="K62" t="s">
        <v>34</v>
      </c>
      <c r="L62">
        <v>1</v>
      </c>
      <c r="M62">
        <v>1070</v>
      </c>
      <c r="N62" t="s">
        <v>35</v>
      </c>
      <c r="O62">
        <v>5336.0912133333304</v>
      </c>
      <c r="P62">
        <v>0.97919570509259302</v>
      </c>
      <c r="Q62">
        <v>1.3147248438888901</v>
      </c>
      <c r="R62">
        <v>302.33038482500001</v>
      </c>
      <c r="S62">
        <v>5150.5295304166702</v>
      </c>
      <c r="T62">
        <v>0.904900659722222</v>
      </c>
      <c r="U62">
        <v>1.21348179722222</v>
      </c>
      <c r="V62">
        <v>303.69039192499997</v>
      </c>
      <c r="W62">
        <v>185.561682916667</v>
      </c>
      <c r="X62">
        <v>7.4295045370370197E-2</v>
      </c>
      <c r="Y62">
        <v>0.101243046666667</v>
      </c>
      <c r="Z62">
        <v>-1.36000710000002</v>
      </c>
      <c r="AA62" t="s">
        <v>36</v>
      </c>
    </row>
    <row r="63" spans="1:27" x14ac:dyDescent="0.3">
      <c r="A63" t="s">
        <v>26</v>
      </c>
      <c r="B63" t="s">
        <v>27</v>
      </c>
      <c r="C63" t="s">
        <v>28</v>
      </c>
      <c r="D63" s="1">
        <v>43620.035520833335</v>
      </c>
      <c r="E63" t="s">
        <v>29</v>
      </c>
      <c r="F63" t="s">
        <v>53</v>
      </c>
      <c r="G63">
        <v>2007</v>
      </c>
      <c r="H63" t="s">
        <v>49</v>
      </c>
      <c r="I63">
        <f>SUMIFS(Raw_Wts[wt_vint],Raw_Wts[bldgtype],Raw_Impacts[[#This Row],[BldgType]],Raw_Wts[bldgvint],Raw_Impacts[[#This Row],[BldgVint]],Raw_Wts[bldgloc],Raw_Impacts[[#This Row],[BldgLoc]])</f>
        <v>2</v>
      </c>
      <c r="J63" t="s">
        <v>33</v>
      </c>
      <c r="K63" t="s">
        <v>34</v>
      </c>
      <c r="L63">
        <v>1.07</v>
      </c>
      <c r="M63">
        <v>1090</v>
      </c>
      <c r="N63" t="s">
        <v>35</v>
      </c>
      <c r="O63">
        <v>5838.5627083333302</v>
      </c>
      <c r="P63">
        <v>1.36297268518519</v>
      </c>
      <c r="Q63">
        <v>1.5233598611111101</v>
      </c>
      <c r="R63">
        <v>344.195875</v>
      </c>
      <c r="S63">
        <v>5566.1604166666702</v>
      </c>
      <c r="T63">
        <v>1.23200231481482</v>
      </c>
      <c r="U63">
        <v>1.38657597222222</v>
      </c>
      <c r="V63">
        <v>346.293172916667</v>
      </c>
      <c r="W63">
        <v>254.581580996882</v>
      </c>
      <c r="X63">
        <v>0.122402215299411</v>
      </c>
      <c r="Y63">
        <v>0.12783541017653099</v>
      </c>
      <c r="Z63">
        <v>-1.96009151090348</v>
      </c>
      <c r="AA63" t="s">
        <v>36</v>
      </c>
    </row>
    <row r="64" spans="1:27" x14ac:dyDescent="0.3">
      <c r="A64" t="s">
        <v>26</v>
      </c>
      <c r="B64" t="s">
        <v>27</v>
      </c>
      <c r="C64" t="s">
        <v>28</v>
      </c>
      <c r="D64" s="1">
        <v>43620.035520833335</v>
      </c>
      <c r="E64" t="s">
        <v>29</v>
      </c>
      <c r="F64" t="s">
        <v>53</v>
      </c>
      <c r="G64">
        <v>2007</v>
      </c>
      <c r="H64" t="s">
        <v>50</v>
      </c>
      <c r="I64">
        <f>SUMIFS(Raw_Wts[wt_vint],Raw_Wts[bldgtype],Raw_Impacts[[#This Row],[BldgType]],Raw_Wts[bldgvint],Raw_Impacts[[#This Row],[BldgVint]],Raw_Wts[bldgloc],Raw_Impacts[[#This Row],[BldgLoc]])</f>
        <v>2</v>
      </c>
      <c r="J64" t="s">
        <v>33</v>
      </c>
      <c r="K64" t="s">
        <v>34</v>
      </c>
      <c r="L64">
        <v>1.1499999999999999</v>
      </c>
      <c r="M64">
        <v>1090</v>
      </c>
      <c r="N64" t="s">
        <v>35</v>
      </c>
      <c r="O64">
        <v>6050.4094299999997</v>
      </c>
      <c r="P64">
        <v>1.17730845462963</v>
      </c>
      <c r="Q64">
        <v>1.4418092838888901</v>
      </c>
      <c r="R64">
        <v>240.942825058333</v>
      </c>
      <c r="S64">
        <v>5806.1912141666699</v>
      </c>
      <c r="T64">
        <v>1.0834386324074099</v>
      </c>
      <c r="U64">
        <v>1.3319297222222199</v>
      </c>
      <c r="V64">
        <v>241.58910455833299</v>
      </c>
      <c r="W64">
        <v>212.363665942029</v>
      </c>
      <c r="X64">
        <v>8.1625932367150003E-2</v>
      </c>
      <c r="Y64">
        <v>9.5547444927536196E-2</v>
      </c>
      <c r="Z64">
        <v>-0.56198217391303595</v>
      </c>
      <c r="AA64" t="s">
        <v>36</v>
      </c>
    </row>
    <row r="65" spans="1:27" x14ac:dyDescent="0.3">
      <c r="A65" t="s">
        <v>26</v>
      </c>
      <c r="B65" t="s">
        <v>27</v>
      </c>
      <c r="C65" t="s">
        <v>28</v>
      </c>
      <c r="D65" s="1">
        <v>43620.035520833335</v>
      </c>
      <c r="E65" t="s">
        <v>29</v>
      </c>
      <c r="F65" t="s">
        <v>53</v>
      </c>
      <c r="G65">
        <v>2007</v>
      </c>
      <c r="H65" t="s">
        <v>51</v>
      </c>
      <c r="I65">
        <f>SUMIFS(Raw_Wts[wt_vint],Raw_Wts[bldgtype],Raw_Impacts[[#This Row],[BldgType]],Raw_Wts[bldgvint],Raw_Impacts[[#This Row],[BldgVint]],Raw_Wts[bldgloc],Raw_Impacts[[#This Row],[BldgLoc]])</f>
        <v>2</v>
      </c>
      <c r="J65" t="s">
        <v>33</v>
      </c>
      <c r="K65" t="s">
        <v>34</v>
      </c>
      <c r="L65">
        <v>1</v>
      </c>
      <c r="M65">
        <v>999</v>
      </c>
      <c r="N65" t="s">
        <v>35</v>
      </c>
      <c r="O65">
        <v>4704.1922420833298</v>
      </c>
      <c r="P65">
        <v>0.88930552222222203</v>
      </c>
      <c r="Q65">
        <v>1.08869721666667</v>
      </c>
      <c r="R65">
        <v>409.61108194166701</v>
      </c>
      <c r="S65">
        <v>4551.1079345833296</v>
      </c>
      <c r="T65">
        <v>0.81050549212962997</v>
      </c>
      <c r="U65">
        <v>0.99896766888888899</v>
      </c>
      <c r="V65">
        <v>412.60070793333301</v>
      </c>
      <c r="W65">
        <v>153.084307499999</v>
      </c>
      <c r="X65">
        <v>7.8800030092592593E-2</v>
      </c>
      <c r="Y65">
        <v>8.9729547777777599E-2</v>
      </c>
      <c r="Z65">
        <v>-2.9896259916666299</v>
      </c>
      <c r="AA65" t="s">
        <v>36</v>
      </c>
    </row>
    <row r="66" spans="1:27" x14ac:dyDescent="0.3">
      <c r="A66" t="s">
        <v>26</v>
      </c>
      <c r="B66" t="s">
        <v>27</v>
      </c>
      <c r="C66" t="s">
        <v>28</v>
      </c>
      <c r="D66" s="1">
        <v>43620.035520833335</v>
      </c>
      <c r="E66" t="s">
        <v>29</v>
      </c>
      <c r="F66" t="s">
        <v>53</v>
      </c>
      <c r="G66">
        <v>2011</v>
      </c>
      <c r="H66" t="s">
        <v>32</v>
      </c>
      <c r="I66">
        <f>SUMIFS(Raw_Wts[wt_vint],Raw_Wts[bldgtype],Raw_Impacts[[#This Row],[BldgType]],Raw_Wts[bldgvint],Raw_Impacts[[#This Row],[BldgVint]],Raw_Wts[bldgloc],Raw_Impacts[[#This Row],[BldgLoc]])</f>
        <v>1166</v>
      </c>
      <c r="J66" t="s">
        <v>33</v>
      </c>
      <c r="K66" t="s">
        <v>34</v>
      </c>
      <c r="L66">
        <v>1</v>
      </c>
      <c r="M66">
        <v>999</v>
      </c>
      <c r="N66" t="s">
        <v>35</v>
      </c>
      <c r="O66">
        <v>4139.6696838750004</v>
      </c>
      <c r="P66">
        <v>0.42422835648148199</v>
      </c>
      <c r="Q66">
        <v>0.572550615833333</v>
      </c>
      <c r="R66">
        <v>339.82649503750002</v>
      </c>
      <c r="S66">
        <v>4100.6254334166697</v>
      </c>
      <c r="T66">
        <v>0.42422835648148199</v>
      </c>
      <c r="U66">
        <v>0.57223976305555602</v>
      </c>
      <c r="V66">
        <v>341.62694602916702</v>
      </c>
      <c r="W66">
        <v>39.044250458333401</v>
      </c>
      <c r="X66">
        <v>0</v>
      </c>
      <c r="Y66">
        <v>3.1085277777787002E-4</v>
      </c>
      <c r="Z66">
        <v>-1.8004509916665901</v>
      </c>
      <c r="AA66" t="s">
        <v>36</v>
      </c>
    </row>
    <row r="67" spans="1:27" x14ac:dyDescent="0.3">
      <c r="A67" t="s">
        <v>26</v>
      </c>
      <c r="B67" t="s">
        <v>27</v>
      </c>
      <c r="C67" t="s">
        <v>28</v>
      </c>
      <c r="D67" s="1">
        <v>43620.035520833335</v>
      </c>
      <c r="E67" t="s">
        <v>29</v>
      </c>
      <c r="F67" t="s">
        <v>53</v>
      </c>
      <c r="G67">
        <v>2011</v>
      </c>
      <c r="H67" t="s">
        <v>37</v>
      </c>
      <c r="I67">
        <f>SUMIFS(Raw_Wts[wt_vint],Raw_Wts[bldgtype],Raw_Impacts[[#This Row],[BldgType]],Raw_Wts[bldgvint],Raw_Impacts[[#This Row],[BldgVint]],Raw_Wts[bldgloc],Raw_Impacts[[#This Row],[BldgLoc]])</f>
        <v>2365</v>
      </c>
      <c r="J67" t="s">
        <v>33</v>
      </c>
      <c r="K67" t="s">
        <v>34</v>
      </c>
      <c r="L67">
        <v>1</v>
      </c>
      <c r="M67">
        <v>1070</v>
      </c>
      <c r="N67" t="s">
        <v>35</v>
      </c>
      <c r="O67">
        <v>4525.2833325000001</v>
      </c>
      <c r="P67">
        <v>0.70519395462962997</v>
      </c>
      <c r="Q67">
        <v>1.0775472205555601</v>
      </c>
      <c r="R67">
        <v>299.40452169166701</v>
      </c>
      <c r="S67">
        <v>4467.0377850000004</v>
      </c>
      <c r="T67">
        <v>0.66928100648148103</v>
      </c>
      <c r="U67">
        <v>1.0067782916666701</v>
      </c>
      <c r="V67">
        <v>300.48132409999999</v>
      </c>
      <c r="W67">
        <v>58.245547499999702</v>
      </c>
      <c r="X67">
        <v>3.5912948148148202E-2</v>
      </c>
      <c r="Y67">
        <v>7.0768928888888596E-2</v>
      </c>
      <c r="Z67">
        <v>-1.0768024083332599</v>
      </c>
      <c r="AA67" t="s">
        <v>36</v>
      </c>
    </row>
    <row r="68" spans="1:27" x14ac:dyDescent="0.3">
      <c r="A68" t="s">
        <v>26</v>
      </c>
      <c r="B68" t="s">
        <v>27</v>
      </c>
      <c r="C68" t="s">
        <v>28</v>
      </c>
      <c r="D68" s="1">
        <v>43620.035520833335</v>
      </c>
      <c r="E68" t="s">
        <v>29</v>
      </c>
      <c r="F68" t="s">
        <v>53</v>
      </c>
      <c r="G68">
        <v>2011</v>
      </c>
      <c r="H68" t="s">
        <v>38</v>
      </c>
      <c r="I68">
        <f>SUMIFS(Raw_Wts[wt_vint],Raw_Wts[bldgtype],Raw_Impacts[[#This Row],[BldgType]],Raw_Wts[bldgvint],Raw_Impacts[[#This Row],[BldgVint]],Raw_Wts[bldgloc],Raw_Impacts[[#This Row],[BldgLoc]])</f>
        <v>7434</v>
      </c>
      <c r="J68" t="s">
        <v>33</v>
      </c>
      <c r="K68" t="s">
        <v>34</v>
      </c>
      <c r="L68">
        <v>1</v>
      </c>
      <c r="M68">
        <v>999</v>
      </c>
      <c r="N68" t="s">
        <v>35</v>
      </c>
      <c r="O68">
        <v>4149.6659752083297</v>
      </c>
      <c r="P68">
        <v>0.48028704212963003</v>
      </c>
      <c r="Q68">
        <v>0.67228499361111105</v>
      </c>
      <c r="R68">
        <v>310.147238683333</v>
      </c>
      <c r="S68">
        <v>4121.5971211249998</v>
      </c>
      <c r="T68">
        <v>0.47126742037037</v>
      </c>
      <c r="U68">
        <v>0.65218518972222195</v>
      </c>
      <c r="V68">
        <v>311.26132565416702</v>
      </c>
      <c r="W68">
        <v>28.068854083333498</v>
      </c>
      <c r="X68">
        <v>9.0196217592592495E-3</v>
      </c>
      <c r="Y68">
        <v>2.0099803888888899E-2</v>
      </c>
      <c r="Z68">
        <v>-1.1140869708333401</v>
      </c>
      <c r="AA68" t="s">
        <v>36</v>
      </c>
    </row>
    <row r="69" spans="1:27" x14ac:dyDescent="0.3">
      <c r="A69" t="s">
        <v>26</v>
      </c>
      <c r="B69" t="s">
        <v>27</v>
      </c>
      <c r="C69" t="s">
        <v>28</v>
      </c>
      <c r="D69" s="1">
        <v>43620.035520833335</v>
      </c>
      <c r="E69" t="s">
        <v>29</v>
      </c>
      <c r="F69" t="s">
        <v>53</v>
      </c>
      <c r="G69">
        <v>2011</v>
      </c>
      <c r="H69" t="s">
        <v>39</v>
      </c>
      <c r="I69">
        <f>SUMIFS(Raw_Wts[wt_vint],Raw_Wts[bldgtype],Raw_Impacts[[#This Row],[BldgType]],Raw_Wts[bldgvint],Raw_Impacts[[#This Row],[BldgVint]],Raw_Wts[bldgloc],Raw_Impacts[[#This Row],[BldgLoc]])</f>
        <v>3985</v>
      </c>
      <c r="J69" t="s">
        <v>33</v>
      </c>
      <c r="K69" t="s">
        <v>34</v>
      </c>
      <c r="L69">
        <v>1</v>
      </c>
      <c r="M69">
        <v>999</v>
      </c>
      <c r="N69" t="s">
        <v>35</v>
      </c>
      <c r="O69">
        <v>4378.8740170833298</v>
      </c>
      <c r="P69">
        <v>0.936683262037037</v>
      </c>
      <c r="Q69">
        <v>1.10801709638889</v>
      </c>
      <c r="R69">
        <v>273.150436833333</v>
      </c>
      <c r="S69">
        <v>4320.4696216666698</v>
      </c>
      <c r="T69">
        <v>0.86272541481481502</v>
      </c>
      <c r="U69">
        <v>1.02838464666667</v>
      </c>
      <c r="V69">
        <v>273.65804000416699</v>
      </c>
      <c r="W69">
        <v>58.404395416666397</v>
      </c>
      <c r="X69">
        <v>7.3957847222222303E-2</v>
      </c>
      <c r="Y69">
        <v>7.9632449722222096E-2</v>
      </c>
      <c r="Z69">
        <v>-0.50760317083330597</v>
      </c>
      <c r="AA69" t="s">
        <v>36</v>
      </c>
    </row>
    <row r="70" spans="1:27" x14ac:dyDescent="0.3">
      <c r="A70" t="s">
        <v>26</v>
      </c>
      <c r="B70" t="s">
        <v>27</v>
      </c>
      <c r="C70" t="s">
        <v>28</v>
      </c>
      <c r="D70" s="1">
        <v>43620.035520833335</v>
      </c>
      <c r="E70" t="s">
        <v>29</v>
      </c>
      <c r="F70" t="s">
        <v>53</v>
      </c>
      <c r="G70">
        <v>2011</v>
      </c>
      <c r="H70" t="s">
        <v>40</v>
      </c>
      <c r="I70">
        <f>SUMIFS(Raw_Wts[wt_vint],Raw_Wts[bldgtype],Raw_Impacts[[#This Row],[BldgType]],Raw_Wts[bldgvint],Raw_Impacts[[#This Row],[BldgVint]],Raw_Wts[bldgloc],Raw_Impacts[[#This Row],[BldgLoc]])</f>
        <v>2</v>
      </c>
      <c r="J70" t="s">
        <v>33</v>
      </c>
      <c r="K70" t="s">
        <v>34</v>
      </c>
      <c r="L70">
        <v>1.04</v>
      </c>
      <c r="M70">
        <v>999</v>
      </c>
      <c r="N70" t="s">
        <v>35</v>
      </c>
      <c r="O70">
        <v>4120.8754400416701</v>
      </c>
      <c r="P70">
        <v>0.46324942962963001</v>
      </c>
      <c r="Q70">
        <v>0.63763768583333302</v>
      </c>
      <c r="R70">
        <v>301.99734007500001</v>
      </c>
      <c r="S70">
        <v>4099.1046196666703</v>
      </c>
      <c r="T70">
        <v>0.45748951157407403</v>
      </c>
      <c r="U70">
        <v>0.62675716972222195</v>
      </c>
      <c r="V70">
        <v>302.87969810416701</v>
      </c>
      <c r="W70">
        <v>20.933481129806701</v>
      </c>
      <c r="X70">
        <v>5.5383827457264802E-3</v>
      </c>
      <c r="Y70">
        <v>1.04620347222221E-2</v>
      </c>
      <c r="Z70">
        <v>-0.84842118189101301</v>
      </c>
      <c r="AA70" t="s">
        <v>36</v>
      </c>
    </row>
    <row r="71" spans="1:27" x14ac:dyDescent="0.3">
      <c r="A71" t="s">
        <v>26</v>
      </c>
      <c r="B71" t="s">
        <v>27</v>
      </c>
      <c r="C71" t="s">
        <v>28</v>
      </c>
      <c r="D71" s="1">
        <v>43620.035520833335</v>
      </c>
      <c r="E71" t="s">
        <v>29</v>
      </c>
      <c r="F71" t="s">
        <v>53</v>
      </c>
      <c r="G71">
        <v>2011</v>
      </c>
      <c r="H71" t="s">
        <v>41</v>
      </c>
      <c r="I71">
        <f>SUMIFS(Raw_Wts[wt_vint],Raw_Wts[bldgtype],Raw_Impacts[[#This Row],[BldgType]],Raw_Wts[bldgvint],Raw_Impacts[[#This Row],[BldgVint]],Raw_Wts[bldgloc],Raw_Impacts[[#This Row],[BldgLoc]])</f>
        <v>10456</v>
      </c>
      <c r="J71" t="s">
        <v>33</v>
      </c>
      <c r="K71" t="s">
        <v>34</v>
      </c>
      <c r="L71">
        <v>1.28</v>
      </c>
      <c r="M71">
        <v>1210</v>
      </c>
      <c r="N71" t="s">
        <v>35</v>
      </c>
      <c r="O71">
        <v>4873.5362566666699</v>
      </c>
      <c r="P71">
        <v>0.85950992777777802</v>
      </c>
      <c r="Q71">
        <v>1.1313472955555599</v>
      </c>
      <c r="R71">
        <v>280.52104020000002</v>
      </c>
      <c r="S71">
        <v>4826.0025750000004</v>
      </c>
      <c r="T71">
        <v>0.80127627222222197</v>
      </c>
      <c r="U71">
        <v>1.05780019444444</v>
      </c>
      <c r="V71">
        <v>281.27949328333301</v>
      </c>
      <c r="W71">
        <v>37.135688802084097</v>
      </c>
      <c r="X71">
        <v>4.5495043402777803E-2</v>
      </c>
      <c r="Y71">
        <v>5.7458672743055703E-2</v>
      </c>
      <c r="Z71">
        <v>-0.59254147135416901</v>
      </c>
      <c r="AA71" t="s">
        <v>36</v>
      </c>
    </row>
    <row r="72" spans="1:27" x14ac:dyDescent="0.3">
      <c r="A72" t="s">
        <v>26</v>
      </c>
      <c r="B72" t="s">
        <v>27</v>
      </c>
      <c r="C72" t="s">
        <v>28</v>
      </c>
      <c r="D72" s="1">
        <v>43620.035520833335</v>
      </c>
      <c r="E72" t="s">
        <v>29</v>
      </c>
      <c r="F72" t="s">
        <v>53</v>
      </c>
      <c r="G72">
        <v>2011</v>
      </c>
      <c r="H72" t="s">
        <v>42</v>
      </c>
      <c r="I72">
        <f>SUMIFS(Raw_Wts[wt_vint],Raw_Wts[bldgtype],Raw_Impacts[[#This Row],[BldgType]],Raw_Wts[bldgvint],Raw_Impacts[[#This Row],[BldgVint]],Raw_Wts[bldgloc],Raw_Impacts[[#This Row],[BldgLoc]])</f>
        <v>4492</v>
      </c>
      <c r="J72" t="s">
        <v>33</v>
      </c>
      <c r="K72" t="s">
        <v>34</v>
      </c>
      <c r="L72">
        <v>1.1100000000000001</v>
      </c>
      <c r="M72">
        <v>1210</v>
      </c>
      <c r="N72" t="s">
        <v>35</v>
      </c>
      <c r="O72">
        <v>4992.33361458333</v>
      </c>
      <c r="P72">
        <v>0.89611130324074095</v>
      </c>
      <c r="Q72">
        <v>1.06728171527778</v>
      </c>
      <c r="R72">
        <v>264.75016920833298</v>
      </c>
      <c r="S72">
        <v>4926.3083312500003</v>
      </c>
      <c r="T72">
        <v>0.82805950694444497</v>
      </c>
      <c r="U72">
        <v>0.99816099305555595</v>
      </c>
      <c r="V72">
        <v>265.21858354166699</v>
      </c>
      <c r="W72">
        <v>59.482237237236497</v>
      </c>
      <c r="X72">
        <v>6.1307924591257897E-2</v>
      </c>
      <c r="Y72">
        <v>6.2270920920920701E-2</v>
      </c>
      <c r="Z72">
        <v>-0.42199489489489</v>
      </c>
      <c r="AA72" t="s">
        <v>36</v>
      </c>
    </row>
    <row r="73" spans="1:27" x14ac:dyDescent="0.3">
      <c r="A73" t="s">
        <v>26</v>
      </c>
      <c r="B73" t="s">
        <v>27</v>
      </c>
      <c r="C73" t="s">
        <v>28</v>
      </c>
      <c r="D73" s="1">
        <v>43620.035520833335</v>
      </c>
      <c r="E73" t="s">
        <v>29</v>
      </c>
      <c r="F73" t="s">
        <v>53</v>
      </c>
      <c r="G73">
        <v>2011</v>
      </c>
      <c r="H73" t="s">
        <v>43</v>
      </c>
      <c r="I73">
        <f>SUMIFS(Raw_Wts[wt_vint],Raw_Wts[bldgtype],Raw_Impacts[[#This Row],[BldgType]],Raw_Wts[bldgvint],Raw_Impacts[[#This Row],[BldgVint]],Raw_Wts[bldgloc],Raw_Impacts[[#This Row],[BldgLoc]])</f>
        <v>11987</v>
      </c>
      <c r="J73" t="s">
        <v>33</v>
      </c>
      <c r="K73" t="s">
        <v>34</v>
      </c>
      <c r="L73">
        <v>1.19</v>
      </c>
      <c r="M73">
        <v>1210</v>
      </c>
      <c r="N73" t="s">
        <v>35</v>
      </c>
      <c r="O73">
        <v>5181.3084500000004</v>
      </c>
      <c r="P73">
        <v>1.0983514120370399</v>
      </c>
      <c r="Q73">
        <v>1.1881530702777801</v>
      </c>
      <c r="R73">
        <v>262.90115978333301</v>
      </c>
      <c r="S73">
        <v>5088.70674208333</v>
      </c>
      <c r="T73">
        <v>1.0077406425925901</v>
      </c>
      <c r="U73">
        <v>1.10601813222222</v>
      </c>
      <c r="V73">
        <v>263.40971671250003</v>
      </c>
      <c r="W73">
        <v>77.816561274509098</v>
      </c>
      <c r="X73">
        <v>7.6143503734827298E-2</v>
      </c>
      <c r="Y73">
        <v>6.9020956349206602E-2</v>
      </c>
      <c r="Z73">
        <v>-0.42735876400565498</v>
      </c>
      <c r="AA73" t="s">
        <v>36</v>
      </c>
    </row>
    <row r="74" spans="1:27" x14ac:dyDescent="0.3">
      <c r="A74" t="s">
        <v>26</v>
      </c>
      <c r="B74" t="s">
        <v>27</v>
      </c>
      <c r="C74" t="s">
        <v>28</v>
      </c>
      <c r="D74" s="1">
        <v>43620.035520833335</v>
      </c>
      <c r="E74" t="s">
        <v>29</v>
      </c>
      <c r="F74" t="s">
        <v>53</v>
      </c>
      <c r="G74">
        <v>2011</v>
      </c>
      <c r="H74" t="s">
        <v>44</v>
      </c>
      <c r="I74">
        <f>SUMIFS(Raw_Wts[wt_vint],Raw_Wts[bldgtype],Raw_Impacts[[#This Row],[BldgType]],Raw_Wts[bldgvint],Raw_Impacts[[#This Row],[BldgVint]],Raw_Wts[bldgloc],Raw_Impacts[[#This Row],[BldgLoc]])</f>
        <v>9684</v>
      </c>
      <c r="J74" t="s">
        <v>33</v>
      </c>
      <c r="K74" t="s">
        <v>34</v>
      </c>
      <c r="L74">
        <v>1</v>
      </c>
      <c r="M74">
        <v>1130</v>
      </c>
      <c r="N74" t="s">
        <v>35</v>
      </c>
      <c r="O74">
        <v>5012.465905</v>
      </c>
      <c r="P74">
        <v>0.95169887592592595</v>
      </c>
      <c r="Q74">
        <v>1.2423963144444401</v>
      </c>
      <c r="R74">
        <v>272.846288183333</v>
      </c>
      <c r="S74">
        <v>4910.1027841666701</v>
      </c>
      <c r="T74">
        <v>0.88493830185185196</v>
      </c>
      <c r="U74">
        <v>1.15387717666667</v>
      </c>
      <c r="V74">
        <v>273.60004306666701</v>
      </c>
      <c r="W74">
        <v>102.36312083333399</v>
      </c>
      <c r="X74">
        <v>6.6760574074073903E-2</v>
      </c>
      <c r="Y74">
        <v>8.8519137777778104E-2</v>
      </c>
      <c r="Z74">
        <v>-0.75375488333332896</v>
      </c>
      <c r="AA74" t="s">
        <v>36</v>
      </c>
    </row>
    <row r="75" spans="1:27" x14ac:dyDescent="0.3">
      <c r="A75" t="s">
        <v>26</v>
      </c>
      <c r="B75" t="s">
        <v>27</v>
      </c>
      <c r="C75" t="s">
        <v>28</v>
      </c>
      <c r="D75" s="1">
        <v>43620.035520833335</v>
      </c>
      <c r="E75" t="s">
        <v>29</v>
      </c>
      <c r="F75" t="s">
        <v>53</v>
      </c>
      <c r="G75">
        <v>2011</v>
      </c>
      <c r="H75" t="s">
        <v>45</v>
      </c>
      <c r="I75">
        <f>SUMIFS(Raw_Wts[wt_vint],Raw_Wts[bldgtype],Raw_Impacts[[#This Row],[BldgType]],Raw_Wts[bldgvint],Raw_Impacts[[#This Row],[BldgVint]],Raw_Wts[bldgloc],Raw_Impacts[[#This Row],[BldgLoc]])</f>
        <v>1831</v>
      </c>
      <c r="J75" t="s">
        <v>33</v>
      </c>
      <c r="K75" t="s">
        <v>34</v>
      </c>
      <c r="L75">
        <v>1</v>
      </c>
      <c r="M75">
        <v>1070</v>
      </c>
      <c r="N75" t="s">
        <v>35</v>
      </c>
      <c r="O75">
        <v>4797.3232387500002</v>
      </c>
      <c r="P75">
        <v>1.01841529444444</v>
      </c>
      <c r="Q75">
        <v>1.2479680399999999</v>
      </c>
      <c r="R75">
        <v>259.27376139166699</v>
      </c>
      <c r="S75">
        <v>4709.7395833333303</v>
      </c>
      <c r="T75">
        <v>0.94450295277777796</v>
      </c>
      <c r="U75">
        <v>1.1579690025</v>
      </c>
      <c r="V75">
        <v>259.74196450416702</v>
      </c>
      <c r="W75">
        <v>87.583655416666303</v>
      </c>
      <c r="X75">
        <v>7.3912341666666603E-2</v>
      </c>
      <c r="Y75">
        <v>8.9999037499999907E-2</v>
      </c>
      <c r="Z75">
        <v>-0.46820311249996399</v>
      </c>
      <c r="AA75" t="s">
        <v>36</v>
      </c>
    </row>
    <row r="76" spans="1:27" x14ac:dyDescent="0.3">
      <c r="A76" t="s">
        <v>26</v>
      </c>
      <c r="B76" t="s">
        <v>27</v>
      </c>
      <c r="C76" t="s">
        <v>28</v>
      </c>
      <c r="D76" s="1">
        <v>43620.035520833335</v>
      </c>
      <c r="E76" t="s">
        <v>29</v>
      </c>
      <c r="F76" t="s">
        <v>53</v>
      </c>
      <c r="G76">
        <v>2011</v>
      </c>
      <c r="H76" t="s">
        <v>46</v>
      </c>
      <c r="I76">
        <f>SUMIFS(Raw_Wts[wt_vint],Raw_Wts[bldgtype],Raw_Impacts[[#This Row],[BldgType]],Raw_Wts[bldgvint],Raw_Impacts[[#This Row],[BldgVint]],Raw_Wts[bldgloc],Raw_Impacts[[#This Row],[BldgLoc]])</f>
        <v>207</v>
      </c>
      <c r="J76" t="s">
        <v>33</v>
      </c>
      <c r="K76" t="s">
        <v>34</v>
      </c>
      <c r="L76">
        <v>1</v>
      </c>
      <c r="M76">
        <v>1070</v>
      </c>
      <c r="N76" t="s">
        <v>35</v>
      </c>
      <c r="O76">
        <v>5341.7450695833304</v>
      </c>
      <c r="P76">
        <v>1.2237494041666701</v>
      </c>
      <c r="Q76">
        <v>1.4740703738888901</v>
      </c>
      <c r="R76">
        <v>304.052072679167</v>
      </c>
      <c r="S76">
        <v>5158.7567112500001</v>
      </c>
      <c r="T76">
        <v>1.1156351620370399</v>
      </c>
      <c r="U76">
        <v>1.3525233594444399</v>
      </c>
      <c r="V76">
        <v>305.342498270833</v>
      </c>
      <c r="W76">
        <v>182.988358333332</v>
      </c>
      <c r="X76">
        <v>0.10811424212963</v>
      </c>
      <c r="Y76">
        <v>0.121547014444444</v>
      </c>
      <c r="Z76">
        <v>-1.2904255916666301</v>
      </c>
      <c r="AA76" t="s">
        <v>36</v>
      </c>
    </row>
    <row r="77" spans="1:27" x14ac:dyDescent="0.3">
      <c r="A77" t="s">
        <v>26</v>
      </c>
      <c r="B77" t="s">
        <v>27</v>
      </c>
      <c r="C77" t="s">
        <v>28</v>
      </c>
      <c r="D77" s="1">
        <v>43620.035520833335</v>
      </c>
      <c r="E77" t="s">
        <v>29</v>
      </c>
      <c r="F77" t="s">
        <v>53</v>
      </c>
      <c r="G77">
        <v>2011</v>
      </c>
      <c r="H77" t="s">
        <v>47</v>
      </c>
      <c r="I77">
        <f>SUMIFS(Raw_Wts[wt_vint],Raw_Wts[bldgtype],Raw_Impacts[[#This Row],[BldgType]],Raw_Wts[bldgvint],Raw_Impacts[[#This Row],[BldgVint]],Raw_Wts[bldgloc],Raw_Impacts[[#This Row],[BldgLoc]])</f>
        <v>4778</v>
      </c>
      <c r="J77" t="s">
        <v>33</v>
      </c>
      <c r="K77" t="s">
        <v>34</v>
      </c>
      <c r="L77">
        <v>1</v>
      </c>
      <c r="M77">
        <v>1070</v>
      </c>
      <c r="N77" t="s">
        <v>35</v>
      </c>
      <c r="O77">
        <v>4907.6520712499996</v>
      </c>
      <c r="P77">
        <v>0.98133277222222204</v>
      </c>
      <c r="Q77">
        <v>1.3125866288888901</v>
      </c>
      <c r="R77">
        <v>289.190549675</v>
      </c>
      <c r="S77">
        <v>4793.1801858333301</v>
      </c>
      <c r="T77">
        <v>0.90803140092592605</v>
      </c>
      <c r="U77">
        <v>1.21384166055556</v>
      </c>
      <c r="V77">
        <v>290.14244760416699</v>
      </c>
      <c r="W77">
        <v>114.471885416666</v>
      </c>
      <c r="X77">
        <v>7.3301371296296297E-2</v>
      </c>
      <c r="Y77">
        <v>9.8744968333333294E-2</v>
      </c>
      <c r="Z77">
        <v>-0.95189792916664795</v>
      </c>
      <c r="AA77" t="s">
        <v>36</v>
      </c>
    </row>
    <row r="78" spans="1:27" x14ac:dyDescent="0.3">
      <c r="A78" t="s">
        <v>26</v>
      </c>
      <c r="B78" t="s">
        <v>27</v>
      </c>
      <c r="C78" t="s">
        <v>28</v>
      </c>
      <c r="D78" s="1">
        <v>43620.035520833335</v>
      </c>
      <c r="E78" t="s">
        <v>29</v>
      </c>
      <c r="F78" t="s">
        <v>53</v>
      </c>
      <c r="G78">
        <v>2011</v>
      </c>
      <c r="H78" t="s">
        <v>48</v>
      </c>
      <c r="I78">
        <f>SUMIFS(Raw_Wts[wt_vint],Raw_Wts[bldgtype],Raw_Impacts[[#This Row],[BldgType]],Raw_Wts[bldgvint],Raw_Impacts[[#This Row],[BldgVint]],Raw_Wts[bldgloc],Raw_Impacts[[#This Row],[BldgLoc]])</f>
        <v>801</v>
      </c>
      <c r="J78" t="s">
        <v>33</v>
      </c>
      <c r="K78" t="s">
        <v>34</v>
      </c>
      <c r="L78">
        <v>1</v>
      </c>
      <c r="M78">
        <v>1070</v>
      </c>
      <c r="N78" t="s">
        <v>35</v>
      </c>
      <c r="O78">
        <v>5312.21468083333</v>
      </c>
      <c r="P78">
        <v>0.95003393055555596</v>
      </c>
      <c r="Q78">
        <v>1.28407355</v>
      </c>
      <c r="R78">
        <v>288.617664433333</v>
      </c>
      <c r="S78">
        <v>5134.0460700000003</v>
      </c>
      <c r="T78">
        <v>0.87965115370370395</v>
      </c>
      <c r="U78">
        <v>1.186578785</v>
      </c>
      <c r="V78">
        <v>289.68324950833301</v>
      </c>
      <c r="W78">
        <v>178.16861083333399</v>
      </c>
      <c r="X78">
        <v>7.0382776851851805E-2</v>
      </c>
      <c r="Y78">
        <v>9.7494764999999803E-2</v>
      </c>
      <c r="Z78">
        <v>-1.06558507499994</v>
      </c>
      <c r="AA78" t="s">
        <v>36</v>
      </c>
    </row>
    <row r="79" spans="1:27" x14ac:dyDescent="0.3">
      <c r="A79" t="s">
        <v>26</v>
      </c>
      <c r="B79" t="s">
        <v>27</v>
      </c>
      <c r="C79" t="s">
        <v>28</v>
      </c>
      <c r="D79" s="1">
        <v>43620.035520833335</v>
      </c>
      <c r="E79" t="s">
        <v>29</v>
      </c>
      <c r="F79" t="s">
        <v>53</v>
      </c>
      <c r="G79">
        <v>2011</v>
      </c>
      <c r="H79" t="s">
        <v>49</v>
      </c>
      <c r="I79">
        <f>SUMIFS(Raw_Wts[wt_vint],Raw_Wts[bldgtype],Raw_Impacts[[#This Row],[BldgType]],Raw_Wts[bldgvint],Raw_Impacts[[#This Row],[BldgVint]],Raw_Wts[bldgloc],Raw_Impacts[[#This Row],[BldgLoc]])</f>
        <v>2</v>
      </c>
      <c r="J79" t="s">
        <v>33</v>
      </c>
      <c r="K79" t="s">
        <v>34</v>
      </c>
      <c r="L79">
        <v>1.07</v>
      </c>
      <c r="M79">
        <v>1090</v>
      </c>
      <c r="N79" t="s">
        <v>35</v>
      </c>
      <c r="O79">
        <v>5791.8885416666699</v>
      </c>
      <c r="P79">
        <v>1.33065486111111</v>
      </c>
      <c r="Q79">
        <v>1.4930604166666701</v>
      </c>
      <c r="R79">
        <v>322.33909375000002</v>
      </c>
      <c r="S79">
        <v>5532.7362499999999</v>
      </c>
      <c r="T79">
        <v>1.2022194444444401</v>
      </c>
      <c r="U79">
        <v>1.3595876388888899</v>
      </c>
      <c r="V79">
        <v>323.98263333333301</v>
      </c>
      <c r="W79">
        <v>242.198403426791</v>
      </c>
      <c r="X79">
        <v>0.120033099688474</v>
      </c>
      <c r="Y79">
        <v>0.12474091381100701</v>
      </c>
      <c r="Z79">
        <v>-1.53601830218063</v>
      </c>
      <c r="AA79" t="s">
        <v>36</v>
      </c>
    </row>
    <row r="80" spans="1:27" x14ac:dyDescent="0.3">
      <c r="A80" t="s">
        <v>26</v>
      </c>
      <c r="B80" t="s">
        <v>27</v>
      </c>
      <c r="C80" t="s">
        <v>28</v>
      </c>
      <c r="D80" s="1">
        <v>43620.035520833335</v>
      </c>
      <c r="E80" t="s">
        <v>29</v>
      </c>
      <c r="F80" t="s">
        <v>53</v>
      </c>
      <c r="G80">
        <v>2011</v>
      </c>
      <c r="H80" t="s">
        <v>50</v>
      </c>
      <c r="I80">
        <f>SUMIFS(Raw_Wts[wt_vint],Raw_Wts[bldgtype],Raw_Impacts[[#This Row],[BldgType]],Raw_Wts[bldgvint],Raw_Impacts[[#This Row],[BldgVint]],Raw_Wts[bldgloc],Raw_Impacts[[#This Row],[BldgLoc]])</f>
        <v>2</v>
      </c>
      <c r="J80" t="s">
        <v>33</v>
      </c>
      <c r="K80" t="s">
        <v>34</v>
      </c>
      <c r="L80">
        <v>1.1499999999999999</v>
      </c>
      <c r="M80">
        <v>1090</v>
      </c>
      <c r="N80" t="s">
        <v>35</v>
      </c>
      <c r="O80">
        <v>6007.9042149999996</v>
      </c>
      <c r="P80">
        <v>1.1435147037036999</v>
      </c>
      <c r="Q80">
        <v>1.4073958311111101</v>
      </c>
      <c r="R80">
        <v>234.576500866667</v>
      </c>
      <c r="S80">
        <v>5771.5827675</v>
      </c>
      <c r="T80">
        <v>1.0542694509259301</v>
      </c>
      <c r="U80">
        <v>1.3022734922222201</v>
      </c>
      <c r="V80">
        <v>235.09689488333299</v>
      </c>
      <c r="W80">
        <v>205.496910869564</v>
      </c>
      <c r="X80">
        <v>7.7604567632850299E-2</v>
      </c>
      <c r="Y80">
        <v>9.14107294685991E-2</v>
      </c>
      <c r="Z80">
        <v>-0.452516536231863</v>
      </c>
      <c r="AA80" t="s">
        <v>36</v>
      </c>
    </row>
    <row r="81" spans="1:27" x14ac:dyDescent="0.3">
      <c r="A81" t="s">
        <v>26</v>
      </c>
      <c r="B81" t="s">
        <v>27</v>
      </c>
      <c r="C81" t="s">
        <v>28</v>
      </c>
      <c r="D81" s="1">
        <v>43620.035520833335</v>
      </c>
      <c r="E81" t="s">
        <v>29</v>
      </c>
      <c r="F81" t="s">
        <v>53</v>
      </c>
      <c r="G81">
        <v>2011</v>
      </c>
      <c r="H81" t="s">
        <v>51</v>
      </c>
      <c r="I81">
        <f>SUMIFS(Raw_Wts[wt_vint],Raw_Wts[bldgtype],Raw_Impacts[[#This Row],[BldgType]],Raw_Wts[bldgvint],Raw_Impacts[[#This Row],[BldgVint]],Raw_Wts[bldgloc],Raw_Impacts[[#This Row],[BldgLoc]])</f>
        <v>2</v>
      </c>
      <c r="J81" t="s">
        <v>33</v>
      </c>
      <c r="K81" t="s">
        <v>34</v>
      </c>
      <c r="L81">
        <v>1</v>
      </c>
      <c r="M81">
        <v>999</v>
      </c>
      <c r="N81" t="s">
        <v>35</v>
      </c>
      <c r="O81">
        <v>4685.0599387499997</v>
      </c>
      <c r="P81">
        <v>0.87875228055555599</v>
      </c>
      <c r="Q81">
        <v>1.0780701425000001</v>
      </c>
      <c r="R81">
        <v>385.748672425</v>
      </c>
      <c r="S81">
        <v>4541.8838654166702</v>
      </c>
      <c r="T81">
        <v>0.801692012962963</v>
      </c>
      <c r="U81">
        <v>0.989925090555556</v>
      </c>
      <c r="V81">
        <v>388.23770021249999</v>
      </c>
      <c r="W81">
        <v>143.17607333333299</v>
      </c>
      <c r="X81">
        <v>7.7060267592592505E-2</v>
      </c>
      <c r="Y81">
        <v>8.8145051944444205E-2</v>
      </c>
      <c r="Z81">
        <v>-2.4890277874999902</v>
      </c>
      <c r="AA81" t="s">
        <v>36</v>
      </c>
    </row>
    <row r="82" spans="1:27" x14ac:dyDescent="0.3">
      <c r="A82" t="s">
        <v>26</v>
      </c>
      <c r="B82" t="s">
        <v>27</v>
      </c>
      <c r="C82" t="s">
        <v>28</v>
      </c>
      <c r="D82" s="1">
        <v>43620.035520833335</v>
      </c>
      <c r="E82" t="s">
        <v>29</v>
      </c>
      <c r="F82" t="s">
        <v>53</v>
      </c>
      <c r="G82">
        <v>2015</v>
      </c>
      <c r="H82" t="s">
        <v>32</v>
      </c>
      <c r="I82">
        <f>SUMIFS(Raw_Wts[wt_vint],Raw_Wts[bldgtype],Raw_Impacts[[#This Row],[BldgType]],Raw_Wts[bldgvint],Raw_Impacts[[#This Row],[BldgVint]],Raw_Wts[bldgloc],Raw_Impacts[[#This Row],[BldgLoc]])</f>
        <v>1498</v>
      </c>
      <c r="J82" t="s">
        <v>33</v>
      </c>
      <c r="K82" t="s">
        <v>34</v>
      </c>
      <c r="L82">
        <v>1</v>
      </c>
      <c r="M82">
        <v>999</v>
      </c>
      <c r="N82" t="s">
        <v>35</v>
      </c>
      <c r="O82">
        <v>4124.4144856250005</v>
      </c>
      <c r="P82">
        <v>0.42592338425925902</v>
      </c>
      <c r="Q82">
        <v>0.57584670805555604</v>
      </c>
      <c r="R82">
        <v>318.47768984583303</v>
      </c>
      <c r="S82">
        <v>4095.0989358749998</v>
      </c>
      <c r="T82">
        <v>0.42589165277777802</v>
      </c>
      <c r="U82">
        <v>0.57530217111111104</v>
      </c>
      <c r="V82">
        <v>319.82988087916698</v>
      </c>
      <c r="W82">
        <v>29.3155497499997</v>
      </c>
      <c r="X82" s="2">
        <v>3.1731481481445098E-5</v>
      </c>
      <c r="Y82">
        <v>5.4453694444445101E-4</v>
      </c>
      <c r="Z82">
        <v>-1.35219103333333</v>
      </c>
      <c r="AA82" t="s">
        <v>36</v>
      </c>
    </row>
    <row r="83" spans="1:27" x14ac:dyDescent="0.3">
      <c r="A83" t="s">
        <v>26</v>
      </c>
      <c r="B83" t="s">
        <v>27</v>
      </c>
      <c r="C83" t="s">
        <v>28</v>
      </c>
      <c r="D83" s="1">
        <v>43620.035520833335</v>
      </c>
      <c r="E83" t="s">
        <v>29</v>
      </c>
      <c r="F83" t="s">
        <v>53</v>
      </c>
      <c r="G83">
        <v>2015</v>
      </c>
      <c r="H83" t="s">
        <v>37</v>
      </c>
      <c r="I83">
        <f>SUMIFS(Raw_Wts[wt_vint],Raw_Wts[bldgtype],Raw_Impacts[[#This Row],[BldgType]],Raw_Wts[bldgvint],Raw_Impacts[[#This Row],[BldgVint]],Raw_Wts[bldgloc],Raw_Impacts[[#This Row],[BldgLoc]])</f>
        <v>3040</v>
      </c>
      <c r="J83" t="s">
        <v>33</v>
      </c>
      <c r="K83" t="s">
        <v>34</v>
      </c>
      <c r="L83">
        <v>1</v>
      </c>
      <c r="M83">
        <v>1070</v>
      </c>
      <c r="N83" t="s">
        <v>35</v>
      </c>
      <c r="O83">
        <v>4505.89249833333</v>
      </c>
      <c r="P83">
        <v>0.67092220277777803</v>
      </c>
      <c r="Q83">
        <v>1.0361318372222199</v>
      </c>
      <c r="R83">
        <v>291.14192863333301</v>
      </c>
      <c r="S83">
        <v>4452.8542708333298</v>
      </c>
      <c r="T83">
        <v>0.63995477407407397</v>
      </c>
      <c r="U83">
        <v>0.97148394999999999</v>
      </c>
      <c r="V83">
        <v>292.0907148</v>
      </c>
      <c r="W83">
        <v>53.038227500000197</v>
      </c>
      <c r="X83">
        <v>3.0967428703703601E-2</v>
      </c>
      <c r="Y83">
        <v>6.46478872222222E-2</v>
      </c>
      <c r="Z83">
        <v>-0.94878616666670701</v>
      </c>
      <c r="AA83" t="s">
        <v>36</v>
      </c>
    </row>
    <row r="84" spans="1:27" x14ac:dyDescent="0.3">
      <c r="A84" t="s">
        <v>26</v>
      </c>
      <c r="B84" t="s">
        <v>27</v>
      </c>
      <c r="C84" t="s">
        <v>28</v>
      </c>
      <c r="D84" s="1">
        <v>43620.035520833335</v>
      </c>
      <c r="E84" t="s">
        <v>29</v>
      </c>
      <c r="F84" t="s">
        <v>53</v>
      </c>
      <c r="G84">
        <v>2015</v>
      </c>
      <c r="H84" t="s">
        <v>38</v>
      </c>
      <c r="I84">
        <f>SUMIFS(Raw_Wts[wt_vint],Raw_Wts[bldgtype],Raw_Impacts[[#This Row],[BldgType]],Raw_Wts[bldgvint],Raw_Impacts[[#This Row],[BldgVint]],Raw_Wts[bldgloc],Raw_Impacts[[#This Row],[BldgLoc]])</f>
        <v>9556</v>
      </c>
      <c r="J84" t="s">
        <v>33</v>
      </c>
      <c r="K84" t="s">
        <v>34</v>
      </c>
      <c r="L84">
        <v>1</v>
      </c>
      <c r="M84">
        <v>999</v>
      </c>
      <c r="N84" t="s">
        <v>35</v>
      </c>
      <c r="O84">
        <v>4141.1858374166704</v>
      </c>
      <c r="P84">
        <v>0.48303938240740801</v>
      </c>
      <c r="Q84">
        <v>0.67700564111111095</v>
      </c>
      <c r="R84">
        <v>287.59452216250003</v>
      </c>
      <c r="S84">
        <v>4120.9315776249996</v>
      </c>
      <c r="T84">
        <v>0.47370004675925897</v>
      </c>
      <c r="U84">
        <v>0.65629058777777805</v>
      </c>
      <c r="V84">
        <v>288.31467551666702</v>
      </c>
      <c r="W84">
        <v>20.254259791667199</v>
      </c>
      <c r="X84">
        <v>9.3393356481481504E-3</v>
      </c>
      <c r="Y84">
        <v>2.0715053333333299E-2</v>
      </c>
      <c r="Z84">
        <v>-0.72015335416665505</v>
      </c>
      <c r="AA84" t="s">
        <v>36</v>
      </c>
    </row>
    <row r="85" spans="1:27" x14ac:dyDescent="0.3">
      <c r="A85" t="s">
        <v>26</v>
      </c>
      <c r="B85" t="s">
        <v>27</v>
      </c>
      <c r="C85" t="s">
        <v>28</v>
      </c>
      <c r="D85" s="1">
        <v>43620.035520833335</v>
      </c>
      <c r="E85" t="s">
        <v>29</v>
      </c>
      <c r="F85" t="s">
        <v>53</v>
      </c>
      <c r="G85">
        <v>2015</v>
      </c>
      <c r="H85" t="s">
        <v>39</v>
      </c>
      <c r="I85">
        <f>SUMIFS(Raw_Wts[wt_vint],Raw_Wts[bldgtype],Raw_Impacts[[#This Row],[BldgType]],Raw_Wts[bldgvint],Raw_Impacts[[#This Row],[BldgVint]],Raw_Wts[bldgloc],Raw_Impacts[[#This Row],[BldgLoc]])</f>
        <v>5123</v>
      </c>
      <c r="J85" t="s">
        <v>33</v>
      </c>
      <c r="K85" t="s">
        <v>34</v>
      </c>
      <c r="L85">
        <v>1</v>
      </c>
      <c r="M85">
        <v>999</v>
      </c>
      <c r="N85" t="s">
        <v>35</v>
      </c>
      <c r="O85">
        <v>4352.9152058333302</v>
      </c>
      <c r="P85">
        <v>0.90125300740740699</v>
      </c>
      <c r="Q85">
        <v>1.0734449902777801</v>
      </c>
      <c r="R85">
        <v>266.55055883749998</v>
      </c>
      <c r="S85">
        <v>4300.3127112499997</v>
      </c>
      <c r="T85">
        <v>0.83282710370370405</v>
      </c>
      <c r="U85">
        <v>0.99911977138888897</v>
      </c>
      <c r="V85">
        <v>266.98170782083298</v>
      </c>
      <c r="W85">
        <v>52.602494583332401</v>
      </c>
      <c r="X85">
        <v>6.8425903703703606E-2</v>
      </c>
      <c r="Y85">
        <v>7.4325218888888905E-2</v>
      </c>
      <c r="Z85">
        <v>-0.431148983333344</v>
      </c>
      <c r="AA85" t="s">
        <v>36</v>
      </c>
    </row>
    <row r="86" spans="1:27" x14ac:dyDescent="0.3">
      <c r="A86" t="s">
        <v>26</v>
      </c>
      <c r="B86" t="s">
        <v>27</v>
      </c>
      <c r="C86" t="s">
        <v>28</v>
      </c>
      <c r="D86" s="1">
        <v>43620.035520833335</v>
      </c>
      <c r="E86" t="s">
        <v>29</v>
      </c>
      <c r="F86" t="s">
        <v>53</v>
      </c>
      <c r="G86">
        <v>2015</v>
      </c>
      <c r="H86" t="s">
        <v>40</v>
      </c>
      <c r="I86">
        <f>SUMIFS(Raw_Wts[wt_vint],Raw_Wts[bldgtype],Raw_Impacts[[#This Row],[BldgType]],Raw_Wts[bldgvint],Raw_Impacts[[#This Row],[BldgVint]],Raw_Wts[bldgloc],Raw_Impacts[[#This Row],[BldgLoc]])</f>
        <v>2</v>
      </c>
      <c r="J86" t="s">
        <v>33</v>
      </c>
      <c r="K86" t="s">
        <v>34</v>
      </c>
      <c r="L86">
        <v>1.04</v>
      </c>
      <c r="M86">
        <v>999</v>
      </c>
      <c r="N86" t="s">
        <v>35</v>
      </c>
      <c r="O86">
        <v>4136.1001432916701</v>
      </c>
      <c r="P86">
        <v>0.48937484629629602</v>
      </c>
      <c r="Q86">
        <v>0.66944832583333302</v>
      </c>
      <c r="R86">
        <v>274.61995324166702</v>
      </c>
      <c r="S86">
        <v>4121.0129360000001</v>
      </c>
      <c r="T86">
        <v>0.47974093564814801</v>
      </c>
      <c r="U86">
        <v>0.65344726472222203</v>
      </c>
      <c r="V86">
        <v>275.04316390833299</v>
      </c>
      <c r="W86">
        <v>14.506930088140701</v>
      </c>
      <c r="X86">
        <v>9.2633756232193398E-3</v>
      </c>
      <c r="Y86">
        <v>1.53856356837608E-2</v>
      </c>
      <c r="Z86">
        <v>-0.40693333333331599</v>
      </c>
      <c r="AA86" t="s">
        <v>36</v>
      </c>
    </row>
    <row r="87" spans="1:27" x14ac:dyDescent="0.3">
      <c r="A87" t="s">
        <v>26</v>
      </c>
      <c r="B87" t="s">
        <v>27</v>
      </c>
      <c r="C87" t="s">
        <v>28</v>
      </c>
      <c r="D87" s="1">
        <v>43620.035520833335</v>
      </c>
      <c r="E87" t="s">
        <v>29</v>
      </c>
      <c r="F87" t="s">
        <v>53</v>
      </c>
      <c r="G87">
        <v>2015</v>
      </c>
      <c r="H87" t="s">
        <v>41</v>
      </c>
      <c r="I87">
        <f>SUMIFS(Raw_Wts[wt_vint],Raw_Wts[bldgtype],Raw_Impacts[[#This Row],[BldgType]],Raw_Wts[bldgvint],Raw_Impacts[[#This Row],[BldgVint]],Raw_Wts[bldgloc],Raw_Impacts[[#This Row],[BldgLoc]])</f>
        <v>13441</v>
      </c>
      <c r="J87" t="s">
        <v>33</v>
      </c>
      <c r="K87" t="s">
        <v>34</v>
      </c>
      <c r="L87">
        <v>1.28</v>
      </c>
      <c r="M87">
        <v>1210</v>
      </c>
      <c r="N87" t="s">
        <v>35</v>
      </c>
      <c r="O87">
        <v>4845.83284</v>
      </c>
      <c r="P87">
        <v>0.80959242037037005</v>
      </c>
      <c r="Q87">
        <v>1.08792586666667</v>
      </c>
      <c r="R87">
        <v>271.56180266666701</v>
      </c>
      <c r="S87">
        <v>4805.3317450000004</v>
      </c>
      <c r="T87">
        <v>0.75955811296296305</v>
      </c>
      <c r="U87">
        <v>1.02157036333333</v>
      </c>
      <c r="V87">
        <v>272.18590861666701</v>
      </c>
      <c r="W87">
        <v>31.641480468749702</v>
      </c>
      <c r="X87">
        <v>3.9089302662037001E-2</v>
      </c>
      <c r="Y87">
        <v>5.1840236979166697E-2</v>
      </c>
      <c r="Z87">
        <v>-0.48758277343745599</v>
      </c>
      <c r="AA87" t="s">
        <v>36</v>
      </c>
    </row>
    <row r="88" spans="1:27" x14ac:dyDescent="0.3">
      <c r="A88" t="s">
        <v>26</v>
      </c>
      <c r="B88" t="s">
        <v>27</v>
      </c>
      <c r="C88" t="s">
        <v>28</v>
      </c>
      <c r="D88" s="1">
        <v>43620.035520833335</v>
      </c>
      <c r="E88" t="s">
        <v>29</v>
      </c>
      <c r="F88" t="s">
        <v>53</v>
      </c>
      <c r="G88">
        <v>2015</v>
      </c>
      <c r="H88" t="s">
        <v>42</v>
      </c>
      <c r="I88">
        <f>SUMIFS(Raw_Wts[wt_vint],Raw_Wts[bldgtype],Raw_Impacts[[#This Row],[BldgType]],Raw_Wts[bldgvint],Raw_Impacts[[#This Row],[BldgVint]],Raw_Wts[bldgloc],Raw_Impacts[[#This Row],[BldgLoc]])</f>
        <v>5774</v>
      </c>
      <c r="J88" t="s">
        <v>33</v>
      </c>
      <c r="K88" t="s">
        <v>34</v>
      </c>
      <c r="L88">
        <v>1.1100000000000001</v>
      </c>
      <c r="M88">
        <v>1210</v>
      </c>
      <c r="N88" t="s">
        <v>35</v>
      </c>
      <c r="O88">
        <v>4956.7138833333302</v>
      </c>
      <c r="P88">
        <v>0.85187190972222204</v>
      </c>
      <c r="Q88">
        <v>1.03444218472222</v>
      </c>
      <c r="R88">
        <v>257.97331452083301</v>
      </c>
      <c r="S88">
        <v>4898.5051458333301</v>
      </c>
      <c r="T88">
        <v>0.79155213657407397</v>
      </c>
      <c r="U88">
        <v>0.97116060972222196</v>
      </c>
      <c r="V88">
        <v>258.35768893749997</v>
      </c>
      <c r="W88">
        <v>52.4403040540533</v>
      </c>
      <c r="X88">
        <v>5.4342137971304702E-2</v>
      </c>
      <c r="Y88">
        <v>5.7010427927927897E-2</v>
      </c>
      <c r="Z88">
        <v>-0.34628325825831602</v>
      </c>
      <c r="AA88" t="s">
        <v>36</v>
      </c>
    </row>
    <row r="89" spans="1:27" x14ac:dyDescent="0.3">
      <c r="A89" t="s">
        <v>26</v>
      </c>
      <c r="B89" t="s">
        <v>27</v>
      </c>
      <c r="C89" t="s">
        <v>28</v>
      </c>
      <c r="D89" s="1">
        <v>43620.035520833335</v>
      </c>
      <c r="E89" t="s">
        <v>29</v>
      </c>
      <c r="F89" t="s">
        <v>53</v>
      </c>
      <c r="G89">
        <v>2015</v>
      </c>
      <c r="H89" t="s">
        <v>43</v>
      </c>
      <c r="I89">
        <f>SUMIFS(Raw_Wts[wt_vint],Raw_Wts[bldgtype],Raw_Impacts[[#This Row],[BldgType]],Raw_Wts[bldgvint],Raw_Impacts[[#This Row],[BldgVint]],Raw_Wts[bldgloc],Raw_Impacts[[#This Row],[BldgLoc]])</f>
        <v>15409</v>
      </c>
      <c r="J89" t="s">
        <v>33</v>
      </c>
      <c r="K89" t="s">
        <v>34</v>
      </c>
      <c r="L89">
        <v>1.19</v>
      </c>
      <c r="M89">
        <v>1210</v>
      </c>
      <c r="N89" t="s">
        <v>35</v>
      </c>
      <c r="O89">
        <v>5153.5955920833303</v>
      </c>
      <c r="P89">
        <v>1.06079059722222</v>
      </c>
      <c r="Q89">
        <v>1.1601523444444399</v>
      </c>
      <c r="R89">
        <v>257.170690675</v>
      </c>
      <c r="S89">
        <v>5066.9282425000001</v>
      </c>
      <c r="T89">
        <v>0.97590468425925903</v>
      </c>
      <c r="U89">
        <v>1.08253739111111</v>
      </c>
      <c r="V89">
        <v>257.618827604167</v>
      </c>
      <c r="W89">
        <v>72.829705532213296</v>
      </c>
      <c r="X89">
        <v>7.1332699968876395E-2</v>
      </c>
      <c r="Y89">
        <v>6.5222649859944096E-2</v>
      </c>
      <c r="Z89">
        <v>-0.376585654761939</v>
      </c>
      <c r="AA89" t="s">
        <v>36</v>
      </c>
    </row>
    <row r="90" spans="1:27" x14ac:dyDescent="0.3">
      <c r="A90" t="s">
        <v>26</v>
      </c>
      <c r="B90" t="s">
        <v>27</v>
      </c>
      <c r="C90" t="s">
        <v>28</v>
      </c>
      <c r="D90" s="1">
        <v>43620.035520833335</v>
      </c>
      <c r="E90" t="s">
        <v>29</v>
      </c>
      <c r="F90" t="s">
        <v>53</v>
      </c>
      <c r="G90">
        <v>2015</v>
      </c>
      <c r="H90" t="s">
        <v>44</v>
      </c>
      <c r="I90">
        <f>SUMIFS(Raw_Wts[wt_vint],Raw_Wts[bldgtype],Raw_Impacts[[#This Row],[BldgType]],Raw_Wts[bldgvint],Raw_Impacts[[#This Row],[BldgVint]],Raw_Wts[bldgloc],Raw_Impacts[[#This Row],[BldgLoc]])</f>
        <v>12447</v>
      </c>
      <c r="J90" t="s">
        <v>33</v>
      </c>
      <c r="K90" t="s">
        <v>34</v>
      </c>
      <c r="L90">
        <v>1</v>
      </c>
      <c r="M90">
        <v>1130</v>
      </c>
      <c r="N90" t="s">
        <v>35</v>
      </c>
      <c r="O90">
        <v>4983.70337833333</v>
      </c>
      <c r="P90">
        <v>0.902710036111111</v>
      </c>
      <c r="Q90">
        <v>1.2023709950000001</v>
      </c>
      <c r="R90">
        <v>266.56814489166698</v>
      </c>
      <c r="S90">
        <v>4887.24341</v>
      </c>
      <c r="T90">
        <v>0.84289342222222197</v>
      </c>
      <c r="U90">
        <v>1.11983724722222</v>
      </c>
      <c r="V90">
        <v>267.24509097499998</v>
      </c>
      <c r="W90">
        <v>96.459968333333606</v>
      </c>
      <c r="X90">
        <v>5.9816613888888703E-2</v>
      </c>
      <c r="Y90">
        <v>8.2533747777777694E-2</v>
      </c>
      <c r="Z90">
        <v>-0.67694608333334805</v>
      </c>
      <c r="AA90" t="s">
        <v>36</v>
      </c>
    </row>
    <row r="91" spans="1:27" x14ac:dyDescent="0.3">
      <c r="A91" t="s">
        <v>26</v>
      </c>
      <c r="B91" t="s">
        <v>27</v>
      </c>
      <c r="C91" t="s">
        <v>28</v>
      </c>
      <c r="D91" s="1">
        <v>43620.035520833335</v>
      </c>
      <c r="E91" t="s">
        <v>29</v>
      </c>
      <c r="F91" t="s">
        <v>53</v>
      </c>
      <c r="G91">
        <v>2015</v>
      </c>
      <c r="H91" t="s">
        <v>45</v>
      </c>
      <c r="I91">
        <f>SUMIFS(Raw_Wts[wt_vint],Raw_Wts[bldgtype],Raw_Impacts[[#This Row],[BldgType]],Raw_Wts[bldgvint],Raw_Impacts[[#This Row],[BldgVint]],Raw_Wts[bldgloc],Raw_Impacts[[#This Row],[BldgLoc]])</f>
        <v>2354</v>
      </c>
      <c r="J91" t="s">
        <v>33</v>
      </c>
      <c r="K91" t="s">
        <v>34</v>
      </c>
      <c r="L91">
        <v>1</v>
      </c>
      <c r="M91">
        <v>1070</v>
      </c>
      <c r="N91" t="s">
        <v>35</v>
      </c>
      <c r="O91">
        <v>4796.3516866666696</v>
      </c>
      <c r="P91">
        <v>0.98954216990740695</v>
      </c>
      <c r="Q91">
        <v>1.22376253611111</v>
      </c>
      <c r="R91">
        <v>251.62380238750001</v>
      </c>
      <c r="S91">
        <v>4711.0196570833295</v>
      </c>
      <c r="T91">
        <v>0.91952105231481496</v>
      </c>
      <c r="U91">
        <v>1.13730406916667</v>
      </c>
      <c r="V91">
        <v>251.99299766666701</v>
      </c>
      <c r="W91">
        <v>85.332029583333707</v>
      </c>
      <c r="X91">
        <v>7.0021117592592705E-2</v>
      </c>
      <c r="Y91">
        <v>8.6458466944444395E-2</v>
      </c>
      <c r="Z91">
        <v>-0.36919527916666101</v>
      </c>
      <c r="AA91" t="s">
        <v>36</v>
      </c>
    </row>
    <row r="92" spans="1:27" x14ac:dyDescent="0.3">
      <c r="A92" t="s">
        <v>26</v>
      </c>
      <c r="B92" t="s">
        <v>27</v>
      </c>
      <c r="C92" t="s">
        <v>28</v>
      </c>
      <c r="D92" s="1">
        <v>43620.035520833335</v>
      </c>
      <c r="E92" t="s">
        <v>29</v>
      </c>
      <c r="F92" t="s">
        <v>53</v>
      </c>
      <c r="G92">
        <v>2015</v>
      </c>
      <c r="H92" t="s">
        <v>46</v>
      </c>
      <c r="I92">
        <f>SUMIFS(Raw_Wts[wt_vint],Raw_Wts[bldgtype],Raw_Impacts[[#This Row],[BldgType]],Raw_Wts[bldgvint],Raw_Impacts[[#This Row],[BldgVint]],Raw_Wts[bldgloc],Raw_Impacts[[#This Row],[BldgLoc]])</f>
        <v>266</v>
      </c>
      <c r="J92" t="s">
        <v>33</v>
      </c>
      <c r="K92" t="s">
        <v>34</v>
      </c>
      <c r="L92">
        <v>1</v>
      </c>
      <c r="M92">
        <v>1070</v>
      </c>
      <c r="N92" t="s">
        <v>35</v>
      </c>
      <c r="O92">
        <v>5315.0313766666704</v>
      </c>
      <c r="P92">
        <v>1.1996583699074099</v>
      </c>
      <c r="Q92">
        <v>1.4496183552777799</v>
      </c>
      <c r="R92">
        <v>295.31971559583297</v>
      </c>
      <c r="S92">
        <v>5138.1721054166701</v>
      </c>
      <c r="T92">
        <v>1.09469552916667</v>
      </c>
      <c r="U92">
        <v>1.33111785972222</v>
      </c>
      <c r="V92">
        <v>296.48523230416703</v>
      </c>
      <c r="W92">
        <v>176.85927124999901</v>
      </c>
      <c r="X92">
        <v>0.104962840740741</v>
      </c>
      <c r="Y92">
        <v>0.118500495555556</v>
      </c>
      <c r="Z92">
        <v>-1.16551670833326</v>
      </c>
      <c r="AA92" t="s">
        <v>36</v>
      </c>
    </row>
    <row r="93" spans="1:27" x14ac:dyDescent="0.3">
      <c r="A93" t="s">
        <v>26</v>
      </c>
      <c r="B93" t="s">
        <v>27</v>
      </c>
      <c r="C93" t="s">
        <v>28</v>
      </c>
      <c r="D93" s="1">
        <v>43620.035520833335</v>
      </c>
      <c r="E93" t="s">
        <v>29</v>
      </c>
      <c r="F93" t="s">
        <v>53</v>
      </c>
      <c r="G93">
        <v>2015</v>
      </c>
      <c r="H93" t="s">
        <v>47</v>
      </c>
      <c r="I93">
        <f>SUMIFS(Raw_Wts[wt_vint],Raw_Wts[bldgtype],Raw_Impacts[[#This Row],[BldgType]],Raw_Wts[bldgvint],Raw_Impacts[[#This Row],[BldgVint]],Raw_Wts[bldgloc],Raw_Impacts[[#This Row],[BldgLoc]])</f>
        <v>6142</v>
      </c>
      <c r="J93" t="s">
        <v>33</v>
      </c>
      <c r="K93" t="s">
        <v>34</v>
      </c>
      <c r="L93">
        <v>1</v>
      </c>
      <c r="M93">
        <v>1070</v>
      </c>
      <c r="N93" t="s">
        <v>35</v>
      </c>
      <c r="O93">
        <v>4865.5270012499996</v>
      </c>
      <c r="P93">
        <v>0.94396373564814795</v>
      </c>
      <c r="Q93">
        <v>1.2758161188888899</v>
      </c>
      <c r="R93">
        <v>283.88800973333298</v>
      </c>
      <c r="S93">
        <v>4758.9822199999999</v>
      </c>
      <c r="T93">
        <v>0.875740449074074</v>
      </c>
      <c r="U93">
        <v>1.1815878741666701</v>
      </c>
      <c r="V93">
        <v>284.78350390416699</v>
      </c>
      <c r="W93">
        <v>106.54478125</v>
      </c>
      <c r="X93">
        <v>6.8223286574074199E-2</v>
      </c>
      <c r="Y93">
        <v>9.4228244722221799E-2</v>
      </c>
      <c r="Z93">
        <v>-0.89549417083333105</v>
      </c>
      <c r="AA93" t="s">
        <v>36</v>
      </c>
    </row>
    <row r="94" spans="1:27" x14ac:dyDescent="0.3">
      <c r="A94" t="s">
        <v>26</v>
      </c>
      <c r="B94" t="s">
        <v>27</v>
      </c>
      <c r="C94" t="s">
        <v>28</v>
      </c>
      <c r="D94" s="1">
        <v>43620.035520833335</v>
      </c>
      <c r="E94" t="s">
        <v>29</v>
      </c>
      <c r="F94" t="s">
        <v>53</v>
      </c>
      <c r="G94">
        <v>2015</v>
      </c>
      <c r="H94" t="s">
        <v>48</v>
      </c>
      <c r="I94">
        <f>SUMIFS(Raw_Wts[wt_vint],Raw_Wts[bldgtype],Raw_Impacts[[#This Row],[BldgType]],Raw_Wts[bldgvint],Raw_Impacts[[#This Row],[BldgVint]],Raw_Wts[bldgloc],Raw_Impacts[[#This Row],[BldgLoc]])</f>
        <v>1029</v>
      </c>
      <c r="J94" t="s">
        <v>33</v>
      </c>
      <c r="K94" t="s">
        <v>34</v>
      </c>
      <c r="L94">
        <v>1</v>
      </c>
      <c r="M94">
        <v>1070</v>
      </c>
      <c r="N94" t="s">
        <v>35</v>
      </c>
      <c r="O94">
        <v>5290.2407404166697</v>
      </c>
      <c r="P94">
        <v>0.93022209583333304</v>
      </c>
      <c r="Q94">
        <v>1.2629774600000001</v>
      </c>
      <c r="R94">
        <v>280.677942883333</v>
      </c>
      <c r="S94">
        <v>5117.82317291667</v>
      </c>
      <c r="T94">
        <v>0.86257798055555601</v>
      </c>
      <c r="U94">
        <v>1.1685282100000001</v>
      </c>
      <c r="V94">
        <v>281.63006977499998</v>
      </c>
      <c r="W94">
        <v>172.41756750000101</v>
      </c>
      <c r="X94">
        <v>6.7644115277777694E-2</v>
      </c>
      <c r="Y94">
        <v>9.4449249999999804E-2</v>
      </c>
      <c r="Z94">
        <v>-0.952126891666637</v>
      </c>
      <c r="AA94" t="s">
        <v>36</v>
      </c>
    </row>
    <row r="95" spans="1:27" x14ac:dyDescent="0.3">
      <c r="A95" t="s">
        <v>26</v>
      </c>
      <c r="B95" t="s">
        <v>27</v>
      </c>
      <c r="C95" t="s">
        <v>28</v>
      </c>
      <c r="D95" s="1">
        <v>43620.035520833335</v>
      </c>
      <c r="E95" t="s">
        <v>29</v>
      </c>
      <c r="F95" t="s">
        <v>53</v>
      </c>
      <c r="G95">
        <v>2015</v>
      </c>
      <c r="H95" t="s">
        <v>49</v>
      </c>
      <c r="I95">
        <f>SUMIFS(Raw_Wts[wt_vint],Raw_Wts[bldgtype],Raw_Impacts[[#This Row],[BldgType]],Raw_Wts[bldgvint],Raw_Impacts[[#This Row],[BldgVint]],Raw_Wts[bldgloc],Raw_Impacts[[#This Row],[BldgLoc]])</f>
        <v>2</v>
      </c>
      <c r="J95" t="s">
        <v>33</v>
      </c>
      <c r="K95" t="s">
        <v>34</v>
      </c>
      <c r="L95">
        <v>1.07</v>
      </c>
      <c r="M95">
        <v>1090</v>
      </c>
      <c r="N95" t="s">
        <v>35</v>
      </c>
      <c r="O95">
        <v>5719.2316666666702</v>
      </c>
      <c r="P95">
        <v>1.2922134259259299</v>
      </c>
      <c r="Q95">
        <v>1.4584355555555599</v>
      </c>
      <c r="R95">
        <v>318.40722916666698</v>
      </c>
      <c r="S95">
        <v>5473.1450000000004</v>
      </c>
      <c r="T95">
        <v>1.16801064814815</v>
      </c>
      <c r="U95">
        <v>1.3282377777777801</v>
      </c>
      <c r="V95">
        <v>320.016408333333</v>
      </c>
      <c r="W95">
        <v>229.987538940809</v>
      </c>
      <c r="X95">
        <v>0.116077362409138</v>
      </c>
      <c r="Y95">
        <v>0.121680166147456</v>
      </c>
      <c r="Z95">
        <v>-1.5039057632398101</v>
      </c>
      <c r="AA95" t="s">
        <v>36</v>
      </c>
    </row>
    <row r="96" spans="1:27" x14ac:dyDescent="0.3">
      <c r="A96" t="s">
        <v>26</v>
      </c>
      <c r="B96" t="s">
        <v>27</v>
      </c>
      <c r="C96" t="s">
        <v>28</v>
      </c>
      <c r="D96" s="1">
        <v>43620.035520833335</v>
      </c>
      <c r="E96" t="s">
        <v>29</v>
      </c>
      <c r="F96" t="s">
        <v>53</v>
      </c>
      <c r="G96">
        <v>2015</v>
      </c>
      <c r="H96" t="s">
        <v>50</v>
      </c>
      <c r="I96">
        <f>SUMIFS(Raw_Wts[wt_vint],Raw_Wts[bldgtype],Raw_Impacts[[#This Row],[BldgType]],Raw_Wts[bldgvint],Raw_Impacts[[#This Row],[BldgVint]],Raw_Wts[bldgloc],Raw_Impacts[[#This Row],[BldgLoc]])</f>
        <v>2</v>
      </c>
      <c r="J96" t="s">
        <v>33</v>
      </c>
      <c r="K96" t="s">
        <v>34</v>
      </c>
      <c r="L96">
        <v>1.1499999999999999</v>
      </c>
      <c r="M96">
        <v>1090</v>
      </c>
      <c r="N96" t="s">
        <v>35</v>
      </c>
      <c r="O96">
        <v>5974.2143741666696</v>
      </c>
      <c r="P96">
        <v>1.12181358888889</v>
      </c>
      <c r="Q96">
        <v>1.3865675533333299</v>
      </c>
      <c r="R96">
        <v>230.223533116667</v>
      </c>
      <c r="S96">
        <v>5743.9172991666701</v>
      </c>
      <c r="T96">
        <v>1.0355409037037</v>
      </c>
      <c r="U96">
        <v>1.2843598172222199</v>
      </c>
      <c r="V96">
        <v>230.7021388</v>
      </c>
      <c r="W96">
        <v>200.258326086956</v>
      </c>
      <c r="X96">
        <v>7.5019726247987098E-2</v>
      </c>
      <c r="Y96">
        <v>8.8876292270531204E-2</v>
      </c>
      <c r="Z96">
        <v>-0.41617885507244701</v>
      </c>
      <c r="AA96" t="s">
        <v>36</v>
      </c>
    </row>
    <row r="97" spans="1:27" x14ac:dyDescent="0.3">
      <c r="A97" t="s">
        <v>26</v>
      </c>
      <c r="B97" t="s">
        <v>27</v>
      </c>
      <c r="C97" t="s">
        <v>28</v>
      </c>
      <c r="D97" s="1">
        <v>43620.035520833335</v>
      </c>
      <c r="E97" t="s">
        <v>29</v>
      </c>
      <c r="F97" t="s">
        <v>53</v>
      </c>
      <c r="G97">
        <v>2015</v>
      </c>
      <c r="H97" t="s">
        <v>51</v>
      </c>
      <c r="I97">
        <f>SUMIFS(Raw_Wts[wt_vint],Raw_Wts[bldgtype],Raw_Impacts[[#This Row],[BldgType]],Raw_Wts[bldgvint],Raw_Impacts[[#This Row],[BldgVint]],Raw_Wts[bldgloc],Raw_Impacts[[#This Row],[BldgLoc]])</f>
        <v>2</v>
      </c>
      <c r="J97" t="s">
        <v>33</v>
      </c>
      <c r="K97" t="s">
        <v>34</v>
      </c>
      <c r="L97">
        <v>1</v>
      </c>
      <c r="M97">
        <v>999</v>
      </c>
      <c r="N97" t="s">
        <v>35</v>
      </c>
      <c r="O97">
        <v>4598.4779866666704</v>
      </c>
      <c r="P97">
        <v>0.81889051944444402</v>
      </c>
      <c r="Q97">
        <v>1.0128676372222201</v>
      </c>
      <c r="R97">
        <v>385.91136544166699</v>
      </c>
      <c r="S97">
        <v>4470.45204333333</v>
      </c>
      <c r="T97">
        <v>0.75231688194444502</v>
      </c>
      <c r="U97">
        <v>0.93475283444444401</v>
      </c>
      <c r="V97">
        <v>388.44752396249999</v>
      </c>
      <c r="W97">
        <v>128.02594333333201</v>
      </c>
      <c r="X97">
        <v>6.6573637499999894E-2</v>
      </c>
      <c r="Y97">
        <v>7.8114802777777895E-2</v>
      </c>
      <c r="Z97">
        <v>-2.5361585208333999</v>
      </c>
      <c r="AA97" t="s">
        <v>36</v>
      </c>
    </row>
    <row r="98" spans="1:27" x14ac:dyDescent="0.3">
      <c r="A98" t="s">
        <v>26</v>
      </c>
      <c r="B98" t="s">
        <v>27</v>
      </c>
      <c r="C98" t="s">
        <v>28</v>
      </c>
      <c r="D98" s="1">
        <v>43620.035520833335</v>
      </c>
      <c r="E98" t="s">
        <v>29</v>
      </c>
      <c r="F98" t="s">
        <v>54</v>
      </c>
      <c r="G98">
        <v>2003</v>
      </c>
      <c r="H98" t="s">
        <v>32</v>
      </c>
      <c r="I98">
        <f>SUMIFS(Raw_Wts[wt_vint],Raw_Wts[bldgtype],Raw_Impacts[[#This Row],[BldgType]],Raw_Wts[bldgvint],Raw_Impacts[[#This Row],[BldgVint]],Raw_Wts[bldgloc],Raw_Impacts[[#This Row],[BldgLoc]])</f>
        <v>4475</v>
      </c>
      <c r="J98" t="s">
        <v>33</v>
      </c>
      <c r="K98" t="s">
        <v>34</v>
      </c>
      <c r="L98">
        <v>2.33</v>
      </c>
      <c r="M98">
        <v>2300</v>
      </c>
      <c r="N98" t="s">
        <v>35</v>
      </c>
      <c r="O98">
        <v>7108.0138221799998</v>
      </c>
      <c r="P98">
        <v>0.70077159444444403</v>
      </c>
      <c r="Q98">
        <v>1.0302346226666701</v>
      </c>
      <c r="R98">
        <v>582.78627272150004</v>
      </c>
      <c r="S98">
        <v>6997.6106473899999</v>
      </c>
      <c r="T98">
        <v>0.70077159444444403</v>
      </c>
      <c r="U98">
        <v>1.0302346226666701</v>
      </c>
      <c r="V98">
        <v>587.91726855900004</v>
      </c>
      <c r="W98">
        <v>47.383336819742802</v>
      </c>
      <c r="X98">
        <v>0</v>
      </c>
      <c r="Y98">
        <v>0</v>
      </c>
      <c r="Z98">
        <v>-2.2021441362660901</v>
      </c>
      <c r="AA98" t="s">
        <v>36</v>
      </c>
    </row>
    <row r="99" spans="1:27" x14ac:dyDescent="0.3">
      <c r="A99" t="s">
        <v>26</v>
      </c>
      <c r="B99" t="s">
        <v>27</v>
      </c>
      <c r="C99" t="s">
        <v>28</v>
      </c>
      <c r="D99" s="1">
        <v>43620.035520833335</v>
      </c>
      <c r="E99" t="s">
        <v>29</v>
      </c>
      <c r="F99" t="s">
        <v>54</v>
      </c>
      <c r="G99">
        <v>2003</v>
      </c>
      <c r="H99" t="s">
        <v>37</v>
      </c>
      <c r="I99">
        <f>SUMIFS(Raw_Wts[wt_vint],Raw_Wts[bldgtype],Raw_Impacts[[#This Row],[BldgType]],Raw_Wts[bldgvint],Raw_Impacts[[#This Row],[BldgVint]],Raw_Wts[bldgloc],Raw_Impacts[[#This Row],[BldgLoc]])</f>
        <v>4414</v>
      </c>
      <c r="J99" t="s">
        <v>33</v>
      </c>
      <c r="K99" t="s">
        <v>34</v>
      </c>
      <c r="L99">
        <v>2.21</v>
      </c>
      <c r="M99">
        <v>1950</v>
      </c>
      <c r="N99" t="s">
        <v>35</v>
      </c>
      <c r="O99">
        <v>6644.6951453000001</v>
      </c>
      <c r="P99">
        <v>1.6788019599999999</v>
      </c>
      <c r="Q99">
        <v>2.1788661693333302</v>
      </c>
      <c r="R99">
        <v>598.96982493400003</v>
      </c>
      <c r="S99">
        <v>6470.76666613</v>
      </c>
      <c r="T99">
        <v>1.5310695866666699</v>
      </c>
      <c r="U99">
        <v>1.9915980586666699</v>
      </c>
      <c r="V99">
        <v>605.03635197200003</v>
      </c>
      <c r="W99">
        <v>78.700669307692806</v>
      </c>
      <c r="X99">
        <v>6.6847227752639501E-2</v>
      </c>
      <c r="Y99">
        <v>8.4736701659125196E-2</v>
      </c>
      <c r="Z99">
        <v>-2.74503485882353</v>
      </c>
      <c r="AA99" t="s">
        <v>36</v>
      </c>
    </row>
    <row r="100" spans="1:27" x14ac:dyDescent="0.3">
      <c r="A100" t="s">
        <v>26</v>
      </c>
      <c r="B100" t="s">
        <v>27</v>
      </c>
      <c r="C100" t="s">
        <v>28</v>
      </c>
      <c r="D100" s="1">
        <v>43620.035520833335</v>
      </c>
      <c r="E100" t="s">
        <v>29</v>
      </c>
      <c r="F100" t="s">
        <v>54</v>
      </c>
      <c r="G100">
        <v>2003</v>
      </c>
      <c r="H100" t="s">
        <v>38</v>
      </c>
      <c r="I100">
        <f>SUMIFS(Raw_Wts[wt_vint],Raw_Wts[bldgtype],Raw_Impacts[[#This Row],[BldgType]],Raw_Wts[bldgvint],Raw_Impacts[[#This Row],[BldgVint]],Raw_Wts[bldgloc],Raw_Impacts[[#This Row],[BldgLoc]])</f>
        <v>13376</v>
      </c>
      <c r="J100" t="s">
        <v>33</v>
      </c>
      <c r="K100" t="s">
        <v>34</v>
      </c>
      <c r="L100">
        <v>3.23</v>
      </c>
      <c r="M100">
        <v>2300</v>
      </c>
      <c r="N100" t="s">
        <v>35</v>
      </c>
      <c r="O100">
        <v>7290.1884901699996</v>
      </c>
      <c r="P100">
        <v>1.24780667888889</v>
      </c>
      <c r="Q100">
        <v>1.58158024666667</v>
      </c>
      <c r="R100">
        <v>585.5190248015</v>
      </c>
      <c r="S100">
        <v>7156.645817525</v>
      </c>
      <c r="T100">
        <v>1.1612636466666699</v>
      </c>
      <c r="U100">
        <v>1.4838907103333301</v>
      </c>
      <c r="V100">
        <v>591.09990361550001</v>
      </c>
      <c r="W100">
        <v>41.3444806950463</v>
      </c>
      <c r="X100">
        <v>2.67935084279326E-2</v>
      </c>
      <c r="Y100">
        <v>3.02444384932921E-2</v>
      </c>
      <c r="Z100">
        <v>-1.72782625820434</v>
      </c>
      <c r="AA100" t="s">
        <v>36</v>
      </c>
    </row>
    <row r="101" spans="1:27" x14ac:dyDescent="0.3">
      <c r="A101" t="s">
        <v>26</v>
      </c>
      <c r="B101" t="s">
        <v>27</v>
      </c>
      <c r="C101" t="s">
        <v>28</v>
      </c>
      <c r="D101" s="1">
        <v>43620.035520833335</v>
      </c>
      <c r="E101" t="s">
        <v>29</v>
      </c>
      <c r="F101" t="s">
        <v>54</v>
      </c>
      <c r="G101">
        <v>2003</v>
      </c>
      <c r="H101" t="s">
        <v>39</v>
      </c>
      <c r="I101">
        <f>SUMIFS(Raw_Wts[wt_vint],Raw_Wts[bldgtype],Raw_Impacts[[#This Row],[BldgType]],Raw_Wts[bldgvint],Raw_Impacts[[#This Row],[BldgVint]],Raw_Wts[bldgloc],Raw_Impacts[[#This Row],[BldgLoc]])</f>
        <v>16929</v>
      </c>
      <c r="J101" t="s">
        <v>33</v>
      </c>
      <c r="K101" t="s">
        <v>34</v>
      </c>
      <c r="L101">
        <v>3.17</v>
      </c>
      <c r="M101">
        <v>2300</v>
      </c>
      <c r="N101" t="s">
        <v>35</v>
      </c>
      <c r="O101">
        <v>7773.8501108999999</v>
      </c>
      <c r="P101">
        <v>2.4656917788888899</v>
      </c>
      <c r="Q101">
        <v>2.8043977796666701</v>
      </c>
      <c r="R101">
        <v>575.2251433875</v>
      </c>
      <c r="S101">
        <v>7562.6918979250004</v>
      </c>
      <c r="T101">
        <v>2.20997592277778</v>
      </c>
      <c r="U101">
        <v>2.54033564366667</v>
      </c>
      <c r="V101">
        <v>580.79089197250005</v>
      </c>
      <c r="W101">
        <v>66.611423651419699</v>
      </c>
      <c r="X101">
        <v>8.0667462495618694E-2</v>
      </c>
      <c r="Y101">
        <v>8.3300358359621393E-2</v>
      </c>
      <c r="Z101">
        <v>-1.75575665141954</v>
      </c>
      <c r="AA101" t="s">
        <v>36</v>
      </c>
    </row>
    <row r="102" spans="1:27" x14ac:dyDescent="0.3">
      <c r="A102" t="s">
        <v>26</v>
      </c>
      <c r="B102" t="s">
        <v>27</v>
      </c>
      <c r="C102" t="s">
        <v>28</v>
      </c>
      <c r="D102" s="1">
        <v>43620.035520833335</v>
      </c>
      <c r="E102" t="s">
        <v>29</v>
      </c>
      <c r="F102" t="s">
        <v>54</v>
      </c>
      <c r="G102">
        <v>2003</v>
      </c>
      <c r="H102" t="s">
        <v>40</v>
      </c>
      <c r="I102">
        <f>SUMIFS(Raw_Wts[wt_vint],Raw_Wts[bldgtype],Raw_Impacts[[#This Row],[BldgType]],Raw_Wts[bldgvint],Raw_Impacts[[#This Row],[BldgVint]],Raw_Wts[bldgloc],Raw_Impacts[[#This Row],[BldgLoc]])</f>
        <v>4004</v>
      </c>
      <c r="J102" t="s">
        <v>33</v>
      </c>
      <c r="K102" t="s">
        <v>34</v>
      </c>
      <c r="L102">
        <v>3.55</v>
      </c>
      <c r="M102">
        <v>2300</v>
      </c>
      <c r="N102" t="s">
        <v>35</v>
      </c>
      <c r="O102">
        <v>7324.6242448550001</v>
      </c>
      <c r="P102">
        <v>1.47222355</v>
      </c>
      <c r="Q102">
        <v>1.6402401639999999</v>
      </c>
      <c r="R102">
        <v>626.24560725499998</v>
      </c>
      <c r="S102">
        <v>7176.5572294599997</v>
      </c>
      <c r="T102">
        <v>1.34660006666667</v>
      </c>
      <c r="U102">
        <v>1.535601617</v>
      </c>
      <c r="V102">
        <v>632.60771080500001</v>
      </c>
      <c r="W102">
        <v>41.709018421126899</v>
      </c>
      <c r="X102">
        <v>3.5386896713615001E-2</v>
      </c>
      <c r="Y102">
        <v>2.9475647042253601E-2</v>
      </c>
      <c r="Z102">
        <v>-1.7921418450704301</v>
      </c>
      <c r="AA102" t="s">
        <v>36</v>
      </c>
    </row>
    <row r="103" spans="1:27" x14ac:dyDescent="0.3">
      <c r="A103" t="s">
        <v>26</v>
      </c>
      <c r="B103" t="s">
        <v>27</v>
      </c>
      <c r="C103" t="s">
        <v>28</v>
      </c>
      <c r="D103" s="1">
        <v>43620.035520833335</v>
      </c>
      <c r="E103" t="s">
        <v>29</v>
      </c>
      <c r="F103" t="s">
        <v>54</v>
      </c>
      <c r="G103">
        <v>2003</v>
      </c>
      <c r="H103" t="s">
        <v>41</v>
      </c>
      <c r="I103">
        <f>SUMIFS(Raw_Wts[wt_vint],Raw_Wts[bldgtype],Raw_Impacts[[#This Row],[BldgType]],Raw_Wts[bldgvint],Raw_Impacts[[#This Row],[BldgVint]],Raw_Wts[bldgloc],Raw_Impacts[[#This Row],[BldgLoc]])</f>
        <v>56165</v>
      </c>
      <c r="J103" t="s">
        <v>33</v>
      </c>
      <c r="K103" t="s">
        <v>34</v>
      </c>
      <c r="L103">
        <v>4.01</v>
      </c>
      <c r="M103">
        <v>2390</v>
      </c>
      <c r="N103" t="s">
        <v>35</v>
      </c>
      <c r="O103">
        <v>7862.5166837099996</v>
      </c>
      <c r="P103">
        <v>2.48158796666667</v>
      </c>
      <c r="Q103">
        <v>2.6455687999999999</v>
      </c>
      <c r="R103">
        <v>408.51346367600001</v>
      </c>
      <c r="S103">
        <v>7725.0414434200002</v>
      </c>
      <c r="T103">
        <v>2.2021988533333299</v>
      </c>
      <c r="U103">
        <v>2.3956160240000002</v>
      </c>
      <c r="V103">
        <v>410.61725053200001</v>
      </c>
      <c r="W103">
        <v>34.283102316708103</v>
      </c>
      <c r="X103">
        <v>6.9673095594347506E-2</v>
      </c>
      <c r="Y103">
        <v>6.2332363092269402E-2</v>
      </c>
      <c r="Z103">
        <v>-0.52463512618455299</v>
      </c>
      <c r="AA103" t="s">
        <v>36</v>
      </c>
    </row>
    <row r="104" spans="1:27" x14ac:dyDescent="0.3">
      <c r="A104" t="s">
        <v>26</v>
      </c>
      <c r="B104" t="s">
        <v>27</v>
      </c>
      <c r="C104" t="s">
        <v>28</v>
      </c>
      <c r="D104" s="1">
        <v>43620.035520833335</v>
      </c>
      <c r="E104" t="s">
        <v>29</v>
      </c>
      <c r="F104" t="s">
        <v>54</v>
      </c>
      <c r="G104">
        <v>2003</v>
      </c>
      <c r="H104" t="s">
        <v>42</v>
      </c>
      <c r="I104">
        <f>SUMIFS(Raw_Wts[wt_vint],Raw_Wts[bldgtype],Raw_Impacts[[#This Row],[BldgType]],Raw_Wts[bldgvint],Raw_Impacts[[#This Row],[BldgVint]],Raw_Wts[bldgloc],Raw_Impacts[[#This Row],[BldgLoc]])</f>
        <v>25022</v>
      </c>
      <c r="J104" t="s">
        <v>33</v>
      </c>
      <c r="K104" t="s">
        <v>34</v>
      </c>
      <c r="L104">
        <v>3.21</v>
      </c>
      <c r="M104">
        <v>2390</v>
      </c>
      <c r="N104" t="s">
        <v>35</v>
      </c>
      <c r="O104">
        <v>7909.0798840799998</v>
      </c>
      <c r="P104">
        <v>2.15937598666667</v>
      </c>
      <c r="Q104">
        <v>2.2500517813333301</v>
      </c>
      <c r="R104">
        <v>434.770978867</v>
      </c>
      <c r="S104">
        <v>7750.4136214399996</v>
      </c>
      <c r="T104">
        <v>1.9214480700000001</v>
      </c>
      <c r="U104">
        <v>2.0524108133333301</v>
      </c>
      <c r="V104">
        <v>437.39331678600001</v>
      </c>
      <c r="W104">
        <v>49.428742255451503</v>
      </c>
      <c r="X104">
        <v>7.41208463136033E-2</v>
      </c>
      <c r="Y104">
        <v>6.1570395015576297E-2</v>
      </c>
      <c r="Z104">
        <v>-0.81692770062304099</v>
      </c>
      <c r="AA104" t="s">
        <v>36</v>
      </c>
    </row>
    <row r="105" spans="1:27" x14ac:dyDescent="0.3">
      <c r="A105" t="s">
        <v>26</v>
      </c>
      <c r="B105" t="s">
        <v>27</v>
      </c>
      <c r="C105" t="s">
        <v>28</v>
      </c>
      <c r="D105" s="1">
        <v>43620.035520833335</v>
      </c>
      <c r="E105" t="s">
        <v>29</v>
      </c>
      <c r="F105" t="s">
        <v>54</v>
      </c>
      <c r="G105">
        <v>2003</v>
      </c>
      <c r="H105" t="s">
        <v>43</v>
      </c>
      <c r="I105">
        <f>SUMIFS(Raw_Wts[wt_vint],Raw_Wts[bldgtype],Raw_Impacts[[#This Row],[BldgType]],Raw_Wts[bldgvint],Raw_Impacts[[#This Row],[BldgVint]],Raw_Wts[bldgloc],Raw_Impacts[[#This Row],[BldgLoc]])</f>
        <v>26378</v>
      </c>
      <c r="J105" t="s">
        <v>33</v>
      </c>
      <c r="K105" t="s">
        <v>34</v>
      </c>
      <c r="L105">
        <v>3.77</v>
      </c>
      <c r="M105">
        <v>2390</v>
      </c>
      <c r="N105" t="s">
        <v>35</v>
      </c>
      <c r="O105">
        <v>8613.1346035000006</v>
      </c>
      <c r="P105">
        <v>3.0038625755555599</v>
      </c>
      <c r="Q105">
        <v>2.8276875893333302</v>
      </c>
      <c r="R105">
        <v>406.36841031</v>
      </c>
      <c r="S105">
        <v>8353.0249393899994</v>
      </c>
      <c r="T105">
        <v>2.6631139888888899</v>
      </c>
      <c r="U105">
        <v>2.554494686</v>
      </c>
      <c r="V105">
        <v>408.504744808</v>
      </c>
      <c r="W105">
        <v>68.994605864721805</v>
      </c>
      <c r="X105">
        <v>9.0384240495137005E-2</v>
      </c>
      <c r="Y105">
        <v>7.2464961096374805E-2</v>
      </c>
      <c r="Z105">
        <v>-0.56666697559680101</v>
      </c>
      <c r="AA105" t="s">
        <v>36</v>
      </c>
    </row>
    <row r="106" spans="1:27" x14ac:dyDescent="0.3">
      <c r="A106" t="s">
        <v>26</v>
      </c>
      <c r="B106" t="s">
        <v>27</v>
      </c>
      <c r="C106" t="s">
        <v>28</v>
      </c>
      <c r="D106" s="1">
        <v>43620.035520833335</v>
      </c>
      <c r="E106" t="s">
        <v>29</v>
      </c>
      <c r="F106" t="s">
        <v>54</v>
      </c>
      <c r="G106">
        <v>2003</v>
      </c>
      <c r="H106" t="s">
        <v>44</v>
      </c>
      <c r="I106">
        <f>SUMIFS(Raw_Wts[wt_vint],Raw_Wts[bldgtype],Raw_Impacts[[#This Row],[BldgType]],Raw_Wts[bldgvint],Raw_Impacts[[#This Row],[BldgVint]],Raw_Wts[bldgloc],Raw_Impacts[[#This Row],[BldgLoc]])</f>
        <v>26735</v>
      </c>
      <c r="J106" t="s">
        <v>33</v>
      </c>
      <c r="K106" t="s">
        <v>34</v>
      </c>
      <c r="L106">
        <v>3.37</v>
      </c>
      <c r="M106">
        <v>2420</v>
      </c>
      <c r="N106" t="s">
        <v>35</v>
      </c>
      <c r="O106">
        <v>8709.7204435999993</v>
      </c>
      <c r="P106">
        <v>3.6312461622222201</v>
      </c>
      <c r="Q106">
        <v>3.3848393453333299</v>
      </c>
      <c r="R106">
        <v>473.469211664</v>
      </c>
      <c r="S106">
        <v>8434.8332274000004</v>
      </c>
      <c r="T106">
        <v>3.2294108511111101</v>
      </c>
      <c r="U106">
        <v>3.0515683586666702</v>
      </c>
      <c r="V106">
        <v>477.08905963199999</v>
      </c>
      <c r="W106">
        <v>81.568906884273702</v>
      </c>
      <c r="X106">
        <v>0.119238964721398</v>
      </c>
      <c r="Y106">
        <v>9.8893467853610195E-2</v>
      </c>
      <c r="Z106">
        <v>-1.07413886290803</v>
      </c>
      <c r="AA106" t="s">
        <v>36</v>
      </c>
    </row>
    <row r="107" spans="1:27" x14ac:dyDescent="0.3">
      <c r="A107" t="s">
        <v>26</v>
      </c>
      <c r="B107" t="s">
        <v>27</v>
      </c>
      <c r="C107" t="s">
        <v>28</v>
      </c>
      <c r="D107" s="1">
        <v>43620.035520833335</v>
      </c>
      <c r="E107" t="s">
        <v>29</v>
      </c>
      <c r="F107" t="s">
        <v>54</v>
      </c>
      <c r="G107">
        <v>2003</v>
      </c>
      <c r="H107" t="s">
        <v>45</v>
      </c>
      <c r="I107">
        <f>SUMIFS(Raw_Wts[wt_vint],Raw_Wts[bldgtype],Raw_Impacts[[#This Row],[BldgType]],Raw_Wts[bldgvint],Raw_Impacts[[#This Row],[BldgVint]],Raw_Wts[bldgloc],Raw_Impacts[[#This Row],[BldgLoc]])</f>
        <v>106025</v>
      </c>
      <c r="J107" t="s">
        <v>33</v>
      </c>
      <c r="K107" t="s">
        <v>34</v>
      </c>
      <c r="L107">
        <v>2.5299999999999998</v>
      </c>
      <c r="M107">
        <v>1950</v>
      </c>
      <c r="N107" t="s">
        <v>35</v>
      </c>
      <c r="O107">
        <v>7459.2977002999996</v>
      </c>
      <c r="P107">
        <v>2.78927290777778</v>
      </c>
      <c r="Q107">
        <v>2.7643760426666701</v>
      </c>
      <c r="R107">
        <v>494.61897160299998</v>
      </c>
      <c r="S107">
        <v>7193.4712508000002</v>
      </c>
      <c r="T107">
        <v>2.4972004511111101</v>
      </c>
      <c r="U107">
        <v>2.5016045213333298</v>
      </c>
      <c r="V107">
        <v>498.798265152</v>
      </c>
      <c r="W107">
        <v>105.06974288537501</v>
      </c>
      <c r="X107">
        <v>0.115443658761528</v>
      </c>
      <c r="Y107">
        <v>0.10386226139657501</v>
      </c>
      <c r="Z107">
        <v>-1.6518946833992401</v>
      </c>
      <c r="AA107" t="s">
        <v>36</v>
      </c>
    </row>
    <row r="108" spans="1:27" x14ac:dyDescent="0.3">
      <c r="A108" t="s">
        <v>26</v>
      </c>
      <c r="B108" t="s">
        <v>27</v>
      </c>
      <c r="C108" t="s">
        <v>28</v>
      </c>
      <c r="D108" s="1">
        <v>43620.035520833335</v>
      </c>
      <c r="E108" t="s">
        <v>29</v>
      </c>
      <c r="F108" t="s">
        <v>54</v>
      </c>
      <c r="G108">
        <v>2003</v>
      </c>
      <c r="H108" t="s">
        <v>46</v>
      </c>
      <c r="I108">
        <f>SUMIFS(Raw_Wts[wt_vint],Raw_Wts[bldgtype],Raw_Impacts[[#This Row],[BldgType]],Raw_Wts[bldgvint],Raw_Impacts[[#This Row],[BldgVint]],Raw_Wts[bldgloc],Raw_Impacts[[#This Row],[BldgLoc]])</f>
        <v>17728</v>
      </c>
      <c r="J108" t="s">
        <v>33</v>
      </c>
      <c r="K108" t="s">
        <v>34</v>
      </c>
      <c r="L108">
        <v>2.66</v>
      </c>
      <c r="M108">
        <v>1950</v>
      </c>
      <c r="N108" t="s">
        <v>35</v>
      </c>
      <c r="O108">
        <v>7574.1385275000002</v>
      </c>
      <c r="P108">
        <v>2.2016854399999999</v>
      </c>
      <c r="Q108">
        <v>2.8187293306666699</v>
      </c>
      <c r="R108">
        <v>505.28668572100003</v>
      </c>
      <c r="S108">
        <v>7294.1699220999999</v>
      </c>
      <c r="T108">
        <v>1.98017203111111</v>
      </c>
      <c r="U108">
        <v>2.5492488560000002</v>
      </c>
      <c r="V108">
        <v>509.53519624699999</v>
      </c>
      <c r="W108">
        <v>105.251355413534</v>
      </c>
      <c r="X108">
        <v>8.3275717627401893E-2</v>
      </c>
      <c r="Y108">
        <v>0.101308449122807</v>
      </c>
      <c r="Z108">
        <v>-1.5971844082706801</v>
      </c>
      <c r="AA108" t="s">
        <v>36</v>
      </c>
    </row>
    <row r="109" spans="1:27" x14ac:dyDescent="0.3">
      <c r="A109" t="s">
        <v>26</v>
      </c>
      <c r="B109" t="s">
        <v>27</v>
      </c>
      <c r="C109" t="s">
        <v>28</v>
      </c>
      <c r="D109" s="1">
        <v>43620.035520833335</v>
      </c>
      <c r="E109" t="s">
        <v>29</v>
      </c>
      <c r="F109" t="s">
        <v>54</v>
      </c>
      <c r="G109">
        <v>2003</v>
      </c>
      <c r="H109" t="s">
        <v>47</v>
      </c>
      <c r="I109">
        <f>SUMIFS(Raw_Wts[wt_vint],Raw_Wts[bldgtype],Raw_Impacts[[#This Row],[BldgType]],Raw_Wts[bldgvint],Raw_Impacts[[#This Row],[BldgVint]],Raw_Wts[bldgloc],Raw_Impacts[[#This Row],[BldgLoc]])</f>
        <v>40357</v>
      </c>
      <c r="J109" t="s">
        <v>33</v>
      </c>
      <c r="K109" t="s">
        <v>34</v>
      </c>
      <c r="L109">
        <v>2.4700000000000002</v>
      </c>
      <c r="M109">
        <v>1950</v>
      </c>
      <c r="N109" t="s">
        <v>35</v>
      </c>
      <c r="O109">
        <v>7034.9585804999997</v>
      </c>
      <c r="P109">
        <v>1.81796803666667</v>
      </c>
      <c r="Q109">
        <v>2.4275316373333302</v>
      </c>
      <c r="R109">
        <v>526.12716981599999</v>
      </c>
      <c r="S109">
        <v>6825.6033156000003</v>
      </c>
      <c r="T109">
        <v>1.65584669888889</v>
      </c>
      <c r="U109">
        <v>2.219248774</v>
      </c>
      <c r="V109">
        <v>530.78192046000004</v>
      </c>
      <c r="W109">
        <v>84.759216558704594</v>
      </c>
      <c r="X109">
        <v>6.5636169140800699E-2</v>
      </c>
      <c r="Y109">
        <v>8.4325045883940394E-2</v>
      </c>
      <c r="Z109">
        <v>-1.8845144307692501</v>
      </c>
      <c r="AA109" t="s">
        <v>36</v>
      </c>
    </row>
    <row r="110" spans="1:27" x14ac:dyDescent="0.3">
      <c r="A110" t="s">
        <v>26</v>
      </c>
      <c r="B110" t="s">
        <v>27</v>
      </c>
      <c r="C110" t="s">
        <v>28</v>
      </c>
      <c r="D110" s="1">
        <v>43620.035520833335</v>
      </c>
      <c r="E110" t="s">
        <v>29</v>
      </c>
      <c r="F110" t="s">
        <v>54</v>
      </c>
      <c r="G110">
        <v>2003</v>
      </c>
      <c r="H110" t="s">
        <v>48</v>
      </c>
      <c r="I110">
        <f>SUMIFS(Raw_Wts[wt_vint],Raw_Wts[bldgtype],Raw_Impacts[[#This Row],[BldgType]],Raw_Wts[bldgvint],Raw_Impacts[[#This Row],[BldgVint]],Raw_Wts[bldgloc],Raw_Impacts[[#This Row],[BldgLoc]])</f>
        <v>28346</v>
      </c>
      <c r="J110" t="s">
        <v>33</v>
      </c>
      <c r="K110" t="s">
        <v>34</v>
      </c>
      <c r="L110">
        <v>2.5499999999999998</v>
      </c>
      <c r="M110">
        <v>1950</v>
      </c>
      <c r="N110" t="s">
        <v>35</v>
      </c>
      <c r="O110">
        <v>7726.4278019000003</v>
      </c>
      <c r="P110">
        <v>1.7337257122222201</v>
      </c>
      <c r="Q110">
        <v>2.3846115800000001</v>
      </c>
      <c r="R110">
        <v>504.289507673</v>
      </c>
      <c r="S110">
        <v>7419.8754824999996</v>
      </c>
      <c r="T110">
        <v>1.5807093699999999</v>
      </c>
      <c r="U110">
        <v>2.1763193486666701</v>
      </c>
      <c r="V110">
        <v>508.57796559299999</v>
      </c>
      <c r="W110">
        <v>120.216595843137</v>
      </c>
      <c r="X110">
        <v>6.0006408714596803E-2</v>
      </c>
      <c r="Y110">
        <v>8.1683227973856104E-2</v>
      </c>
      <c r="Z110">
        <v>-1.6817482039215399</v>
      </c>
      <c r="AA110" t="s">
        <v>36</v>
      </c>
    </row>
    <row r="111" spans="1:27" x14ac:dyDescent="0.3">
      <c r="A111" t="s">
        <v>26</v>
      </c>
      <c r="B111" t="s">
        <v>27</v>
      </c>
      <c r="C111" t="s">
        <v>28</v>
      </c>
      <c r="D111" s="1">
        <v>43620.035520833335</v>
      </c>
      <c r="E111" t="s">
        <v>29</v>
      </c>
      <c r="F111" t="s">
        <v>54</v>
      </c>
      <c r="G111">
        <v>2003</v>
      </c>
      <c r="H111" t="s">
        <v>49</v>
      </c>
      <c r="I111">
        <f>SUMIFS(Raw_Wts[wt_vint],Raw_Wts[bldgtype],Raw_Impacts[[#This Row],[BldgType]],Raw_Wts[bldgvint],Raw_Impacts[[#This Row],[BldgVint]],Raw_Wts[bldgloc],Raw_Impacts[[#This Row],[BldgLoc]])</f>
        <v>10983</v>
      </c>
      <c r="J111" t="s">
        <v>33</v>
      </c>
      <c r="K111" t="s">
        <v>34</v>
      </c>
      <c r="L111">
        <v>3.16</v>
      </c>
      <c r="M111">
        <v>2160</v>
      </c>
      <c r="N111" t="s">
        <v>35</v>
      </c>
      <c r="O111">
        <v>9773.9279643000009</v>
      </c>
      <c r="P111">
        <v>3.3728852711111101</v>
      </c>
      <c r="Q111">
        <v>3.4787151779999999</v>
      </c>
      <c r="R111">
        <v>543.97194723400003</v>
      </c>
      <c r="S111">
        <v>9200.3602929000008</v>
      </c>
      <c r="T111">
        <v>2.9729350933333301</v>
      </c>
      <c r="U111">
        <v>3.0976937279999999</v>
      </c>
      <c r="V111">
        <v>549.21403352100003</v>
      </c>
      <c r="W111">
        <v>181.50875677215299</v>
      </c>
      <c r="X111">
        <v>0.12656651195499299</v>
      </c>
      <c r="Y111">
        <v>0.120576408227848</v>
      </c>
      <c r="Z111">
        <v>-1.6588880655063001</v>
      </c>
      <c r="AA111" t="s">
        <v>36</v>
      </c>
    </row>
    <row r="112" spans="1:27" x14ac:dyDescent="0.3">
      <c r="A112" t="s">
        <v>26</v>
      </c>
      <c r="B112" t="s">
        <v>27</v>
      </c>
      <c r="C112" t="s">
        <v>28</v>
      </c>
      <c r="D112" s="1">
        <v>43620.035520833335</v>
      </c>
      <c r="E112" t="s">
        <v>29</v>
      </c>
      <c r="F112" t="s">
        <v>54</v>
      </c>
      <c r="G112">
        <v>2003</v>
      </c>
      <c r="H112" t="s">
        <v>50</v>
      </c>
      <c r="I112">
        <f>SUMIFS(Raw_Wts[wt_vint],Raw_Wts[bldgtype],Raw_Impacts[[#This Row],[BldgType]],Raw_Wts[bldgvint],Raw_Impacts[[#This Row],[BldgVint]],Raw_Wts[bldgloc],Raw_Impacts[[#This Row],[BldgLoc]])</f>
        <v>2504</v>
      </c>
      <c r="J112" t="s">
        <v>33</v>
      </c>
      <c r="K112" t="s">
        <v>34</v>
      </c>
      <c r="L112">
        <v>3.4</v>
      </c>
      <c r="M112">
        <v>2160</v>
      </c>
      <c r="N112" t="s">
        <v>35</v>
      </c>
      <c r="O112">
        <v>9784.4024095000004</v>
      </c>
      <c r="P112">
        <v>2.1413380955555601</v>
      </c>
      <c r="Q112">
        <v>2.89360959133333</v>
      </c>
      <c r="R112">
        <v>380.74987090899998</v>
      </c>
      <c r="S112">
        <v>9314.6483317000002</v>
      </c>
      <c r="T112">
        <v>1.9489891588888899</v>
      </c>
      <c r="U112">
        <v>2.63856044</v>
      </c>
      <c r="V112">
        <v>383.288291458</v>
      </c>
      <c r="W112">
        <v>138.16296405882301</v>
      </c>
      <c r="X112">
        <v>5.6573216666666697E-2</v>
      </c>
      <c r="Y112">
        <v>7.50144562745097E-2</v>
      </c>
      <c r="Z112">
        <v>-0.74659427911767096</v>
      </c>
      <c r="AA112" t="s">
        <v>36</v>
      </c>
    </row>
    <row r="113" spans="1:27" x14ac:dyDescent="0.3">
      <c r="A113" t="s">
        <v>26</v>
      </c>
      <c r="B113" t="s">
        <v>27</v>
      </c>
      <c r="C113" t="s">
        <v>28</v>
      </c>
      <c r="D113" s="1">
        <v>43620.035520833335</v>
      </c>
      <c r="E113" t="s">
        <v>29</v>
      </c>
      <c r="F113" t="s">
        <v>54</v>
      </c>
      <c r="G113">
        <v>2003</v>
      </c>
      <c r="H113" t="s">
        <v>51</v>
      </c>
      <c r="I113">
        <f>SUMIFS(Raw_Wts[wt_vint],Raw_Wts[bldgtype],Raw_Impacts[[#This Row],[BldgType]],Raw_Wts[bldgvint],Raw_Impacts[[#This Row],[BldgVint]],Raw_Wts[bldgloc],Raw_Impacts[[#This Row],[BldgLoc]])</f>
        <v>3346</v>
      </c>
      <c r="J113" t="s">
        <v>33</v>
      </c>
      <c r="K113" t="s">
        <v>34</v>
      </c>
      <c r="L113">
        <v>3.61</v>
      </c>
      <c r="M113">
        <v>2300</v>
      </c>
      <c r="N113" t="s">
        <v>35</v>
      </c>
      <c r="O113">
        <v>7372.4786450000001</v>
      </c>
      <c r="P113">
        <v>1.3001708333333299</v>
      </c>
      <c r="Q113">
        <v>1.8286631666666699</v>
      </c>
      <c r="R113">
        <v>566.75382149999996</v>
      </c>
      <c r="S113">
        <v>7224.1460500000003</v>
      </c>
      <c r="T113">
        <v>1.2047208333333299</v>
      </c>
      <c r="U113">
        <v>1.69568733333333</v>
      </c>
      <c r="V113">
        <v>571.63296000000003</v>
      </c>
      <c r="W113">
        <v>41.089361495845097</v>
      </c>
      <c r="X113">
        <v>2.6440443213296499E-2</v>
      </c>
      <c r="Y113">
        <v>3.6835410895660101E-2</v>
      </c>
      <c r="Z113">
        <v>-1.3515619113573301</v>
      </c>
      <c r="AA113" t="s">
        <v>36</v>
      </c>
    </row>
    <row r="114" spans="1:27" x14ac:dyDescent="0.3">
      <c r="A114" t="s">
        <v>26</v>
      </c>
      <c r="B114" t="s">
        <v>27</v>
      </c>
      <c r="C114" t="s">
        <v>28</v>
      </c>
      <c r="D114" s="1">
        <v>43620.035520833335</v>
      </c>
      <c r="E114" t="s">
        <v>29</v>
      </c>
      <c r="F114" t="s">
        <v>54</v>
      </c>
      <c r="G114">
        <v>2007</v>
      </c>
      <c r="H114" t="s">
        <v>32</v>
      </c>
      <c r="I114">
        <f>SUMIFS(Raw_Wts[wt_vint],Raw_Wts[bldgtype],Raw_Impacts[[#This Row],[BldgType]],Raw_Wts[bldgvint],Raw_Impacts[[#This Row],[BldgVint]],Raw_Wts[bldgloc],Raw_Impacts[[#This Row],[BldgLoc]])</f>
        <v>1839</v>
      </c>
      <c r="J114" t="s">
        <v>33</v>
      </c>
      <c r="K114" t="s">
        <v>34</v>
      </c>
      <c r="L114">
        <v>2.33</v>
      </c>
      <c r="M114">
        <v>2300</v>
      </c>
      <c r="N114" t="s">
        <v>35</v>
      </c>
      <c r="O114">
        <v>7084.9724209750002</v>
      </c>
      <c r="P114">
        <v>0.69657395333333305</v>
      </c>
      <c r="Q114">
        <v>1.0259672226666701</v>
      </c>
      <c r="R114">
        <v>556.63827395249996</v>
      </c>
      <c r="S114">
        <v>6973.1747449000004</v>
      </c>
      <c r="T114">
        <v>0.69651345333333303</v>
      </c>
      <c r="U114">
        <v>1.0259618296666699</v>
      </c>
      <c r="V114">
        <v>561.75861139999995</v>
      </c>
      <c r="W114">
        <v>47.9818352253222</v>
      </c>
      <c r="X114" s="2">
        <v>2.5965665236012001E-5</v>
      </c>
      <c r="Y114" s="2">
        <v>2.3145922746391299E-6</v>
      </c>
      <c r="Z114">
        <v>-2.19756971995713</v>
      </c>
      <c r="AA114" t="s">
        <v>36</v>
      </c>
    </row>
    <row r="115" spans="1:27" x14ac:dyDescent="0.3">
      <c r="A115" t="s">
        <v>26</v>
      </c>
      <c r="B115" t="s">
        <v>27</v>
      </c>
      <c r="C115" t="s">
        <v>28</v>
      </c>
      <c r="D115" s="1">
        <v>43620.035520833335</v>
      </c>
      <c r="E115" t="s">
        <v>29</v>
      </c>
      <c r="F115" t="s">
        <v>54</v>
      </c>
      <c r="G115">
        <v>2007</v>
      </c>
      <c r="H115" t="s">
        <v>37</v>
      </c>
      <c r="I115">
        <f>SUMIFS(Raw_Wts[wt_vint],Raw_Wts[bldgtype],Raw_Impacts[[#This Row],[BldgType]],Raw_Wts[bldgvint],Raw_Impacts[[#This Row],[BldgVint]],Raw_Wts[bldgloc],Raw_Impacts[[#This Row],[BldgLoc]])</f>
        <v>1814</v>
      </c>
      <c r="J115" t="s">
        <v>33</v>
      </c>
      <c r="K115" t="s">
        <v>34</v>
      </c>
      <c r="L115">
        <v>2.21</v>
      </c>
      <c r="M115">
        <v>1950</v>
      </c>
      <c r="N115" t="s">
        <v>35</v>
      </c>
      <c r="O115">
        <v>6787.0957945399996</v>
      </c>
      <c r="P115">
        <v>1.97369528444444</v>
      </c>
      <c r="Q115">
        <v>2.359337306</v>
      </c>
      <c r="R115">
        <v>571.14301273299998</v>
      </c>
      <c r="S115">
        <v>6586.51162045</v>
      </c>
      <c r="T115">
        <v>1.78279989111111</v>
      </c>
      <c r="U115">
        <v>2.14393498</v>
      </c>
      <c r="V115">
        <v>577.04764399299995</v>
      </c>
      <c r="W115">
        <v>90.762069723982506</v>
      </c>
      <c r="X115">
        <v>8.6378006033182603E-2</v>
      </c>
      <c r="Y115">
        <v>9.7467115837104101E-2</v>
      </c>
      <c r="Z115">
        <v>-2.67177885067882</v>
      </c>
      <c r="AA115" t="s">
        <v>36</v>
      </c>
    </row>
    <row r="116" spans="1:27" x14ac:dyDescent="0.3">
      <c r="A116" t="s">
        <v>26</v>
      </c>
      <c r="B116" t="s">
        <v>27</v>
      </c>
      <c r="C116" t="s">
        <v>28</v>
      </c>
      <c r="D116" s="1">
        <v>43620.035520833335</v>
      </c>
      <c r="E116" t="s">
        <v>29</v>
      </c>
      <c r="F116" t="s">
        <v>54</v>
      </c>
      <c r="G116">
        <v>2007</v>
      </c>
      <c r="H116" t="s">
        <v>38</v>
      </c>
      <c r="I116">
        <f>SUMIFS(Raw_Wts[wt_vint],Raw_Wts[bldgtype],Raw_Impacts[[#This Row],[BldgType]],Raw_Wts[bldgvint],Raw_Impacts[[#This Row],[BldgVint]],Raw_Wts[bldgloc],Raw_Impacts[[#This Row],[BldgLoc]])</f>
        <v>5498</v>
      </c>
      <c r="J116" t="s">
        <v>33</v>
      </c>
      <c r="K116" t="s">
        <v>34</v>
      </c>
      <c r="L116">
        <v>3.23</v>
      </c>
      <c r="M116">
        <v>2300</v>
      </c>
      <c r="N116" t="s">
        <v>35</v>
      </c>
      <c r="O116">
        <v>7299.3872795300003</v>
      </c>
      <c r="P116">
        <v>1.5183789005555599</v>
      </c>
      <c r="Q116">
        <v>1.8574885673333299</v>
      </c>
      <c r="R116">
        <v>558.76676909399998</v>
      </c>
      <c r="S116">
        <v>7156.3150528550004</v>
      </c>
      <c r="T116">
        <v>1.38763679</v>
      </c>
      <c r="U116">
        <v>1.7121117783333299</v>
      </c>
      <c r="V116">
        <v>564.20272478950005</v>
      </c>
      <c r="W116">
        <v>44.294807020123798</v>
      </c>
      <c r="X116">
        <v>4.0477433608531101E-2</v>
      </c>
      <c r="Y116">
        <v>4.5008293808049403E-2</v>
      </c>
      <c r="Z116">
        <v>-1.68295841965946</v>
      </c>
      <c r="AA116" t="s">
        <v>36</v>
      </c>
    </row>
    <row r="117" spans="1:27" x14ac:dyDescent="0.3">
      <c r="A117" t="s">
        <v>26</v>
      </c>
      <c r="B117" t="s">
        <v>27</v>
      </c>
      <c r="C117" t="s">
        <v>28</v>
      </c>
      <c r="D117" s="1">
        <v>43620.035520833335</v>
      </c>
      <c r="E117" t="s">
        <v>29</v>
      </c>
      <c r="F117" t="s">
        <v>54</v>
      </c>
      <c r="G117">
        <v>2007</v>
      </c>
      <c r="H117" t="s">
        <v>39</v>
      </c>
      <c r="I117">
        <f>SUMIFS(Raw_Wts[wt_vint],Raw_Wts[bldgtype],Raw_Impacts[[#This Row],[BldgType]],Raw_Wts[bldgvint],Raw_Impacts[[#This Row],[BldgVint]],Raw_Wts[bldgloc],Raw_Impacts[[#This Row],[BldgLoc]])</f>
        <v>6958</v>
      </c>
      <c r="J117" t="s">
        <v>33</v>
      </c>
      <c r="K117" t="s">
        <v>34</v>
      </c>
      <c r="L117">
        <v>3.17</v>
      </c>
      <c r="M117">
        <v>2300</v>
      </c>
      <c r="N117" t="s">
        <v>35</v>
      </c>
      <c r="O117">
        <v>7907.9046016399998</v>
      </c>
      <c r="P117">
        <v>2.5432050422222199</v>
      </c>
      <c r="Q117">
        <v>2.856084793</v>
      </c>
      <c r="R117">
        <v>548.14124605350003</v>
      </c>
      <c r="S117">
        <v>7668.9702971300003</v>
      </c>
      <c r="T117">
        <v>2.2721316011111101</v>
      </c>
      <c r="U117">
        <v>2.5801880716666701</v>
      </c>
      <c r="V117">
        <v>553.59014626600003</v>
      </c>
      <c r="W117">
        <v>75.373597637224407</v>
      </c>
      <c r="X117">
        <v>8.5512126533473495E-2</v>
      </c>
      <c r="Y117">
        <v>8.7033666035751606E-2</v>
      </c>
      <c r="Z117">
        <v>-1.7188959660883301</v>
      </c>
      <c r="AA117" t="s">
        <v>36</v>
      </c>
    </row>
    <row r="118" spans="1:27" x14ac:dyDescent="0.3">
      <c r="A118" t="s">
        <v>26</v>
      </c>
      <c r="B118" t="s">
        <v>27</v>
      </c>
      <c r="C118" t="s">
        <v>28</v>
      </c>
      <c r="D118" s="1">
        <v>43620.035520833335</v>
      </c>
      <c r="E118" t="s">
        <v>29</v>
      </c>
      <c r="F118" t="s">
        <v>54</v>
      </c>
      <c r="G118">
        <v>2007</v>
      </c>
      <c r="H118" t="s">
        <v>40</v>
      </c>
      <c r="I118">
        <f>SUMIFS(Raw_Wts[wt_vint],Raw_Wts[bldgtype],Raw_Impacts[[#This Row],[BldgType]],Raw_Wts[bldgvint],Raw_Impacts[[#This Row],[BldgVint]],Raw_Wts[bldgloc],Raw_Impacts[[#This Row],[BldgLoc]])</f>
        <v>1645</v>
      </c>
      <c r="J118" t="s">
        <v>33</v>
      </c>
      <c r="K118" t="s">
        <v>34</v>
      </c>
      <c r="L118">
        <v>3.55</v>
      </c>
      <c r="M118">
        <v>2300</v>
      </c>
      <c r="N118" t="s">
        <v>35</v>
      </c>
      <c r="O118">
        <v>7266.2217002750003</v>
      </c>
      <c r="P118">
        <v>1.53536955555556</v>
      </c>
      <c r="Q118">
        <v>1.6609694313333301</v>
      </c>
      <c r="R118">
        <v>599.811731743</v>
      </c>
      <c r="S118">
        <v>7119.2106632699997</v>
      </c>
      <c r="T118">
        <v>1.39601484388889</v>
      </c>
      <c r="U118">
        <v>1.5507277366666701</v>
      </c>
      <c r="V118">
        <v>606.03302701200005</v>
      </c>
      <c r="W118">
        <v>41.411559719718497</v>
      </c>
      <c r="X118">
        <v>3.9254848356807599E-2</v>
      </c>
      <c r="Y118">
        <v>3.1053998497652599E-2</v>
      </c>
      <c r="Z118">
        <v>-1.7524775405634001</v>
      </c>
      <c r="AA118" t="s">
        <v>36</v>
      </c>
    </row>
    <row r="119" spans="1:27" x14ac:dyDescent="0.3">
      <c r="A119" t="s">
        <v>26</v>
      </c>
      <c r="B119" t="s">
        <v>27</v>
      </c>
      <c r="C119" t="s">
        <v>28</v>
      </c>
      <c r="D119" s="1">
        <v>43620.035520833335</v>
      </c>
      <c r="E119" t="s">
        <v>29</v>
      </c>
      <c r="F119" t="s">
        <v>54</v>
      </c>
      <c r="G119">
        <v>2007</v>
      </c>
      <c r="H119" t="s">
        <v>41</v>
      </c>
      <c r="I119">
        <f>SUMIFS(Raw_Wts[wt_vint],Raw_Wts[bldgtype],Raw_Impacts[[#This Row],[BldgType]],Raw_Wts[bldgvint],Raw_Impacts[[#This Row],[BldgVint]],Raw_Wts[bldgloc],Raw_Impacts[[#This Row],[BldgLoc]])</f>
        <v>23086</v>
      </c>
      <c r="J119" t="s">
        <v>33</v>
      </c>
      <c r="K119" t="s">
        <v>34</v>
      </c>
      <c r="L119">
        <v>4.01</v>
      </c>
      <c r="M119">
        <v>2390</v>
      </c>
      <c r="N119" t="s">
        <v>35</v>
      </c>
      <c r="O119">
        <v>8041.4261913999999</v>
      </c>
      <c r="P119">
        <v>2.7310936144444402</v>
      </c>
      <c r="Q119">
        <v>2.7355303360000001</v>
      </c>
      <c r="R119">
        <v>439.838507338</v>
      </c>
      <c r="S119">
        <v>7848.3332948099996</v>
      </c>
      <c r="T119">
        <v>2.40855143666667</v>
      </c>
      <c r="U119">
        <v>2.4675676926666701</v>
      </c>
      <c r="V119">
        <v>443.15581850799998</v>
      </c>
      <c r="W119">
        <v>48.1528420423938</v>
      </c>
      <c r="X119">
        <v>8.0434458298697706E-2</v>
      </c>
      <c r="Y119">
        <v>6.6823601828761306E-2</v>
      </c>
      <c r="Z119">
        <v>-0.82725964339154501</v>
      </c>
      <c r="AA119" t="s">
        <v>36</v>
      </c>
    </row>
    <row r="120" spans="1:27" x14ac:dyDescent="0.3">
      <c r="A120" t="s">
        <v>26</v>
      </c>
      <c r="B120" t="s">
        <v>27</v>
      </c>
      <c r="C120" t="s">
        <v>28</v>
      </c>
      <c r="D120" s="1">
        <v>43620.035520833335</v>
      </c>
      <c r="E120" t="s">
        <v>29</v>
      </c>
      <c r="F120" t="s">
        <v>54</v>
      </c>
      <c r="G120">
        <v>2007</v>
      </c>
      <c r="H120" t="s">
        <v>42</v>
      </c>
      <c r="I120">
        <f>SUMIFS(Raw_Wts[wt_vint],Raw_Wts[bldgtype],Raw_Impacts[[#This Row],[BldgType]],Raw_Wts[bldgvint],Raw_Impacts[[#This Row],[BldgVint]],Raw_Wts[bldgloc],Raw_Impacts[[#This Row],[BldgLoc]])</f>
        <v>10285</v>
      </c>
      <c r="J120" t="s">
        <v>33</v>
      </c>
      <c r="K120" t="s">
        <v>34</v>
      </c>
      <c r="L120">
        <v>3.21</v>
      </c>
      <c r="M120">
        <v>2390</v>
      </c>
      <c r="N120" t="s">
        <v>35</v>
      </c>
      <c r="O120">
        <v>8046.9725773800001</v>
      </c>
      <c r="P120">
        <v>2.2155392577777802</v>
      </c>
      <c r="Q120">
        <v>2.3601331266666699</v>
      </c>
      <c r="R120">
        <v>353.601444147</v>
      </c>
      <c r="S120">
        <v>7870.7332698</v>
      </c>
      <c r="T120">
        <v>1.96650116888889</v>
      </c>
      <c r="U120">
        <v>2.1405635799999998</v>
      </c>
      <c r="V120">
        <v>355.10789855000002</v>
      </c>
      <c r="W120">
        <v>54.903211084111902</v>
      </c>
      <c r="X120">
        <v>7.7581959155417102E-2</v>
      </c>
      <c r="Y120">
        <v>6.8401727933541101E-2</v>
      </c>
      <c r="Z120">
        <v>-0.46930043707165803</v>
      </c>
      <c r="AA120" t="s">
        <v>36</v>
      </c>
    </row>
    <row r="121" spans="1:27" x14ac:dyDescent="0.3">
      <c r="A121" t="s">
        <v>26</v>
      </c>
      <c r="B121" t="s">
        <v>27</v>
      </c>
      <c r="C121" t="s">
        <v>28</v>
      </c>
      <c r="D121" s="1">
        <v>43620.035520833335</v>
      </c>
      <c r="E121" t="s">
        <v>29</v>
      </c>
      <c r="F121" t="s">
        <v>54</v>
      </c>
      <c r="G121">
        <v>2007</v>
      </c>
      <c r="H121" t="s">
        <v>43</v>
      </c>
      <c r="I121">
        <f>SUMIFS(Raw_Wts[wt_vint],Raw_Wts[bldgtype],Raw_Impacts[[#This Row],[BldgType]],Raw_Wts[bldgvint],Raw_Impacts[[#This Row],[BldgVint]],Raw_Wts[bldgloc],Raw_Impacts[[#This Row],[BldgLoc]])</f>
        <v>10842</v>
      </c>
      <c r="J121" t="s">
        <v>33</v>
      </c>
      <c r="K121" t="s">
        <v>34</v>
      </c>
      <c r="L121">
        <v>3.77</v>
      </c>
      <c r="M121">
        <v>2390</v>
      </c>
      <c r="N121" t="s">
        <v>35</v>
      </c>
      <c r="O121">
        <v>8989.4993426000001</v>
      </c>
      <c r="P121">
        <v>3.14455594</v>
      </c>
      <c r="Q121">
        <v>2.9827410919999999</v>
      </c>
      <c r="R121">
        <v>386.82717788600002</v>
      </c>
      <c r="S121">
        <v>8652.5552702000005</v>
      </c>
      <c r="T121">
        <v>2.78009438</v>
      </c>
      <c r="U121">
        <v>2.6793469626666702</v>
      </c>
      <c r="V121">
        <v>389.13189219399999</v>
      </c>
      <c r="W121">
        <v>89.375085517242297</v>
      </c>
      <c r="X121">
        <v>9.6674153846154007E-2</v>
      </c>
      <c r="Y121">
        <v>8.04758963748895E-2</v>
      </c>
      <c r="Z121">
        <v>-0.61133005517239203</v>
      </c>
      <c r="AA121" t="s">
        <v>36</v>
      </c>
    </row>
    <row r="122" spans="1:27" x14ac:dyDescent="0.3">
      <c r="A122" t="s">
        <v>26</v>
      </c>
      <c r="B122" t="s">
        <v>27</v>
      </c>
      <c r="C122" t="s">
        <v>28</v>
      </c>
      <c r="D122" s="1">
        <v>43620.035520833335</v>
      </c>
      <c r="E122" t="s">
        <v>29</v>
      </c>
      <c r="F122" t="s">
        <v>54</v>
      </c>
      <c r="G122">
        <v>2007</v>
      </c>
      <c r="H122" t="s">
        <v>44</v>
      </c>
      <c r="I122">
        <f>SUMIFS(Raw_Wts[wt_vint],Raw_Wts[bldgtype],Raw_Impacts[[#This Row],[BldgType]],Raw_Wts[bldgvint],Raw_Impacts[[#This Row],[BldgVint]],Raw_Wts[bldgloc],Raw_Impacts[[#This Row],[BldgLoc]])</f>
        <v>10989</v>
      </c>
      <c r="J122" t="s">
        <v>33</v>
      </c>
      <c r="K122" t="s">
        <v>34</v>
      </c>
      <c r="L122">
        <v>3.37</v>
      </c>
      <c r="M122">
        <v>2420</v>
      </c>
      <c r="N122" t="s">
        <v>35</v>
      </c>
      <c r="O122">
        <v>8995.2513937000003</v>
      </c>
      <c r="P122">
        <v>3.89286025555556</v>
      </c>
      <c r="Q122">
        <v>3.49403699666667</v>
      </c>
      <c r="R122">
        <v>452.70190912800001</v>
      </c>
      <c r="S122">
        <v>8665.5574223000003</v>
      </c>
      <c r="T122">
        <v>3.4674961844444399</v>
      </c>
      <c r="U122">
        <v>3.1488683339999999</v>
      </c>
      <c r="V122">
        <v>456.46476349900001</v>
      </c>
      <c r="W122">
        <v>97.832038991097406</v>
      </c>
      <c r="X122">
        <v>0.126220792614573</v>
      </c>
      <c r="Y122">
        <v>0.10242393550939601</v>
      </c>
      <c r="Z122">
        <v>-1.11657399732936</v>
      </c>
      <c r="AA122" t="s">
        <v>36</v>
      </c>
    </row>
    <row r="123" spans="1:27" x14ac:dyDescent="0.3">
      <c r="A123" t="s">
        <v>26</v>
      </c>
      <c r="B123" t="s">
        <v>27</v>
      </c>
      <c r="C123" t="s">
        <v>28</v>
      </c>
      <c r="D123" s="1">
        <v>43620.035520833335</v>
      </c>
      <c r="E123" t="s">
        <v>29</v>
      </c>
      <c r="F123" t="s">
        <v>54</v>
      </c>
      <c r="G123">
        <v>2007</v>
      </c>
      <c r="H123" t="s">
        <v>45</v>
      </c>
      <c r="I123">
        <f>SUMIFS(Raw_Wts[wt_vint],Raw_Wts[bldgtype],Raw_Impacts[[#This Row],[BldgType]],Raw_Wts[bldgvint],Raw_Impacts[[#This Row],[BldgVint]],Raw_Wts[bldgloc],Raw_Impacts[[#This Row],[BldgLoc]])</f>
        <v>43580</v>
      </c>
      <c r="J123" t="s">
        <v>33</v>
      </c>
      <c r="K123" t="s">
        <v>34</v>
      </c>
      <c r="L123">
        <v>2.5299999999999998</v>
      </c>
      <c r="M123">
        <v>1950</v>
      </c>
      <c r="N123" t="s">
        <v>35</v>
      </c>
      <c r="O123">
        <v>7769.001432</v>
      </c>
      <c r="P123">
        <v>2.9335670377777801</v>
      </c>
      <c r="Q123">
        <v>2.8687713220000002</v>
      </c>
      <c r="R123">
        <v>468.10572635800003</v>
      </c>
      <c r="S123">
        <v>7447.2935098999997</v>
      </c>
      <c r="T123">
        <v>2.6256795899999998</v>
      </c>
      <c r="U123">
        <v>2.5891399019999999</v>
      </c>
      <c r="V123">
        <v>472.22771361299999</v>
      </c>
      <c r="W123">
        <v>127.157281462451</v>
      </c>
      <c r="X123">
        <v>0.121694643390426</v>
      </c>
      <c r="Y123">
        <v>0.110526252964427</v>
      </c>
      <c r="Z123">
        <v>-1.62924397430831</v>
      </c>
      <c r="AA123" t="s">
        <v>36</v>
      </c>
    </row>
    <row r="124" spans="1:27" x14ac:dyDescent="0.3">
      <c r="A124" t="s">
        <v>26</v>
      </c>
      <c r="B124" t="s">
        <v>27</v>
      </c>
      <c r="C124" t="s">
        <v>28</v>
      </c>
      <c r="D124" s="1">
        <v>43620.035520833335</v>
      </c>
      <c r="E124" t="s">
        <v>29</v>
      </c>
      <c r="F124" t="s">
        <v>54</v>
      </c>
      <c r="G124">
        <v>2007</v>
      </c>
      <c r="H124" t="s">
        <v>46</v>
      </c>
      <c r="I124">
        <f>SUMIFS(Raw_Wts[wt_vint],Raw_Wts[bldgtype],Raw_Impacts[[#This Row],[BldgType]],Raw_Wts[bldgvint],Raw_Impacts[[#This Row],[BldgVint]],Raw_Wts[bldgloc],Raw_Impacts[[#This Row],[BldgLoc]])</f>
        <v>7287</v>
      </c>
      <c r="J124" t="s">
        <v>33</v>
      </c>
      <c r="K124" t="s">
        <v>34</v>
      </c>
      <c r="L124">
        <v>2.66</v>
      </c>
      <c r="M124">
        <v>1950</v>
      </c>
      <c r="N124" t="s">
        <v>35</v>
      </c>
      <c r="O124">
        <v>7890.8702499999999</v>
      </c>
      <c r="P124">
        <v>2.3403800000000001</v>
      </c>
      <c r="Q124">
        <v>2.9128016666666698</v>
      </c>
      <c r="R124">
        <v>478.30335350000001</v>
      </c>
      <c r="S124">
        <v>7554.6862000000001</v>
      </c>
      <c r="T124">
        <v>2.09514333333333</v>
      </c>
      <c r="U124">
        <v>2.6258853333333301</v>
      </c>
      <c r="V124">
        <v>482.49671749999999</v>
      </c>
      <c r="W124">
        <v>126.384981203008</v>
      </c>
      <c r="X124">
        <v>9.2194235588972398E-2</v>
      </c>
      <c r="Y124">
        <v>0.10786328320801999</v>
      </c>
      <c r="Z124">
        <v>-1.57645263157898</v>
      </c>
      <c r="AA124" t="s">
        <v>36</v>
      </c>
    </row>
    <row r="125" spans="1:27" x14ac:dyDescent="0.3">
      <c r="A125" t="s">
        <v>26</v>
      </c>
      <c r="B125" t="s">
        <v>27</v>
      </c>
      <c r="C125" t="s">
        <v>28</v>
      </c>
      <c r="D125" s="1">
        <v>43620.035520833335</v>
      </c>
      <c r="E125" t="s">
        <v>29</v>
      </c>
      <c r="F125" t="s">
        <v>54</v>
      </c>
      <c r="G125">
        <v>2007</v>
      </c>
      <c r="H125" t="s">
        <v>47</v>
      </c>
      <c r="I125">
        <f>SUMIFS(Raw_Wts[wt_vint],Raw_Wts[bldgtype],Raw_Impacts[[#This Row],[BldgType]],Raw_Wts[bldgvint],Raw_Impacts[[#This Row],[BldgVint]],Raw_Wts[bldgloc],Raw_Impacts[[#This Row],[BldgLoc]])</f>
        <v>16588</v>
      </c>
      <c r="J125" t="s">
        <v>33</v>
      </c>
      <c r="K125" t="s">
        <v>34</v>
      </c>
      <c r="L125">
        <v>2.4700000000000002</v>
      </c>
      <c r="M125">
        <v>1950</v>
      </c>
      <c r="N125" t="s">
        <v>35</v>
      </c>
      <c r="O125">
        <v>7217.5650450000003</v>
      </c>
      <c r="P125">
        <v>2.21196803888889</v>
      </c>
      <c r="Q125">
        <v>2.62772228</v>
      </c>
      <c r="R125">
        <v>499.14101855500002</v>
      </c>
      <c r="S125">
        <v>6976.2917957999998</v>
      </c>
      <c r="T125">
        <v>1.99470025333333</v>
      </c>
      <c r="U125">
        <v>2.3896069660000001</v>
      </c>
      <c r="V125">
        <v>503.78947310699999</v>
      </c>
      <c r="W125">
        <v>97.681477408906701</v>
      </c>
      <c r="X125">
        <v>8.7962666216824095E-2</v>
      </c>
      <c r="Y125">
        <v>9.6402961133603193E-2</v>
      </c>
      <c r="Z125">
        <v>-1.8819654056680299</v>
      </c>
      <c r="AA125" t="s">
        <v>36</v>
      </c>
    </row>
    <row r="126" spans="1:27" x14ac:dyDescent="0.3">
      <c r="A126" t="s">
        <v>26</v>
      </c>
      <c r="B126" t="s">
        <v>27</v>
      </c>
      <c r="C126" t="s">
        <v>28</v>
      </c>
      <c r="D126" s="1">
        <v>43620.035520833335</v>
      </c>
      <c r="E126" t="s">
        <v>29</v>
      </c>
      <c r="F126" t="s">
        <v>54</v>
      </c>
      <c r="G126">
        <v>2007</v>
      </c>
      <c r="H126" t="s">
        <v>48</v>
      </c>
      <c r="I126">
        <f>SUMIFS(Raw_Wts[wt_vint],Raw_Wts[bldgtype],Raw_Impacts[[#This Row],[BldgType]],Raw_Wts[bldgvint],Raw_Impacts[[#This Row],[BldgVint]],Raw_Wts[bldgloc],Raw_Impacts[[#This Row],[BldgLoc]])</f>
        <v>11650</v>
      </c>
      <c r="J126" t="s">
        <v>33</v>
      </c>
      <c r="K126" t="s">
        <v>34</v>
      </c>
      <c r="L126">
        <v>2.5499999999999998</v>
      </c>
      <c r="M126">
        <v>1950</v>
      </c>
      <c r="N126" t="s">
        <v>35</v>
      </c>
      <c r="O126">
        <v>8133.3641096000001</v>
      </c>
      <c r="P126">
        <v>2.2182812544444399</v>
      </c>
      <c r="Q126">
        <v>2.6255936173333301</v>
      </c>
      <c r="R126">
        <v>477.91385642400002</v>
      </c>
      <c r="S126">
        <v>7757.2991588000004</v>
      </c>
      <c r="T126">
        <v>1.9947651233333299</v>
      </c>
      <c r="U126">
        <v>2.3817312966666702</v>
      </c>
      <c r="V126">
        <v>482.24847464300001</v>
      </c>
      <c r="W126">
        <v>147.476451294117</v>
      </c>
      <c r="X126">
        <v>8.7653384749455096E-2</v>
      </c>
      <c r="Y126">
        <v>9.5632282614379102E-2</v>
      </c>
      <c r="Z126">
        <v>-1.6998502819607799</v>
      </c>
      <c r="AA126" t="s">
        <v>36</v>
      </c>
    </row>
    <row r="127" spans="1:27" x14ac:dyDescent="0.3">
      <c r="A127" t="s">
        <v>26</v>
      </c>
      <c r="B127" t="s">
        <v>27</v>
      </c>
      <c r="C127" t="s">
        <v>28</v>
      </c>
      <c r="D127" s="1">
        <v>43620.035520833335</v>
      </c>
      <c r="E127" t="s">
        <v>29</v>
      </c>
      <c r="F127" t="s">
        <v>54</v>
      </c>
      <c r="G127">
        <v>2007</v>
      </c>
      <c r="H127" t="s">
        <v>49</v>
      </c>
      <c r="I127">
        <f>SUMIFS(Raw_Wts[wt_vint],Raw_Wts[bldgtype],Raw_Impacts[[#This Row],[BldgType]],Raw_Wts[bldgvint],Raw_Impacts[[#This Row],[BldgVint]],Raw_Wts[bldgloc],Raw_Impacts[[#This Row],[BldgLoc]])</f>
        <v>4515</v>
      </c>
      <c r="J127" t="s">
        <v>33</v>
      </c>
      <c r="K127" t="s">
        <v>34</v>
      </c>
      <c r="L127">
        <v>3.17</v>
      </c>
      <c r="M127">
        <v>2160</v>
      </c>
      <c r="N127" t="s">
        <v>35</v>
      </c>
      <c r="O127">
        <v>9832.2459106000006</v>
      </c>
      <c r="P127">
        <v>3.2929387555555598</v>
      </c>
      <c r="Q127">
        <v>3.45180241266667</v>
      </c>
      <c r="R127">
        <v>516.71320356800004</v>
      </c>
      <c r="S127">
        <v>9242.3045817999991</v>
      </c>
      <c r="T127">
        <v>2.9001059744444402</v>
      </c>
      <c r="U127">
        <v>3.0697577826666702</v>
      </c>
      <c r="V127">
        <v>521.82657566199998</v>
      </c>
      <c r="W127">
        <v>186.10136555205099</v>
      </c>
      <c r="X127">
        <v>0.12392201296880501</v>
      </c>
      <c r="Y127">
        <v>0.120518810725552</v>
      </c>
      <c r="Z127">
        <v>-1.6130511337539599</v>
      </c>
      <c r="AA127" t="s">
        <v>36</v>
      </c>
    </row>
    <row r="128" spans="1:27" x14ac:dyDescent="0.3">
      <c r="A128" t="s">
        <v>26</v>
      </c>
      <c r="B128" t="s">
        <v>27</v>
      </c>
      <c r="C128" t="s">
        <v>28</v>
      </c>
      <c r="D128" s="1">
        <v>43620.035520833335</v>
      </c>
      <c r="E128" t="s">
        <v>29</v>
      </c>
      <c r="F128" t="s">
        <v>54</v>
      </c>
      <c r="G128">
        <v>2007</v>
      </c>
      <c r="H128" t="s">
        <v>50</v>
      </c>
      <c r="I128">
        <f>SUMIFS(Raw_Wts[wt_vint],Raw_Wts[bldgtype],Raw_Impacts[[#This Row],[BldgType]],Raw_Wts[bldgvint],Raw_Impacts[[#This Row],[BldgVint]],Raw_Wts[bldgloc],Raw_Impacts[[#This Row],[BldgLoc]])</f>
        <v>1029</v>
      </c>
      <c r="J128" t="s">
        <v>33</v>
      </c>
      <c r="K128" t="s">
        <v>34</v>
      </c>
      <c r="L128">
        <v>3.4</v>
      </c>
      <c r="M128">
        <v>2160</v>
      </c>
      <c r="N128" t="s">
        <v>35</v>
      </c>
      <c r="O128">
        <v>10635.976614900001</v>
      </c>
      <c r="P128">
        <v>2.75429347888889</v>
      </c>
      <c r="Q128">
        <v>3.1841665166666702</v>
      </c>
      <c r="R128">
        <v>345.75603074999998</v>
      </c>
      <c r="S128">
        <v>10038.514466000001</v>
      </c>
      <c r="T128">
        <v>2.4732294855555601</v>
      </c>
      <c r="U128">
        <v>2.8818439260000002</v>
      </c>
      <c r="V128">
        <v>348.04879910400001</v>
      </c>
      <c r="W128">
        <v>175.72416144117699</v>
      </c>
      <c r="X128">
        <v>8.2665880392156804E-2</v>
      </c>
      <c r="Y128">
        <v>8.8918409019607805E-2</v>
      </c>
      <c r="Z128">
        <v>-0.67434363352942095</v>
      </c>
      <c r="AA128" t="s">
        <v>36</v>
      </c>
    </row>
    <row r="129" spans="1:27" x14ac:dyDescent="0.3">
      <c r="A129" t="s">
        <v>26</v>
      </c>
      <c r="B129" t="s">
        <v>27</v>
      </c>
      <c r="C129" t="s">
        <v>28</v>
      </c>
      <c r="D129" s="1">
        <v>43620.035520833335</v>
      </c>
      <c r="E129" t="s">
        <v>29</v>
      </c>
      <c r="F129" t="s">
        <v>54</v>
      </c>
      <c r="G129">
        <v>2007</v>
      </c>
      <c r="H129" t="s">
        <v>51</v>
      </c>
      <c r="I129">
        <f>SUMIFS(Raw_Wts[wt_vint],Raw_Wts[bldgtype],Raw_Impacts[[#This Row],[BldgType]],Raw_Wts[bldgvint],Raw_Impacts[[#This Row],[BldgVint]],Raw_Wts[bldgloc],Raw_Impacts[[#This Row],[BldgLoc]])</f>
        <v>1375</v>
      </c>
      <c r="J129" t="s">
        <v>33</v>
      </c>
      <c r="K129" t="s">
        <v>34</v>
      </c>
      <c r="L129">
        <v>3.61</v>
      </c>
      <c r="M129">
        <v>2300</v>
      </c>
      <c r="N129" t="s">
        <v>35</v>
      </c>
      <c r="O129">
        <v>7373.5109334999997</v>
      </c>
      <c r="P129">
        <v>1.4982572888888901</v>
      </c>
      <c r="Q129">
        <v>1.75272432</v>
      </c>
      <c r="R129">
        <v>544.46282447999999</v>
      </c>
      <c r="S129">
        <v>7216.7472380999998</v>
      </c>
      <c r="T129">
        <v>1.3688373444444399</v>
      </c>
      <c r="U129">
        <v>1.6296156533333299</v>
      </c>
      <c r="V129">
        <v>549.37435246999996</v>
      </c>
      <c r="W129">
        <v>43.424846371191599</v>
      </c>
      <c r="X129">
        <v>3.5850400123114801E-2</v>
      </c>
      <c r="Y129">
        <v>3.4102123730378603E-2</v>
      </c>
      <c r="Z129">
        <v>-1.36053406925207</v>
      </c>
      <c r="AA129" t="s">
        <v>36</v>
      </c>
    </row>
    <row r="130" spans="1:27" x14ac:dyDescent="0.3">
      <c r="A130" t="s">
        <v>26</v>
      </c>
      <c r="B130" t="s">
        <v>27</v>
      </c>
      <c r="C130" t="s">
        <v>28</v>
      </c>
      <c r="D130" s="1">
        <v>43620.035520833335</v>
      </c>
      <c r="E130" t="s">
        <v>29</v>
      </c>
      <c r="F130" t="s">
        <v>54</v>
      </c>
      <c r="G130">
        <v>2011</v>
      </c>
      <c r="H130" t="s">
        <v>32</v>
      </c>
      <c r="I130">
        <f>SUMIFS(Raw_Wts[wt_vint],Raw_Wts[bldgtype],Raw_Impacts[[#This Row],[BldgType]],Raw_Wts[bldgvint],Raw_Impacts[[#This Row],[BldgVint]],Raw_Wts[bldgloc],Raw_Impacts[[#This Row],[BldgLoc]])</f>
        <v>882</v>
      </c>
      <c r="J130" t="s">
        <v>33</v>
      </c>
      <c r="K130" t="s">
        <v>34</v>
      </c>
      <c r="L130">
        <v>2.33</v>
      </c>
      <c r="M130">
        <v>2300</v>
      </c>
      <c r="N130" t="s">
        <v>35</v>
      </c>
      <c r="O130">
        <v>7055.4926704</v>
      </c>
      <c r="P130">
        <v>0.696958201666667</v>
      </c>
      <c r="Q130">
        <v>1.02641558733333</v>
      </c>
      <c r="R130">
        <v>523.61570266249998</v>
      </c>
      <c r="S130">
        <v>6959.0512583399995</v>
      </c>
      <c r="T130">
        <v>0.69691236833333303</v>
      </c>
      <c r="U130">
        <v>1.0264144873333301</v>
      </c>
      <c r="V130">
        <v>528.05672914249999</v>
      </c>
      <c r="W130">
        <v>41.391163974249501</v>
      </c>
      <c r="X130" s="2">
        <v>1.9670958512098499E-5</v>
      </c>
      <c r="Y130" s="2">
        <v>4.7210300437689498E-7</v>
      </c>
      <c r="Z130">
        <v>-1.90601994849781</v>
      </c>
      <c r="AA130" t="s">
        <v>36</v>
      </c>
    </row>
    <row r="131" spans="1:27" x14ac:dyDescent="0.3">
      <c r="A131" t="s">
        <v>26</v>
      </c>
      <c r="B131" t="s">
        <v>27</v>
      </c>
      <c r="C131" t="s">
        <v>28</v>
      </c>
      <c r="D131" s="1">
        <v>43620.035520833335</v>
      </c>
      <c r="E131" t="s">
        <v>29</v>
      </c>
      <c r="F131" t="s">
        <v>54</v>
      </c>
      <c r="G131">
        <v>2011</v>
      </c>
      <c r="H131" t="s">
        <v>37</v>
      </c>
      <c r="I131">
        <f>SUMIFS(Raw_Wts[wt_vint],Raw_Wts[bldgtype],Raw_Impacts[[#This Row],[BldgType]],Raw_Wts[bldgvint],Raw_Impacts[[#This Row],[BldgVint]],Raw_Wts[bldgloc],Raw_Impacts[[#This Row],[BldgLoc]])</f>
        <v>870</v>
      </c>
      <c r="J131" t="s">
        <v>33</v>
      </c>
      <c r="K131" t="s">
        <v>34</v>
      </c>
      <c r="L131">
        <v>2.21</v>
      </c>
      <c r="M131">
        <v>1950</v>
      </c>
      <c r="N131" t="s">
        <v>35</v>
      </c>
      <c r="O131">
        <v>6749.0556643399996</v>
      </c>
      <c r="P131">
        <v>1.91859031333333</v>
      </c>
      <c r="Q131">
        <v>2.30511773733333</v>
      </c>
      <c r="R131">
        <v>534.07160384999997</v>
      </c>
      <c r="S131">
        <v>6566.3356487700003</v>
      </c>
      <c r="T131">
        <v>1.7346785255555599</v>
      </c>
      <c r="U131">
        <v>2.0969559993333302</v>
      </c>
      <c r="V131">
        <v>539.21183181900005</v>
      </c>
      <c r="W131">
        <v>82.678740076922395</v>
      </c>
      <c r="X131">
        <v>8.3218003519356598E-2</v>
      </c>
      <c r="Y131">
        <v>9.4190831674208095E-2</v>
      </c>
      <c r="Z131">
        <v>-2.3258950085972701</v>
      </c>
      <c r="AA131" t="s">
        <v>36</v>
      </c>
    </row>
    <row r="132" spans="1:27" x14ac:dyDescent="0.3">
      <c r="A132" t="s">
        <v>26</v>
      </c>
      <c r="B132" t="s">
        <v>27</v>
      </c>
      <c r="C132" t="s">
        <v>28</v>
      </c>
      <c r="D132" s="1">
        <v>43620.035520833335</v>
      </c>
      <c r="E132" t="s">
        <v>29</v>
      </c>
      <c r="F132" t="s">
        <v>54</v>
      </c>
      <c r="G132">
        <v>2011</v>
      </c>
      <c r="H132" t="s">
        <v>38</v>
      </c>
      <c r="I132">
        <f>SUMIFS(Raw_Wts[wt_vint],Raw_Wts[bldgtype],Raw_Impacts[[#This Row],[BldgType]],Raw_Wts[bldgvint],Raw_Impacts[[#This Row],[BldgVint]],Raw_Wts[bldgloc],Raw_Impacts[[#This Row],[BldgLoc]])</f>
        <v>2636</v>
      </c>
      <c r="J132" t="s">
        <v>33</v>
      </c>
      <c r="K132" t="s">
        <v>34</v>
      </c>
      <c r="L132">
        <v>3.23</v>
      </c>
      <c r="M132">
        <v>2300</v>
      </c>
      <c r="N132" t="s">
        <v>35</v>
      </c>
      <c r="O132">
        <v>7240.6103202550003</v>
      </c>
      <c r="P132">
        <v>1.45599267666667</v>
      </c>
      <c r="Q132">
        <v>1.81112474133333</v>
      </c>
      <c r="R132">
        <v>499.50338486300001</v>
      </c>
      <c r="S132">
        <v>7125.7668156399995</v>
      </c>
      <c r="T132">
        <v>1.3351784099999999</v>
      </c>
      <c r="U132">
        <v>1.6734970463333301</v>
      </c>
      <c r="V132">
        <v>503.70587147399999</v>
      </c>
      <c r="W132">
        <v>35.555264586687201</v>
      </c>
      <c r="X132">
        <v>3.7403797729618098E-2</v>
      </c>
      <c r="Y132">
        <v>4.2609193498451998E-2</v>
      </c>
      <c r="Z132">
        <v>-1.3010794461300299</v>
      </c>
      <c r="AA132" t="s">
        <v>36</v>
      </c>
    </row>
    <row r="133" spans="1:27" x14ac:dyDescent="0.3">
      <c r="A133" t="s">
        <v>26</v>
      </c>
      <c r="B133" t="s">
        <v>27</v>
      </c>
      <c r="C133" t="s">
        <v>28</v>
      </c>
      <c r="D133" s="1">
        <v>43620.035520833335</v>
      </c>
      <c r="E133" t="s">
        <v>29</v>
      </c>
      <c r="F133" t="s">
        <v>54</v>
      </c>
      <c r="G133">
        <v>2011</v>
      </c>
      <c r="H133" t="s">
        <v>39</v>
      </c>
      <c r="I133">
        <f>SUMIFS(Raw_Wts[wt_vint],Raw_Wts[bldgtype],Raw_Impacts[[#This Row],[BldgType]],Raw_Wts[bldgvint],Raw_Impacts[[#This Row],[BldgVint]],Raw_Wts[bldgloc],Raw_Impacts[[#This Row],[BldgLoc]])</f>
        <v>3337</v>
      </c>
      <c r="J133" t="s">
        <v>33</v>
      </c>
      <c r="K133" t="s">
        <v>34</v>
      </c>
      <c r="L133">
        <v>3.17</v>
      </c>
      <c r="M133">
        <v>2300</v>
      </c>
      <c r="N133" t="s">
        <v>35</v>
      </c>
      <c r="O133">
        <v>7799.1978493500001</v>
      </c>
      <c r="P133">
        <v>2.3505487122222202</v>
      </c>
      <c r="Q133">
        <v>2.68950815866667</v>
      </c>
      <c r="R133">
        <v>487.79551487549998</v>
      </c>
      <c r="S133">
        <v>7597.2707787299996</v>
      </c>
      <c r="T133">
        <v>2.1094154999999999</v>
      </c>
      <c r="U133">
        <v>2.4400837416666699</v>
      </c>
      <c r="V133">
        <v>491.99039584849999</v>
      </c>
      <c r="W133">
        <v>63.699391362776197</v>
      </c>
      <c r="X133">
        <v>7.6067259376095306E-2</v>
      </c>
      <c r="Y133">
        <v>7.8682781388012504E-2</v>
      </c>
      <c r="Z133">
        <v>-1.32330630063092</v>
      </c>
      <c r="AA133" t="s">
        <v>36</v>
      </c>
    </row>
    <row r="134" spans="1:27" x14ac:dyDescent="0.3">
      <c r="A134" t="s">
        <v>26</v>
      </c>
      <c r="B134" t="s">
        <v>27</v>
      </c>
      <c r="C134" t="s">
        <v>28</v>
      </c>
      <c r="D134" s="1">
        <v>43620.035520833335</v>
      </c>
      <c r="E134" t="s">
        <v>29</v>
      </c>
      <c r="F134" t="s">
        <v>54</v>
      </c>
      <c r="G134">
        <v>2011</v>
      </c>
      <c r="H134" t="s">
        <v>40</v>
      </c>
      <c r="I134">
        <f>SUMIFS(Raw_Wts[wt_vint],Raw_Wts[bldgtype],Raw_Impacts[[#This Row],[BldgType]],Raw_Wts[bldgvint],Raw_Impacts[[#This Row],[BldgVint]],Raw_Wts[bldgloc],Raw_Impacts[[#This Row],[BldgLoc]])</f>
        <v>788</v>
      </c>
      <c r="J134" t="s">
        <v>33</v>
      </c>
      <c r="K134" t="s">
        <v>34</v>
      </c>
      <c r="L134">
        <v>3.55</v>
      </c>
      <c r="M134">
        <v>2300</v>
      </c>
      <c r="N134" t="s">
        <v>35</v>
      </c>
      <c r="O134">
        <v>7205.75234714</v>
      </c>
      <c r="P134">
        <v>1.2536221722222201</v>
      </c>
      <c r="Q134">
        <v>1.4850568770000001</v>
      </c>
      <c r="R134">
        <v>583.91771024699995</v>
      </c>
      <c r="S134">
        <v>7074.6669423800004</v>
      </c>
      <c r="T134">
        <v>1.16364779055556</v>
      </c>
      <c r="U134">
        <v>1.4064126396666701</v>
      </c>
      <c r="V134">
        <v>589.75420550249999</v>
      </c>
      <c r="W134">
        <v>36.9254661295776</v>
      </c>
      <c r="X134">
        <v>2.5344896244131498E-2</v>
      </c>
      <c r="Y134">
        <v>2.21533062910798E-2</v>
      </c>
      <c r="Z134">
        <v>-1.6440831705633601</v>
      </c>
      <c r="AA134" t="s">
        <v>36</v>
      </c>
    </row>
    <row r="135" spans="1:27" x14ac:dyDescent="0.3">
      <c r="A135" t="s">
        <v>26</v>
      </c>
      <c r="B135" t="s">
        <v>27</v>
      </c>
      <c r="C135" t="s">
        <v>28</v>
      </c>
      <c r="D135" s="1">
        <v>43620.035520833335</v>
      </c>
      <c r="E135" t="s">
        <v>29</v>
      </c>
      <c r="F135" t="s">
        <v>54</v>
      </c>
      <c r="G135">
        <v>2011</v>
      </c>
      <c r="H135" t="s">
        <v>41</v>
      </c>
      <c r="I135">
        <f>SUMIFS(Raw_Wts[wt_vint],Raw_Wts[bldgtype],Raw_Impacts[[#This Row],[BldgType]],Raw_Wts[bldgvint],Raw_Impacts[[#This Row],[BldgVint]],Raw_Wts[bldgloc],Raw_Impacts[[#This Row],[BldgLoc]])</f>
        <v>11069</v>
      </c>
      <c r="J135" t="s">
        <v>33</v>
      </c>
      <c r="K135" t="s">
        <v>34</v>
      </c>
      <c r="L135">
        <v>4.01</v>
      </c>
      <c r="M135">
        <v>2390</v>
      </c>
      <c r="N135" t="s">
        <v>35</v>
      </c>
      <c r="O135">
        <v>7791.59735069</v>
      </c>
      <c r="P135">
        <v>2.3165707522222201</v>
      </c>
      <c r="Q135">
        <v>2.4259864900000001</v>
      </c>
      <c r="R135">
        <v>428.10429640199999</v>
      </c>
      <c r="S135">
        <v>7645.2806595499997</v>
      </c>
      <c r="T135">
        <v>2.0624745811111098</v>
      </c>
      <c r="U135">
        <v>2.21013993</v>
      </c>
      <c r="V135">
        <v>431.14953033900002</v>
      </c>
      <c r="W135">
        <v>36.487952902742798</v>
      </c>
      <c r="X135">
        <v>6.3365628706012797E-2</v>
      </c>
      <c r="Y135">
        <v>5.3827072319202099E-2</v>
      </c>
      <c r="Z135">
        <v>-0.75940995935164401</v>
      </c>
      <c r="AA135" t="s">
        <v>36</v>
      </c>
    </row>
    <row r="136" spans="1:27" x14ac:dyDescent="0.3">
      <c r="A136" t="s">
        <v>26</v>
      </c>
      <c r="B136" t="s">
        <v>27</v>
      </c>
      <c r="C136" t="s">
        <v>28</v>
      </c>
      <c r="D136" s="1">
        <v>43620.035520833335</v>
      </c>
      <c r="E136" t="s">
        <v>29</v>
      </c>
      <c r="F136" t="s">
        <v>54</v>
      </c>
      <c r="G136">
        <v>2011</v>
      </c>
      <c r="H136" t="s">
        <v>42</v>
      </c>
      <c r="I136">
        <f>SUMIFS(Raw_Wts[wt_vint],Raw_Wts[bldgtype],Raw_Impacts[[#This Row],[BldgType]],Raw_Wts[bldgvint],Raw_Impacts[[#This Row],[BldgVint]],Raw_Wts[bldgloc],Raw_Impacts[[#This Row],[BldgLoc]])</f>
        <v>4931</v>
      </c>
      <c r="J136" t="s">
        <v>33</v>
      </c>
      <c r="K136" t="s">
        <v>34</v>
      </c>
      <c r="L136">
        <v>3.21</v>
      </c>
      <c r="M136">
        <v>2390</v>
      </c>
      <c r="N136" t="s">
        <v>35</v>
      </c>
      <c r="O136">
        <v>8030.3379336500002</v>
      </c>
      <c r="P136">
        <v>2.1064387011111099</v>
      </c>
      <c r="Q136">
        <v>2.2828587599999999</v>
      </c>
      <c r="R136">
        <v>321.87148184099999</v>
      </c>
      <c r="S136">
        <v>7866.60612459</v>
      </c>
      <c r="T136">
        <v>1.8756982122222201</v>
      </c>
      <c r="U136">
        <v>2.0770685019999999</v>
      </c>
      <c r="V136">
        <v>322.747265852</v>
      </c>
      <c r="W136">
        <v>51.006794099688499</v>
      </c>
      <c r="X136">
        <v>7.1881772239529199E-2</v>
      </c>
      <c r="Y136">
        <v>6.41091146417445E-2</v>
      </c>
      <c r="Z136">
        <v>-0.272829909968832</v>
      </c>
      <c r="AA136" t="s">
        <v>36</v>
      </c>
    </row>
    <row r="137" spans="1:27" x14ac:dyDescent="0.3">
      <c r="A137" t="s">
        <v>26</v>
      </c>
      <c r="B137" t="s">
        <v>27</v>
      </c>
      <c r="C137" t="s">
        <v>28</v>
      </c>
      <c r="D137" s="1">
        <v>43620.035520833335</v>
      </c>
      <c r="E137" t="s">
        <v>29</v>
      </c>
      <c r="F137" t="s">
        <v>54</v>
      </c>
      <c r="G137">
        <v>2011</v>
      </c>
      <c r="H137" t="s">
        <v>43</v>
      </c>
      <c r="I137">
        <f>SUMIFS(Raw_Wts[wt_vint],Raw_Wts[bldgtype],Raw_Impacts[[#This Row],[BldgType]],Raw_Wts[bldgvint],Raw_Impacts[[#This Row],[BldgVint]],Raw_Wts[bldgloc],Raw_Impacts[[#This Row],[BldgLoc]])</f>
        <v>5199</v>
      </c>
      <c r="J137" t="s">
        <v>33</v>
      </c>
      <c r="K137" t="s">
        <v>34</v>
      </c>
      <c r="L137">
        <v>3.77</v>
      </c>
      <c r="M137">
        <v>2390</v>
      </c>
      <c r="N137" t="s">
        <v>35</v>
      </c>
      <c r="O137">
        <v>8903.9785756000001</v>
      </c>
      <c r="P137">
        <v>2.9257770888888901</v>
      </c>
      <c r="Q137">
        <v>2.8404340480000001</v>
      </c>
      <c r="R137">
        <v>353.40931526399999</v>
      </c>
      <c r="S137">
        <v>8592.5692963199999</v>
      </c>
      <c r="T137">
        <v>2.59518505333333</v>
      </c>
      <c r="U137">
        <v>2.5610498613333301</v>
      </c>
      <c r="V137">
        <v>355.02100918999997</v>
      </c>
      <c r="W137">
        <v>82.601930843500895</v>
      </c>
      <c r="X137">
        <v>8.7690195107574406E-2</v>
      </c>
      <c r="Y137">
        <v>7.4107211317418306E-2</v>
      </c>
      <c r="Z137">
        <v>-0.427505020159133</v>
      </c>
      <c r="AA137" t="s">
        <v>36</v>
      </c>
    </row>
    <row r="138" spans="1:27" x14ac:dyDescent="0.3">
      <c r="A138" t="s">
        <v>26</v>
      </c>
      <c r="B138" t="s">
        <v>27</v>
      </c>
      <c r="C138" t="s">
        <v>28</v>
      </c>
      <c r="D138" s="1">
        <v>43620.035520833335</v>
      </c>
      <c r="E138" t="s">
        <v>29</v>
      </c>
      <c r="F138" t="s">
        <v>54</v>
      </c>
      <c r="G138">
        <v>2011</v>
      </c>
      <c r="H138" t="s">
        <v>44</v>
      </c>
      <c r="I138">
        <f>SUMIFS(Raw_Wts[wt_vint],Raw_Wts[bldgtype],Raw_Impacts[[#This Row],[BldgType]],Raw_Wts[bldgvint],Raw_Impacts[[#This Row],[BldgVint]],Raw_Wts[bldgloc],Raw_Impacts[[#This Row],[BldgLoc]])</f>
        <v>5269</v>
      </c>
      <c r="J138" t="s">
        <v>33</v>
      </c>
      <c r="K138" t="s">
        <v>34</v>
      </c>
      <c r="L138">
        <v>3.37</v>
      </c>
      <c r="M138">
        <v>2420</v>
      </c>
      <c r="N138" t="s">
        <v>35</v>
      </c>
      <c r="O138">
        <v>8867.4492124000008</v>
      </c>
      <c r="P138">
        <v>3.74478799222222</v>
      </c>
      <c r="Q138">
        <v>3.3581131093333298</v>
      </c>
      <c r="R138">
        <v>408.839545321</v>
      </c>
      <c r="S138">
        <v>8572.3768209000009</v>
      </c>
      <c r="T138">
        <v>3.3227195733333299</v>
      </c>
      <c r="U138">
        <v>3.02504125666667</v>
      </c>
      <c r="V138">
        <v>411.67558228199999</v>
      </c>
      <c r="W138">
        <v>87.558573145400601</v>
      </c>
      <c r="X138">
        <v>0.1252428542697</v>
      </c>
      <c r="Y138">
        <v>9.8834377645895102E-2</v>
      </c>
      <c r="Z138">
        <v>-0.84155399436201495</v>
      </c>
      <c r="AA138" t="s">
        <v>36</v>
      </c>
    </row>
    <row r="139" spans="1:27" x14ac:dyDescent="0.3">
      <c r="A139" t="s">
        <v>26</v>
      </c>
      <c r="B139" t="s">
        <v>27</v>
      </c>
      <c r="C139" t="s">
        <v>28</v>
      </c>
      <c r="D139" s="1">
        <v>43620.035520833335</v>
      </c>
      <c r="E139" t="s">
        <v>29</v>
      </c>
      <c r="F139" t="s">
        <v>54</v>
      </c>
      <c r="G139">
        <v>2011</v>
      </c>
      <c r="H139" t="s">
        <v>45</v>
      </c>
      <c r="I139">
        <f>SUMIFS(Raw_Wts[wt_vint],Raw_Wts[bldgtype],Raw_Impacts[[#This Row],[BldgType]],Raw_Wts[bldgvint],Raw_Impacts[[#This Row],[BldgVint]],Raw_Wts[bldgloc],Raw_Impacts[[#This Row],[BldgLoc]])</f>
        <v>20895</v>
      </c>
      <c r="J139" t="s">
        <v>33</v>
      </c>
      <c r="K139" t="s">
        <v>34</v>
      </c>
      <c r="L139">
        <v>2.5299999999999998</v>
      </c>
      <c r="M139">
        <v>1950</v>
      </c>
      <c r="N139" t="s">
        <v>35</v>
      </c>
      <c r="O139">
        <v>7705.5134827000002</v>
      </c>
      <c r="P139">
        <v>2.84357522</v>
      </c>
      <c r="Q139">
        <v>2.7871158820000002</v>
      </c>
      <c r="R139">
        <v>443.243587596</v>
      </c>
      <c r="S139">
        <v>7401.6090450000002</v>
      </c>
      <c r="T139">
        <v>2.5440340566666699</v>
      </c>
      <c r="U139">
        <v>2.5170814400000001</v>
      </c>
      <c r="V139">
        <v>446.82627644899998</v>
      </c>
      <c r="W139">
        <v>120.12033110672</v>
      </c>
      <c r="X139">
        <v>0.118395716732543</v>
      </c>
      <c r="Y139">
        <v>0.106732981027668</v>
      </c>
      <c r="Z139">
        <v>-1.4160825505929</v>
      </c>
      <c r="AA139" t="s">
        <v>36</v>
      </c>
    </row>
    <row r="140" spans="1:27" x14ac:dyDescent="0.3">
      <c r="A140" t="s">
        <v>26</v>
      </c>
      <c r="B140" t="s">
        <v>27</v>
      </c>
      <c r="C140" t="s">
        <v>28</v>
      </c>
      <c r="D140" s="1">
        <v>43620.035520833335</v>
      </c>
      <c r="E140" t="s">
        <v>29</v>
      </c>
      <c r="F140" t="s">
        <v>54</v>
      </c>
      <c r="G140">
        <v>2011</v>
      </c>
      <c r="H140" t="s">
        <v>46</v>
      </c>
      <c r="I140">
        <f>SUMIFS(Raw_Wts[wt_vint],Raw_Wts[bldgtype],Raw_Impacts[[#This Row],[BldgType]],Raw_Wts[bldgvint],Raw_Impacts[[#This Row],[BldgVint]],Raw_Wts[bldgloc],Raw_Impacts[[#This Row],[BldgLoc]])</f>
        <v>3494</v>
      </c>
      <c r="J140" t="s">
        <v>33</v>
      </c>
      <c r="K140" t="s">
        <v>34</v>
      </c>
      <c r="L140">
        <v>2.66</v>
      </c>
      <c r="M140">
        <v>1950</v>
      </c>
      <c r="N140" t="s">
        <v>35</v>
      </c>
      <c r="O140">
        <v>7801.0521500000004</v>
      </c>
      <c r="P140">
        <v>2.24474277777778</v>
      </c>
      <c r="Q140">
        <v>2.80931833333333</v>
      </c>
      <c r="R140">
        <v>449.46574349999997</v>
      </c>
      <c r="S140">
        <v>7486.9876000000004</v>
      </c>
      <c r="T140">
        <v>2.01318055555556</v>
      </c>
      <c r="U140">
        <v>2.5321146666666698</v>
      </c>
      <c r="V140">
        <v>453.053989</v>
      </c>
      <c r="W140">
        <v>118.06937969924699</v>
      </c>
      <c r="X140">
        <v>8.7053467000835605E-2</v>
      </c>
      <c r="Y140">
        <v>0.10421190476190501</v>
      </c>
      <c r="Z140">
        <v>-1.3489644736841999</v>
      </c>
      <c r="AA140" t="s">
        <v>36</v>
      </c>
    </row>
    <row r="141" spans="1:27" x14ac:dyDescent="0.3">
      <c r="A141" t="s">
        <v>26</v>
      </c>
      <c r="B141" t="s">
        <v>27</v>
      </c>
      <c r="C141" t="s">
        <v>28</v>
      </c>
      <c r="D141" s="1">
        <v>43620.035520833335</v>
      </c>
      <c r="E141" t="s">
        <v>29</v>
      </c>
      <c r="F141" t="s">
        <v>54</v>
      </c>
      <c r="G141">
        <v>2011</v>
      </c>
      <c r="H141" t="s">
        <v>47</v>
      </c>
      <c r="I141">
        <f>SUMIFS(Raw_Wts[wt_vint],Raw_Wts[bldgtype],Raw_Impacts[[#This Row],[BldgType]],Raw_Wts[bldgvint],Raw_Impacts[[#This Row],[BldgVint]],Raw_Wts[bldgloc],Raw_Impacts[[#This Row],[BldgLoc]])</f>
        <v>7953</v>
      </c>
      <c r="J141" t="s">
        <v>33</v>
      </c>
      <c r="K141" t="s">
        <v>34</v>
      </c>
      <c r="L141">
        <v>2.4700000000000002</v>
      </c>
      <c r="M141">
        <v>1950</v>
      </c>
      <c r="N141" t="s">
        <v>35</v>
      </c>
      <c r="O141">
        <v>7167.1062774000002</v>
      </c>
      <c r="P141">
        <v>2.1525569088888901</v>
      </c>
      <c r="Q141">
        <v>2.565265594</v>
      </c>
      <c r="R141">
        <v>468.56627305299997</v>
      </c>
      <c r="S141">
        <v>6943.2266347000004</v>
      </c>
      <c r="T141">
        <v>1.9424509988888901</v>
      </c>
      <c r="U141">
        <v>2.3341411566666701</v>
      </c>
      <c r="V141">
        <v>472.55987657100002</v>
      </c>
      <c r="W141">
        <v>90.639531457488999</v>
      </c>
      <c r="X141">
        <v>8.5063121457489704E-2</v>
      </c>
      <c r="Y141">
        <v>9.3572646693657405E-2</v>
      </c>
      <c r="Z141">
        <v>-1.6168435295546</v>
      </c>
      <c r="AA141" t="s">
        <v>36</v>
      </c>
    </row>
    <row r="142" spans="1:27" x14ac:dyDescent="0.3">
      <c r="A142" t="s">
        <v>26</v>
      </c>
      <c r="B142" t="s">
        <v>27</v>
      </c>
      <c r="C142" t="s">
        <v>28</v>
      </c>
      <c r="D142" s="1">
        <v>43620.035520833335</v>
      </c>
      <c r="E142" t="s">
        <v>29</v>
      </c>
      <c r="F142" t="s">
        <v>54</v>
      </c>
      <c r="G142">
        <v>2011</v>
      </c>
      <c r="H142" t="s">
        <v>48</v>
      </c>
      <c r="I142">
        <f>SUMIFS(Raw_Wts[wt_vint],Raw_Wts[bldgtype],Raw_Impacts[[#This Row],[BldgType]],Raw_Wts[bldgvint],Raw_Impacts[[#This Row],[BldgVint]],Raw_Wts[bldgloc],Raw_Impacts[[#This Row],[BldgLoc]])</f>
        <v>5587</v>
      </c>
      <c r="J142" t="s">
        <v>33</v>
      </c>
      <c r="K142" t="s">
        <v>34</v>
      </c>
      <c r="L142">
        <v>2.5499999999999998</v>
      </c>
      <c r="M142">
        <v>1950</v>
      </c>
      <c r="N142" t="s">
        <v>35</v>
      </c>
      <c r="O142">
        <v>8042.3399812999996</v>
      </c>
      <c r="P142">
        <v>2.1467906411111102</v>
      </c>
      <c r="Q142">
        <v>2.5491099126666699</v>
      </c>
      <c r="R142">
        <v>451.46911528499999</v>
      </c>
      <c r="S142">
        <v>7688.9227496000003</v>
      </c>
      <c r="T142">
        <v>1.9325599311111099</v>
      </c>
      <c r="U142">
        <v>2.3153593746666701</v>
      </c>
      <c r="V142">
        <v>455.23752153499998</v>
      </c>
      <c r="W142">
        <v>138.59499282352999</v>
      </c>
      <c r="X142">
        <v>8.4012043137254994E-2</v>
      </c>
      <c r="Y142">
        <v>9.1666877647058595E-2</v>
      </c>
      <c r="Z142">
        <v>-1.47780637254902</v>
      </c>
      <c r="AA142" t="s">
        <v>36</v>
      </c>
    </row>
    <row r="143" spans="1:27" x14ac:dyDescent="0.3">
      <c r="A143" t="s">
        <v>26</v>
      </c>
      <c r="B143" t="s">
        <v>27</v>
      </c>
      <c r="C143" t="s">
        <v>28</v>
      </c>
      <c r="D143" s="1">
        <v>43620.035520833335</v>
      </c>
      <c r="E143" t="s">
        <v>29</v>
      </c>
      <c r="F143" t="s">
        <v>54</v>
      </c>
      <c r="G143">
        <v>2011</v>
      </c>
      <c r="H143" t="s">
        <v>49</v>
      </c>
      <c r="I143">
        <f>SUMIFS(Raw_Wts[wt_vint],Raw_Wts[bldgtype],Raw_Impacts[[#This Row],[BldgType]],Raw_Wts[bldgvint],Raw_Impacts[[#This Row],[BldgVint]],Raw_Wts[bldgloc],Raw_Impacts[[#This Row],[BldgLoc]])</f>
        <v>2164</v>
      </c>
      <c r="J143" t="s">
        <v>33</v>
      </c>
      <c r="K143" t="s">
        <v>34</v>
      </c>
      <c r="L143">
        <v>3.17</v>
      </c>
      <c r="M143">
        <v>2160</v>
      </c>
      <c r="N143" t="s">
        <v>35</v>
      </c>
      <c r="O143">
        <v>9679.4350577000005</v>
      </c>
      <c r="P143">
        <v>3.1646808611111101</v>
      </c>
      <c r="Q143">
        <v>3.32969223</v>
      </c>
      <c r="R143">
        <v>475.77114700200002</v>
      </c>
      <c r="S143">
        <v>9126.0654207000007</v>
      </c>
      <c r="T143">
        <v>2.7914832066666699</v>
      </c>
      <c r="U143">
        <v>2.9664395913333301</v>
      </c>
      <c r="V143">
        <v>479.98819144200002</v>
      </c>
      <c r="W143">
        <v>174.564554258675</v>
      </c>
      <c r="X143">
        <v>0.11772796670171801</v>
      </c>
      <c r="Y143">
        <v>0.11459073774973701</v>
      </c>
      <c r="Z143">
        <v>-1.3302979305993701</v>
      </c>
      <c r="AA143" t="s">
        <v>36</v>
      </c>
    </row>
    <row r="144" spans="1:27" x14ac:dyDescent="0.3">
      <c r="A144" t="s">
        <v>26</v>
      </c>
      <c r="B144" t="s">
        <v>27</v>
      </c>
      <c r="C144" t="s">
        <v>28</v>
      </c>
      <c r="D144" s="1">
        <v>43620.035520833335</v>
      </c>
      <c r="E144" t="s">
        <v>29</v>
      </c>
      <c r="F144" t="s">
        <v>54</v>
      </c>
      <c r="G144">
        <v>2011</v>
      </c>
      <c r="H144" t="s">
        <v>50</v>
      </c>
      <c r="I144">
        <f>SUMIFS(Raw_Wts[wt_vint],Raw_Wts[bldgtype],Raw_Impacts[[#This Row],[BldgType]],Raw_Wts[bldgvint],Raw_Impacts[[#This Row],[BldgVint]],Raw_Wts[bldgloc],Raw_Impacts[[#This Row],[BldgLoc]])</f>
        <v>495</v>
      </c>
      <c r="J144" t="s">
        <v>33</v>
      </c>
      <c r="K144" t="s">
        <v>34</v>
      </c>
      <c r="L144">
        <v>3.4</v>
      </c>
      <c r="M144">
        <v>2160</v>
      </c>
      <c r="N144" t="s">
        <v>35</v>
      </c>
      <c r="O144">
        <v>10452.952328400001</v>
      </c>
      <c r="P144">
        <v>2.6472568922222202</v>
      </c>
      <c r="Q144">
        <v>3.0694553579999999</v>
      </c>
      <c r="R144">
        <v>330.91888484100002</v>
      </c>
      <c r="S144">
        <v>9887.2722959999992</v>
      </c>
      <c r="T144">
        <v>2.3812539688888901</v>
      </c>
      <c r="U144">
        <v>2.7832097519999999</v>
      </c>
      <c r="V144">
        <v>332.89437713900003</v>
      </c>
      <c r="W144">
        <v>166.37648011764699</v>
      </c>
      <c r="X144">
        <v>7.8236153921568602E-2</v>
      </c>
      <c r="Y144">
        <v>8.4189884117647107E-2</v>
      </c>
      <c r="Z144">
        <v>-0.58102714647058995</v>
      </c>
      <c r="AA144" t="s">
        <v>36</v>
      </c>
    </row>
    <row r="145" spans="1:27" x14ac:dyDescent="0.3">
      <c r="A145" t="s">
        <v>26</v>
      </c>
      <c r="B145" t="s">
        <v>27</v>
      </c>
      <c r="C145" t="s">
        <v>28</v>
      </c>
      <c r="D145" s="1">
        <v>43620.035520833335</v>
      </c>
      <c r="E145" t="s">
        <v>29</v>
      </c>
      <c r="F145" t="s">
        <v>54</v>
      </c>
      <c r="G145">
        <v>2011</v>
      </c>
      <c r="H145" t="s">
        <v>51</v>
      </c>
      <c r="I145">
        <f>SUMIFS(Raw_Wts[wt_vint],Raw_Wts[bldgtype],Raw_Impacts[[#This Row],[BldgType]],Raw_Wts[bldgvint],Raw_Impacts[[#This Row],[BldgVint]],Raw_Wts[bldgloc],Raw_Impacts[[#This Row],[BldgLoc]])</f>
        <v>659</v>
      </c>
      <c r="J145" t="s">
        <v>33</v>
      </c>
      <c r="K145" t="s">
        <v>34</v>
      </c>
      <c r="L145">
        <v>3.61</v>
      </c>
      <c r="M145">
        <v>2300</v>
      </c>
      <c r="N145" t="s">
        <v>35</v>
      </c>
      <c r="O145">
        <v>7340.8175466000002</v>
      </c>
      <c r="P145">
        <v>1.46376683333333</v>
      </c>
      <c r="Q145">
        <v>1.7247937799999999</v>
      </c>
      <c r="R145">
        <v>501.78638518999998</v>
      </c>
      <c r="S145">
        <v>7204.7405190999998</v>
      </c>
      <c r="T145">
        <v>1.3398597222222199</v>
      </c>
      <c r="U145">
        <v>1.60629279333333</v>
      </c>
      <c r="V145">
        <v>505.7879906</v>
      </c>
      <c r="W145">
        <v>37.694467451523401</v>
      </c>
      <c r="X145">
        <v>3.4323299476762201E-2</v>
      </c>
      <c r="Y145">
        <v>3.2825758079409101E-2</v>
      </c>
      <c r="Z145">
        <v>-1.10847795290859</v>
      </c>
      <c r="AA145" t="s">
        <v>36</v>
      </c>
    </row>
    <row r="146" spans="1:27" x14ac:dyDescent="0.3">
      <c r="A146" t="s">
        <v>26</v>
      </c>
      <c r="B146" t="s">
        <v>27</v>
      </c>
      <c r="C146" t="s">
        <v>28</v>
      </c>
      <c r="D146" s="1">
        <v>43620.035520833335</v>
      </c>
      <c r="E146" t="s">
        <v>29</v>
      </c>
      <c r="F146" t="s">
        <v>54</v>
      </c>
      <c r="G146">
        <v>2015</v>
      </c>
      <c r="H146" t="s">
        <v>32</v>
      </c>
      <c r="I146">
        <f>SUMIFS(Raw_Wts[wt_vint],Raw_Wts[bldgtype],Raw_Impacts[[#This Row],[BldgType]],Raw_Wts[bldgvint],Raw_Impacts[[#This Row],[BldgVint]],Raw_Wts[bldgloc],Raw_Impacts[[#This Row],[BldgLoc]])</f>
        <v>1026</v>
      </c>
      <c r="J146" t="s">
        <v>33</v>
      </c>
      <c r="K146" t="s">
        <v>34</v>
      </c>
      <c r="L146">
        <v>2.33</v>
      </c>
      <c r="M146">
        <v>2300</v>
      </c>
      <c r="N146" t="s">
        <v>35</v>
      </c>
      <c r="O146">
        <v>7025.0259888399996</v>
      </c>
      <c r="P146">
        <v>0.69817107722222205</v>
      </c>
      <c r="Q146">
        <v>1.02809886166667</v>
      </c>
      <c r="R146">
        <v>476.95540454249999</v>
      </c>
      <c r="S146">
        <v>6947.8713394850001</v>
      </c>
      <c r="T146">
        <v>0.69814357722222198</v>
      </c>
      <c r="U146">
        <v>1.02809886166667</v>
      </c>
      <c r="V146">
        <v>480.53037937250002</v>
      </c>
      <c r="W146">
        <v>33.113583414162903</v>
      </c>
      <c r="X146" s="2">
        <v>1.1802575107278199E-5</v>
      </c>
      <c r="Y146">
        <v>0</v>
      </c>
      <c r="Z146">
        <v>-1.5343239613733799</v>
      </c>
      <c r="AA146" t="s">
        <v>36</v>
      </c>
    </row>
    <row r="147" spans="1:27" x14ac:dyDescent="0.3">
      <c r="A147" t="s">
        <v>26</v>
      </c>
      <c r="B147" t="s">
        <v>27</v>
      </c>
      <c r="C147" t="s">
        <v>28</v>
      </c>
      <c r="D147" s="1">
        <v>43620.035520833335</v>
      </c>
      <c r="E147" t="s">
        <v>29</v>
      </c>
      <c r="F147" t="s">
        <v>54</v>
      </c>
      <c r="G147">
        <v>2015</v>
      </c>
      <c r="H147" t="s">
        <v>37</v>
      </c>
      <c r="I147">
        <f>SUMIFS(Raw_Wts[wt_vint],Raw_Wts[bldgtype],Raw_Impacts[[#This Row],[BldgType]],Raw_Wts[bldgvint],Raw_Impacts[[#This Row],[BldgVint]],Raw_Wts[bldgloc],Raw_Impacts[[#This Row],[BldgLoc]])</f>
        <v>1012</v>
      </c>
      <c r="J147" t="s">
        <v>33</v>
      </c>
      <c r="K147" t="s">
        <v>34</v>
      </c>
      <c r="L147">
        <v>2.21</v>
      </c>
      <c r="M147">
        <v>1950</v>
      </c>
      <c r="N147" t="s">
        <v>35</v>
      </c>
      <c r="O147">
        <v>6632.55366546</v>
      </c>
      <c r="P147">
        <v>1.7190450399999999</v>
      </c>
      <c r="Q147">
        <v>2.1136444613333301</v>
      </c>
      <c r="R147">
        <v>502.588046152</v>
      </c>
      <c r="S147">
        <v>6477.9424475899996</v>
      </c>
      <c r="T147">
        <v>1.5641594999999999</v>
      </c>
      <c r="U147">
        <v>1.9324690793333299</v>
      </c>
      <c r="V147">
        <v>507.12718973300002</v>
      </c>
      <c r="W147">
        <v>69.959827090497996</v>
      </c>
      <c r="X147">
        <v>7.0083954751131203E-2</v>
      </c>
      <c r="Y147">
        <v>8.1979810859728205E-2</v>
      </c>
      <c r="Z147">
        <v>-2.05391112262439</v>
      </c>
      <c r="AA147" t="s">
        <v>36</v>
      </c>
    </row>
    <row r="148" spans="1:27" x14ac:dyDescent="0.3">
      <c r="A148" t="s">
        <v>26</v>
      </c>
      <c r="B148" t="s">
        <v>27</v>
      </c>
      <c r="C148" t="s">
        <v>28</v>
      </c>
      <c r="D148" s="1">
        <v>43620.035520833335</v>
      </c>
      <c r="E148" t="s">
        <v>29</v>
      </c>
      <c r="F148" t="s">
        <v>54</v>
      </c>
      <c r="G148">
        <v>2015</v>
      </c>
      <c r="H148" t="s">
        <v>38</v>
      </c>
      <c r="I148">
        <f>SUMIFS(Raw_Wts[wt_vint],Raw_Wts[bldgtype],Raw_Impacts[[#This Row],[BldgType]],Raw_Wts[bldgvint],Raw_Impacts[[#This Row],[BldgVint]],Raw_Wts[bldgloc],Raw_Impacts[[#This Row],[BldgLoc]])</f>
        <v>3067</v>
      </c>
      <c r="J148" t="s">
        <v>33</v>
      </c>
      <c r="K148" t="s">
        <v>34</v>
      </c>
      <c r="L148">
        <v>3.23</v>
      </c>
      <c r="M148">
        <v>2300</v>
      </c>
      <c r="N148" t="s">
        <v>35</v>
      </c>
      <c r="O148">
        <v>7197.47698795</v>
      </c>
      <c r="P148">
        <v>1.4304505705555599</v>
      </c>
      <c r="Q148">
        <v>1.7900564543333299</v>
      </c>
      <c r="R148">
        <v>431.6890444325</v>
      </c>
      <c r="S148">
        <v>7109.8720327499996</v>
      </c>
      <c r="T148">
        <v>1.3138747555555601</v>
      </c>
      <c r="U148">
        <v>1.6562187883333299</v>
      </c>
      <c r="V148">
        <v>434.55814569850003</v>
      </c>
      <c r="W148">
        <v>27.1222771517029</v>
      </c>
      <c r="X148">
        <v>3.60915835913313E-2</v>
      </c>
      <c r="Y148">
        <v>4.1435809907120598E-2</v>
      </c>
      <c r="Z148">
        <v>-0.88826664582046</v>
      </c>
      <c r="AA148" t="s">
        <v>36</v>
      </c>
    </row>
    <row r="149" spans="1:27" x14ac:dyDescent="0.3">
      <c r="A149" t="s">
        <v>26</v>
      </c>
      <c r="B149" t="s">
        <v>27</v>
      </c>
      <c r="C149" t="s">
        <v>28</v>
      </c>
      <c r="D149" s="1">
        <v>43620.035520833335</v>
      </c>
      <c r="E149" t="s">
        <v>29</v>
      </c>
      <c r="F149" t="s">
        <v>54</v>
      </c>
      <c r="G149">
        <v>2015</v>
      </c>
      <c r="H149" t="s">
        <v>39</v>
      </c>
      <c r="I149">
        <f>SUMIFS(Raw_Wts[wt_vint],Raw_Wts[bldgtype],Raw_Impacts[[#This Row],[BldgType]],Raw_Wts[bldgvint],Raw_Impacts[[#This Row],[BldgVint]],Raw_Wts[bldgloc],Raw_Impacts[[#This Row],[BldgLoc]])</f>
        <v>3882</v>
      </c>
      <c r="J149" t="s">
        <v>33</v>
      </c>
      <c r="K149" t="s">
        <v>34</v>
      </c>
      <c r="L149">
        <v>3.17</v>
      </c>
      <c r="M149">
        <v>2300</v>
      </c>
      <c r="N149" t="s">
        <v>35</v>
      </c>
      <c r="O149">
        <v>7623.5706789400001</v>
      </c>
      <c r="P149">
        <v>2.0508809733333302</v>
      </c>
      <c r="Q149">
        <v>2.4357045703333302</v>
      </c>
      <c r="R149">
        <v>461.82289227349997</v>
      </c>
      <c r="S149">
        <v>7458.2923149449998</v>
      </c>
      <c r="T149">
        <v>1.85540122444444</v>
      </c>
      <c r="U149">
        <v>2.2263995790000002</v>
      </c>
      <c r="V149">
        <v>465.52229513250001</v>
      </c>
      <c r="W149">
        <v>52.138285171924103</v>
      </c>
      <c r="X149">
        <v>6.1665535927094402E-2</v>
      </c>
      <c r="Y149">
        <v>6.6026811146162004E-2</v>
      </c>
      <c r="Z149">
        <v>-1.16700405646685</v>
      </c>
      <c r="AA149" t="s">
        <v>36</v>
      </c>
    </row>
    <row r="150" spans="1:27" x14ac:dyDescent="0.3">
      <c r="A150" t="s">
        <v>26</v>
      </c>
      <c r="B150" t="s">
        <v>27</v>
      </c>
      <c r="C150" t="s">
        <v>28</v>
      </c>
      <c r="D150" s="1">
        <v>43620.035520833335</v>
      </c>
      <c r="E150" t="s">
        <v>29</v>
      </c>
      <c r="F150" t="s">
        <v>54</v>
      </c>
      <c r="G150">
        <v>2015</v>
      </c>
      <c r="H150" t="s">
        <v>40</v>
      </c>
      <c r="I150">
        <f>SUMIFS(Raw_Wts[wt_vint],Raw_Wts[bldgtype],Raw_Impacts[[#This Row],[BldgType]],Raw_Wts[bldgvint],Raw_Impacts[[#This Row],[BldgVint]],Raw_Wts[bldgloc],Raw_Impacts[[#This Row],[BldgLoc]])</f>
        <v>918</v>
      </c>
      <c r="J150" t="s">
        <v>33</v>
      </c>
      <c r="K150" t="s">
        <v>34</v>
      </c>
      <c r="L150">
        <v>3.55</v>
      </c>
      <c r="M150">
        <v>2300</v>
      </c>
      <c r="N150" t="s">
        <v>35</v>
      </c>
      <c r="O150">
        <v>7150.9889640350002</v>
      </c>
      <c r="P150">
        <v>1.47669459055556</v>
      </c>
      <c r="Q150">
        <v>1.6309181663333301</v>
      </c>
      <c r="R150">
        <v>442.14455061400002</v>
      </c>
      <c r="S150">
        <v>7070.6585309900001</v>
      </c>
      <c r="T150">
        <v>1.3473586422222199</v>
      </c>
      <c r="U150">
        <v>1.52631957966667</v>
      </c>
      <c r="V150">
        <v>445.14654659050001</v>
      </c>
      <c r="W150">
        <v>22.628290998591599</v>
      </c>
      <c r="X150">
        <v>3.6432661502347398E-2</v>
      </c>
      <c r="Y150">
        <v>2.94643906103286E-2</v>
      </c>
      <c r="Z150">
        <v>-0.84563266943659898</v>
      </c>
      <c r="AA150" t="s">
        <v>36</v>
      </c>
    </row>
    <row r="151" spans="1:27" x14ac:dyDescent="0.3">
      <c r="A151" t="s">
        <v>26</v>
      </c>
      <c r="B151" t="s">
        <v>27</v>
      </c>
      <c r="C151" t="s">
        <v>28</v>
      </c>
      <c r="D151" s="1">
        <v>43620.035520833335</v>
      </c>
      <c r="E151" t="s">
        <v>29</v>
      </c>
      <c r="F151" t="s">
        <v>54</v>
      </c>
      <c r="G151">
        <v>2015</v>
      </c>
      <c r="H151" t="s">
        <v>41</v>
      </c>
      <c r="I151">
        <f>SUMIFS(Raw_Wts[wt_vint],Raw_Wts[bldgtype],Raw_Impacts[[#This Row],[BldgType]],Raw_Wts[bldgvint],Raw_Impacts[[#This Row],[BldgVint]],Raw_Wts[bldgloc],Raw_Impacts[[#This Row],[BldgLoc]])</f>
        <v>12879</v>
      </c>
      <c r="J151" t="s">
        <v>33</v>
      </c>
      <c r="K151" t="s">
        <v>34</v>
      </c>
      <c r="L151">
        <v>4.01</v>
      </c>
      <c r="M151">
        <v>2390</v>
      </c>
      <c r="N151" t="s">
        <v>35</v>
      </c>
      <c r="O151">
        <v>7643.3754764200003</v>
      </c>
      <c r="P151">
        <v>2.0284587866666701</v>
      </c>
      <c r="Q151">
        <v>2.21306301866667</v>
      </c>
      <c r="R151">
        <v>407.238020968</v>
      </c>
      <c r="S151">
        <v>7528.4557246499999</v>
      </c>
      <c r="T151">
        <v>1.82162574222222</v>
      </c>
      <c r="U151">
        <v>2.0324562953333301</v>
      </c>
      <c r="V151">
        <v>409.89460809899998</v>
      </c>
      <c r="W151">
        <v>28.658292211970199</v>
      </c>
      <c r="X151">
        <v>5.15793128290385E-2</v>
      </c>
      <c r="Y151">
        <v>4.5039083125519498E-2</v>
      </c>
      <c r="Z151">
        <v>-0.66249055635906895</v>
      </c>
      <c r="AA151" t="s">
        <v>36</v>
      </c>
    </row>
    <row r="152" spans="1:27" x14ac:dyDescent="0.3">
      <c r="A152" t="s">
        <v>26</v>
      </c>
      <c r="B152" t="s">
        <v>27</v>
      </c>
      <c r="C152" t="s">
        <v>28</v>
      </c>
      <c r="D152" s="1">
        <v>43620.035520833335</v>
      </c>
      <c r="E152" t="s">
        <v>29</v>
      </c>
      <c r="F152" t="s">
        <v>54</v>
      </c>
      <c r="G152">
        <v>2015</v>
      </c>
      <c r="H152" t="s">
        <v>42</v>
      </c>
      <c r="I152">
        <f>SUMIFS(Raw_Wts[wt_vint],Raw_Wts[bldgtype],Raw_Impacts[[#This Row],[BldgType]],Raw_Wts[bldgvint],Raw_Impacts[[#This Row],[BldgVint]],Raw_Wts[bldgloc],Raw_Impacts[[#This Row],[BldgLoc]])</f>
        <v>5738</v>
      </c>
      <c r="J152" t="s">
        <v>33</v>
      </c>
      <c r="K152" t="s">
        <v>34</v>
      </c>
      <c r="L152">
        <v>3.21</v>
      </c>
      <c r="M152">
        <v>2390</v>
      </c>
      <c r="N152" t="s">
        <v>35</v>
      </c>
      <c r="O152">
        <v>7843.9136377499999</v>
      </c>
      <c r="P152">
        <v>1.85729252444444</v>
      </c>
      <c r="Q152">
        <v>2.0990649053333299</v>
      </c>
      <c r="R152">
        <v>312.25238109600002</v>
      </c>
      <c r="S152">
        <v>7715.8445628700001</v>
      </c>
      <c r="T152">
        <v>1.6697463077777801</v>
      </c>
      <c r="U152">
        <v>1.9259072886666699</v>
      </c>
      <c r="V152">
        <v>312.99295800599998</v>
      </c>
      <c r="W152">
        <v>39.896908062304902</v>
      </c>
      <c r="X152">
        <v>5.8425612668743597E-2</v>
      </c>
      <c r="Y152">
        <v>5.3943182762201398E-2</v>
      </c>
      <c r="Z152">
        <v>-0.230709317757014</v>
      </c>
      <c r="AA152" t="s">
        <v>36</v>
      </c>
    </row>
    <row r="153" spans="1:27" x14ac:dyDescent="0.3">
      <c r="A153" t="s">
        <v>26</v>
      </c>
      <c r="B153" t="s">
        <v>27</v>
      </c>
      <c r="C153" t="s">
        <v>28</v>
      </c>
      <c r="D153" s="1">
        <v>43620.035520833335</v>
      </c>
      <c r="E153" t="s">
        <v>29</v>
      </c>
      <c r="F153" t="s">
        <v>54</v>
      </c>
      <c r="G153">
        <v>2015</v>
      </c>
      <c r="H153" t="s">
        <v>43</v>
      </c>
      <c r="I153">
        <f>SUMIFS(Raw_Wts[wt_vint],Raw_Wts[bldgtype],Raw_Impacts[[#This Row],[BldgType]],Raw_Wts[bldgvint],Raw_Impacts[[#This Row],[BldgVint]],Raw_Wts[bldgloc],Raw_Impacts[[#This Row],[BldgLoc]])</f>
        <v>6048</v>
      </c>
      <c r="J153" t="s">
        <v>33</v>
      </c>
      <c r="K153" t="s">
        <v>34</v>
      </c>
      <c r="L153">
        <v>3.77</v>
      </c>
      <c r="M153">
        <v>2390</v>
      </c>
      <c r="N153" t="s">
        <v>35</v>
      </c>
      <c r="O153">
        <v>8455.9778721999992</v>
      </c>
      <c r="P153">
        <v>2.4762271400000002</v>
      </c>
      <c r="Q153">
        <v>2.5471215680000001</v>
      </c>
      <c r="R153">
        <v>339.60311274600002</v>
      </c>
      <c r="S153">
        <v>8281.1838074000007</v>
      </c>
      <c r="T153">
        <v>2.2152855111111101</v>
      </c>
      <c r="U153">
        <v>2.31818699733333</v>
      </c>
      <c r="V153">
        <v>340.974815014</v>
      </c>
      <c r="W153">
        <v>46.364473421750802</v>
      </c>
      <c r="X153">
        <v>6.9215286177424104E-2</v>
      </c>
      <c r="Y153">
        <v>6.07253503094606E-2</v>
      </c>
      <c r="Z153">
        <v>-0.363846755437645</v>
      </c>
      <c r="AA153" t="s">
        <v>36</v>
      </c>
    </row>
    <row r="154" spans="1:27" x14ac:dyDescent="0.3">
      <c r="A154" t="s">
        <v>26</v>
      </c>
      <c r="B154" t="s">
        <v>27</v>
      </c>
      <c r="C154" t="s">
        <v>28</v>
      </c>
      <c r="D154" s="1">
        <v>43620.035520833335</v>
      </c>
      <c r="E154" t="s">
        <v>29</v>
      </c>
      <c r="F154" t="s">
        <v>54</v>
      </c>
      <c r="G154">
        <v>2015</v>
      </c>
      <c r="H154" t="s">
        <v>44</v>
      </c>
      <c r="I154">
        <f>SUMIFS(Raw_Wts[wt_vint],Raw_Wts[bldgtype],Raw_Impacts[[#This Row],[BldgType]],Raw_Wts[bldgvint],Raw_Impacts[[#This Row],[BldgVint]],Raw_Wts[bldgloc],Raw_Impacts[[#This Row],[BldgLoc]])</f>
        <v>6131</v>
      </c>
      <c r="J154" t="s">
        <v>33</v>
      </c>
      <c r="K154" t="s">
        <v>34</v>
      </c>
      <c r="L154">
        <v>3.37</v>
      </c>
      <c r="M154">
        <v>2420</v>
      </c>
      <c r="N154" t="s">
        <v>35</v>
      </c>
      <c r="O154">
        <v>8504.4741204000002</v>
      </c>
      <c r="P154">
        <v>3.2859540933333302</v>
      </c>
      <c r="Q154">
        <v>3.03771855133333</v>
      </c>
      <c r="R154">
        <v>391.09972199700002</v>
      </c>
      <c r="S154">
        <v>8339.9714136000002</v>
      </c>
      <c r="T154">
        <v>2.9191350422222202</v>
      </c>
      <c r="U154">
        <v>2.7469828946666701</v>
      </c>
      <c r="V154">
        <v>393.62987503199997</v>
      </c>
      <c r="W154">
        <v>48.813859584569698</v>
      </c>
      <c r="X154">
        <v>0.10884838311902401</v>
      </c>
      <c r="Y154">
        <v>8.6271708209693307E-2</v>
      </c>
      <c r="Z154">
        <v>-0.75078725074184305</v>
      </c>
      <c r="AA154" t="s">
        <v>36</v>
      </c>
    </row>
    <row r="155" spans="1:27" x14ac:dyDescent="0.3">
      <c r="A155" t="s">
        <v>26</v>
      </c>
      <c r="B155" t="s">
        <v>27</v>
      </c>
      <c r="C155" t="s">
        <v>28</v>
      </c>
      <c r="D155" s="1">
        <v>43620.035520833335</v>
      </c>
      <c r="E155" t="s">
        <v>29</v>
      </c>
      <c r="F155" t="s">
        <v>54</v>
      </c>
      <c r="G155">
        <v>2015</v>
      </c>
      <c r="H155" t="s">
        <v>45</v>
      </c>
      <c r="I155">
        <f>SUMIFS(Raw_Wts[wt_vint],Raw_Wts[bldgtype],Raw_Impacts[[#This Row],[BldgType]],Raw_Wts[bldgvint],Raw_Impacts[[#This Row],[BldgVint]],Raw_Wts[bldgloc],Raw_Impacts[[#This Row],[BldgLoc]])</f>
        <v>24311</v>
      </c>
      <c r="J155" t="s">
        <v>33</v>
      </c>
      <c r="K155" t="s">
        <v>34</v>
      </c>
      <c r="L155">
        <v>2.5299999999999998</v>
      </c>
      <c r="M155">
        <v>1950</v>
      </c>
      <c r="N155" t="s">
        <v>35</v>
      </c>
      <c r="O155">
        <v>7419.3657960999999</v>
      </c>
      <c r="P155">
        <v>2.5362065755555601</v>
      </c>
      <c r="Q155">
        <v>2.5609162006666701</v>
      </c>
      <c r="R155">
        <v>413.86057809699997</v>
      </c>
      <c r="S155">
        <v>7205.5943045000004</v>
      </c>
      <c r="T155">
        <v>2.27684873222222</v>
      </c>
      <c r="U155">
        <v>2.3229484426666702</v>
      </c>
      <c r="V155">
        <v>416.87005213399999</v>
      </c>
      <c r="W155">
        <v>84.494660711462998</v>
      </c>
      <c r="X155">
        <v>0.102512981554677</v>
      </c>
      <c r="Y155">
        <v>9.4058402371541505E-2</v>
      </c>
      <c r="Z155">
        <v>-1.1895154296443</v>
      </c>
      <c r="AA155" t="s">
        <v>36</v>
      </c>
    </row>
    <row r="156" spans="1:27" x14ac:dyDescent="0.3">
      <c r="A156" t="s">
        <v>26</v>
      </c>
      <c r="B156" t="s">
        <v>27</v>
      </c>
      <c r="C156" t="s">
        <v>28</v>
      </c>
      <c r="D156" s="1">
        <v>43620.035520833335</v>
      </c>
      <c r="E156" t="s">
        <v>29</v>
      </c>
      <c r="F156" t="s">
        <v>54</v>
      </c>
      <c r="G156">
        <v>2015</v>
      </c>
      <c r="H156" t="s">
        <v>46</v>
      </c>
      <c r="I156">
        <f>SUMIFS(Raw_Wts[wt_vint],Raw_Wts[bldgtype],Raw_Impacts[[#This Row],[BldgType]],Raw_Wts[bldgvint],Raw_Impacts[[#This Row],[BldgVint]],Raw_Wts[bldgloc],Raw_Impacts[[#This Row],[BldgLoc]])</f>
        <v>4065</v>
      </c>
      <c r="J156" t="s">
        <v>33</v>
      </c>
      <c r="K156" t="s">
        <v>34</v>
      </c>
      <c r="L156">
        <v>2.66</v>
      </c>
      <c r="M156">
        <v>1950</v>
      </c>
      <c r="N156" t="s">
        <v>35</v>
      </c>
      <c r="O156">
        <v>7542.3389999999999</v>
      </c>
      <c r="P156">
        <v>1.91344166666667</v>
      </c>
      <c r="Q156">
        <v>2.5494240000000001</v>
      </c>
      <c r="R156">
        <v>430.98491150000001</v>
      </c>
      <c r="S156">
        <v>7314.8526000000002</v>
      </c>
      <c r="T156">
        <v>1.7311633333333301</v>
      </c>
      <c r="U156">
        <v>2.311328</v>
      </c>
      <c r="V156">
        <v>434.23816849999997</v>
      </c>
      <c r="W156">
        <v>85.521203007518395</v>
      </c>
      <c r="X156">
        <v>6.8525689223057601E-2</v>
      </c>
      <c r="Y156">
        <v>8.9509774436090095E-2</v>
      </c>
      <c r="Z156">
        <v>-1.2230289473684299</v>
      </c>
      <c r="AA156" t="s">
        <v>36</v>
      </c>
    </row>
    <row r="157" spans="1:27" x14ac:dyDescent="0.3">
      <c r="A157" t="s">
        <v>26</v>
      </c>
      <c r="B157" t="s">
        <v>27</v>
      </c>
      <c r="C157" t="s">
        <v>28</v>
      </c>
      <c r="D157" s="1">
        <v>43620.035520833335</v>
      </c>
      <c r="E157" t="s">
        <v>29</v>
      </c>
      <c r="F157" t="s">
        <v>54</v>
      </c>
      <c r="G157">
        <v>2015</v>
      </c>
      <c r="H157" t="s">
        <v>47</v>
      </c>
      <c r="I157">
        <f>SUMIFS(Raw_Wts[wt_vint],Raw_Wts[bldgtype],Raw_Impacts[[#This Row],[BldgType]],Raw_Wts[bldgvint],Raw_Impacts[[#This Row],[BldgVint]],Raw_Wts[bldgloc],Raw_Impacts[[#This Row],[BldgLoc]])</f>
        <v>9254</v>
      </c>
      <c r="J157" t="s">
        <v>33</v>
      </c>
      <c r="K157" t="s">
        <v>34</v>
      </c>
      <c r="L157">
        <v>2.4700000000000002</v>
      </c>
      <c r="M157">
        <v>1950</v>
      </c>
      <c r="N157" t="s">
        <v>35</v>
      </c>
      <c r="O157">
        <v>6971.3329452999997</v>
      </c>
      <c r="P157">
        <v>1.55466233555556</v>
      </c>
      <c r="Q157">
        <v>2.1552101786666702</v>
      </c>
      <c r="R157">
        <v>455.177170574</v>
      </c>
      <c r="S157">
        <v>6817.1738010999998</v>
      </c>
      <c r="T157">
        <v>1.42700176555556</v>
      </c>
      <c r="U157">
        <v>1.979335198</v>
      </c>
      <c r="V157">
        <v>458.939272593</v>
      </c>
      <c r="W157">
        <v>62.412608987854199</v>
      </c>
      <c r="X157">
        <v>5.1684441295546502E-2</v>
      </c>
      <c r="Y157">
        <v>7.1204445614034995E-2</v>
      </c>
      <c r="Z157">
        <v>-1.5231182263157901</v>
      </c>
      <c r="AA157" t="s">
        <v>36</v>
      </c>
    </row>
    <row r="158" spans="1:27" x14ac:dyDescent="0.3">
      <c r="A158" t="s">
        <v>26</v>
      </c>
      <c r="B158" t="s">
        <v>27</v>
      </c>
      <c r="C158" t="s">
        <v>28</v>
      </c>
      <c r="D158" s="1">
        <v>43620.035520833335</v>
      </c>
      <c r="E158" t="s">
        <v>29</v>
      </c>
      <c r="F158" t="s">
        <v>54</v>
      </c>
      <c r="G158">
        <v>2015</v>
      </c>
      <c r="H158" t="s">
        <v>48</v>
      </c>
      <c r="I158">
        <f>SUMIFS(Raw_Wts[wt_vint],Raw_Wts[bldgtype],Raw_Impacts[[#This Row],[BldgType]],Raw_Wts[bldgvint],Raw_Impacts[[#This Row],[BldgVint]],Raw_Wts[bldgloc],Raw_Impacts[[#This Row],[BldgLoc]])</f>
        <v>6500</v>
      </c>
      <c r="J158" t="s">
        <v>33</v>
      </c>
      <c r="K158" t="s">
        <v>34</v>
      </c>
      <c r="L158">
        <v>2.5499999999999998</v>
      </c>
      <c r="M158">
        <v>1950</v>
      </c>
      <c r="N158" t="s">
        <v>35</v>
      </c>
      <c r="O158">
        <v>7816.8563907999996</v>
      </c>
      <c r="P158">
        <v>1.89309913</v>
      </c>
      <c r="Q158">
        <v>2.3477085153333301</v>
      </c>
      <c r="R158">
        <v>431.80587852600001</v>
      </c>
      <c r="S158">
        <v>7549.1256114999996</v>
      </c>
      <c r="T158">
        <v>1.71492130444444</v>
      </c>
      <c r="U158">
        <v>2.1411090126666701</v>
      </c>
      <c r="V158">
        <v>435.21136378099999</v>
      </c>
      <c r="W158">
        <v>104.99246247058799</v>
      </c>
      <c r="X158">
        <v>6.9873657080610094E-2</v>
      </c>
      <c r="Y158">
        <v>8.1019412810457395E-2</v>
      </c>
      <c r="Z158">
        <v>-1.3354844137255499</v>
      </c>
      <c r="AA158" t="s">
        <v>36</v>
      </c>
    </row>
    <row r="159" spans="1:27" x14ac:dyDescent="0.3">
      <c r="A159" t="s">
        <v>26</v>
      </c>
      <c r="B159" t="s">
        <v>27</v>
      </c>
      <c r="C159" t="s">
        <v>28</v>
      </c>
      <c r="D159" s="1">
        <v>43620.035520833335</v>
      </c>
      <c r="E159" t="s">
        <v>29</v>
      </c>
      <c r="F159" t="s">
        <v>54</v>
      </c>
      <c r="G159">
        <v>2015</v>
      </c>
      <c r="H159" t="s">
        <v>49</v>
      </c>
      <c r="I159">
        <f>SUMIFS(Raw_Wts[wt_vint],Raw_Wts[bldgtype],Raw_Impacts[[#This Row],[BldgType]],Raw_Wts[bldgvint],Raw_Impacts[[#This Row],[BldgVint]],Raw_Wts[bldgloc],Raw_Impacts[[#This Row],[BldgLoc]])</f>
        <v>2518</v>
      </c>
      <c r="J159" t="s">
        <v>33</v>
      </c>
      <c r="K159" t="s">
        <v>34</v>
      </c>
      <c r="L159">
        <v>3.17</v>
      </c>
      <c r="M159">
        <v>2160</v>
      </c>
      <c r="N159" t="s">
        <v>35</v>
      </c>
      <c r="O159">
        <v>9387.2108399999997</v>
      </c>
      <c r="P159">
        <v>2.9204265999999999</v>
      </c>
      <c r="Q159">
        <v>3.1231342553333299</v>
      </c>
      <c r="R159">
        <v>471.81956803399999</v>
      </c>
      <c r="S159">
        <v>8907.8182338000006</v>
      </c>
      <c r="T159">
        <v>2.5859765111111099</v>
      </c>
      <c r="U159">
        <v>2.7929632606666699</v>
      </c>
      <c r="V159">
        <v>476.00295644599998</v>
      </c>
      <c r="W159">
        <v>151.22795148265001</v>
      </c>
      <c r="X159">
        <v>0.10550475990185799</v>
      </c>
      <c r="Y159">
        <v>0.10415488790746601</v>
      </c>
      <c r="Z159">
        <v>-1.31968088706625</v>
      </c>
      <c r="AA159" t="s">
        <v>36</v>
      </c>
    </row>
    <row r="160" spans="1:27" x14ac:dyDescent="0.3">
      <c r="A160" t="s">
        <v>26</v>
      </c>
      <c r="B160" t="s">
        <v>27</v>
      </c>
      <c r="C160" t="s">
        <v>28</v>
      </c>
      <c r="D160" s="1">
        <v>43620.035520833335</v>
      </c>
      <c r="E160" t="s">
        <v>29</v>
      </c>
      <c r="F160" t="s">
        <v>54</v>
      </c>
      <c r="G160">
        <v>2015</v>
      </c>
      <c r="H160" t="s">
        <v>50</v>
      </c>
      <c r="I160">
        <f>SUMIFS(Raw_Wts[wt_vint],Raw_Wts[bldgtype],Raw_Impacts[[#This Row],[BldgType]],Raw_Wts[bldgvint],Raw_Impacts[[#This Row],[BldgVint]],Raw_Wts[bldgloc],Raw_Impacts[[#This Row],[BldgLoc]])</f>
        <v>575</v>
      </c>
      <c r="J160" t="s">
        <v>33</v>
      </c>
      <c r="K160" t="s">
        <v>34</v>
      </c>
      <c r="L160">
        <v>3.4</v>
      </c>
      <c r="M160">
        <v>2160</v>
      </c>
      <c r="N160" t="s">
        <v>35</v>
      </c>
      <c r="O160">
        <v>10261.030442200001</v>
      </c>
      <c r="P160">
        <v>2.5380070833333299</v>
      </c>
      <c r="Q160">
        <v>2.9649052226666699</v>
      </c>
      <c r="R160">
        <v>320.68172914899998</v>
      </c>
      <c r="S160">
        <v>9726.3909406999992</v>
      </c>
      <c r="T160">
        <v>2.2871879122222198</v>
      </c>
      <c r="U160">
        <v>2.6933926279999998</v>
      </c>
      <c r="V160">
        <v>322.49057803300002</v>
      </c>
      <c r="W160">
        <v>157.24691220588201</v>
      </c>
      <c r="X160">
        <v>7.3770344444444497E-2</v>
      </c>
      <c r="Y160">
        <v>7.9856645490196096E-2</v>
      </c>
      <c r="Z160">
        <v>-0.53201437764707105</v>
      </c>
      <c r="AA160" t="s">
        <v>36</v>
      </c>
    </row>
    <row r="161" spans="1:27" x14ac:dyDescent="0.3">
      <c r="A161" t="s">
        <v>26</v>
      </c>
      <c r="B161" t="s">
        <v>27</v>
      </c>
      <c r="C161" t="s">
        <v>28</v>
      </c>
      <c r="D161" s="1">
        <v>43620.035520833335</v>
      </c>
      <c r="E161" t="s">
        <v>29</v>
      </c>
      <c r="F161" t="s">
        <v>54</v>
      </c>
      <c r="G161">
        <v>2015</v>
      </c>
      <c r="H161" t="s">
        <v>51</v>
      </c>
      <c r="I161">
        <f>SUMIFS(Raw_Wts[wt_vint],Raw_Wts[bldgtype],Raw_Impacts[[#This Row],[BldgType]],Raw_Wts[bldgvint],Raw_Impacts[[#This Row],[BldgVint]],Raw_Wts[bldgloc],Raw_Impacts[[#This Row],[BldgLoc]])</f>
        <v>767</v>
      </c>
      <c r="J161" t="s">
        <v>33</v>
      </c>
      <c r="K161" t="s">
        <v>34</v>
      </c>
      <c r="L161">
        <v>3.61</v>
      </c>
      <c r="M161">
        <v>2300</v>
      </c>
      <c r="N161" t="s">
        <v>35</v>
      </c>
      <c r="O161">
        <v>7152.7033184000002</v>
      </c>
      <c r="P161">
        <v>1.1558141</v>
      </c>
      <c r="Q161">
        <v>1.41460009333333</v>
      </c>
      <c r="R161">
        <v>522.26331653</v>
      </c>
      <c r="S161">
        <v>7040.7317794000001</v>
      </c>
      <c r="T161">
        <v>1.08215541111111</v>
      </c>
      <c r="U161">
        <v>1.3468416466666699</v>
      </c>
      <c r="V161">
        <v>526.69343094999999</v>
      </c>
      <c r="W161">
        <v>31.0170468144042</v>
      </c>
      <c r="X161">
        <v>2.0404068944290601E-2</v>
      </c>
      <c r="Y161">
        <v>1.8769652816251099E-2</v>
      </c>
      <c r="Z161">
        <v>-1.2271785096952901</v>
      </c>
      <c r="AA161" t="s">
        <v>36</v>
      </c>
    </row>
    <row r="162" spans="1:27" x14ac:dyDescent="0.3">
      <c r="D162" s="1"/>
      <c r="I162" s="8"/>
      <c r="L162" s="9">
        <f>AVERAGE(Raw_Impacts[NumUnit])</f>
        <v>2.3521250000000009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AF9E5-076D-49B5-8216-82E0E3AE0E19}">
  <dimension ref="A1:Q840"/>
  <sheetViews>
    <sheetView workbookViewId="0">
      <selection activeCell="D21" sqref="D21"/>
    </sheetView>
  </sheetViews>
  <sheetFormatPr defaultRowHeight="14.4" x14ac:dyDescent="0.3"/>
  <cols>
    <col min="3" max="3" width="11" customWidth="1"/>
    <col min="4" max="4" width="9.5546875" customWidth="1"/>
    <col min="5" max="5" width="10.44140625" customWidth="1"/>
    <col min="6" max="6" width="9.88671875" customWidth="1"/>
    <col min="17" max="17" width="10.5546875" bestFit="1" customWidth="1"/>
  </cols>
  <sheetData>
    <row r="1" spans="1:7" x14ac:dyDescent="0.3">
      <c r="A1" s="3" t="s">
        <v>55</v>
      </c>
      <c r="B1" s="3" t="s">
        <v>56</v>
      </c>
      <c r="C1" s="3" t="s">
        <v>57</v>
      </c>
      <c r="D1" s="3" t="s">
        <v>58</v>
      </c>
      <c r="E1" s="3" t="s">
        <v>59</v>
      </c>
      <c r="F1" s="3" t="s">
        <v>60</v>
      </c>
      <c r="G1" s="3" t="s">
        <v>61</v>
      </c>
    </row>
    <row r="2" spans="1:7" x14ac:dyDescent="0.3">
      <c r="A2" s="4">
        <v>2020</v>
      </c>
      <c r="B2" s="4" t="s">
        <v>62</v>
      </c>
      <c r="C2" s="4" t="s">
        <v>30</v>
      </c>
      <c r="D2" s="4" t="s">
        <v>32</v>
      </c>
      <c r="E2" s="4" t="s">
        <v>31</v>
      </c>
      <c r="F2" s="4">
        <v>1</v>
      </c>
      <c r="G2" s="4" t="s">
        <v>63</v>
      </c>
    </row>
    <row r="3" spans="1:7" x14ac:dyDescent="0.3">
      <c r="A3" s="4">
        <v>2020</v>
      </c>
      <c r="B3" s="4" t="s">
        <v>62</v>
      </c>
      <c r="C3" s="4" t="s">
        <v>30</v>
      </c>
      <c r="D3" s="4" t="s">
        <v>32</v>
      </c>
      <c r="E3" s="4" t="s">
        <v>52</v>
      </c>
      <c r="F3" s="4">
        <v>1</v>
      </c>
      <c r="G3" s="4" t="s">
        <v>63</v>
      </c>
    </row>
    <row r="4" spans="1:7" x14ac:dyDescent="0.3">
      <c r="A4" s="4">
        <v>2020</v>
      </c>
      <c r="B4" s="4" t="s">
        <v>62</v>
      </c>
      <c r="C4" s="4" t="s">
        <v>30</v>
      </c>
      <c r="D4" s="4" t="s">
        <v>32</v>
      </c>
      <c r="E4" s="4" t="s">
        <v>64</v>
      </c>
      <c r="F4" s="4">
        <v>1</v>
      </c>
      <c r="G4" s="4" t="s">
        <v>65</v>
      </c>
    </row>
    <row r="5" spans="1:7" x14ac:dyDescent="0.3">
      <c r="A5" s="4">
        <v>2020</v>
      </c>
      <c r="B5" s="4" t="s">
        <v>62</v>
      </c>
      <c r="C5" s="4" t="s">
        <v>30</v>
      </c>
      <c r="D5" s="4" t="s">
        <v>32</v>
      </c>
      <c r="E5" s="4" t="s">
        <v>66</v>
      </c>
      <c r="F5" s="4">
        <v>887</v>
      </c>
      <c r="G5" s="4" t="s">
        <v>67</v>
      </c>
    </row>
    <row r="6" spans="1:7" x14ac:dyDescent="0.3">
      <c r="A6" s="4">
        <v>2020</v>
      </c>
      <c r="B6" s="4" t="s">
        <v>62</v>
      </c>
      <c r="C6" s="4" t="s">
        <v>30</v>
      </c>
      <c r="D6" s="4" t="s">
        <v>32</v>
      </c>
      <c r="E6" s="4" t="s">
        <v>68</v>
      </c>
      <c r="F6" s="4">
        <v>457</v>
      </c>
      <c r="G6" s="4" t="s">
        <v>67</v>
      </c>
    </row>
    <row r="7" spans="1:7" x14ac:dyDescent="0.3">
      <c r="A7" s="4">
        <v>2020</v>
      </c>
      <c r="B7" s="4" t="s">
        <v>62</v>
      </c>
      <c r="C7" s="4" t="s">
        <v>30</v>
      </c>
      <c r="D7" s="4" t="s">
        <v>32</v>
      </c>
      <c r="E7" s="4" t="s">
        <v>69</v>
      </c>
      <c r="F7" s="4">
        <v>1</v>
      </c>
      <c r="G7" s="4" t="s">
        <v>70</v>
      </c>
    </row>
    <row r="8" spans="1:7" x14ac:dyDescent="0.3">
      <c r="A8" s="4">
        <v>2020</v>
      </c>
      <c r="B8" s="4" t="s">
        <v>62</v>
      </c>
      <c r="C8" s="4" t="s">
        <v>30</v>
      </c>
      <c r="D8" s="4" t="s">
        <v>37</v>
      </c>
      <c r="E8" s="4" t="s">
        <v>31</v>
      </c>
      <c r="F8" s="4">
        <v>1233</v>
      </c>
      <c r="G8" s="4" t="s">
        <v>63</v>
      </c>
    </row>
    <row r="9" spans="1:7" x14ac:dyDescent="0.3">
      <c r="A9" s="4">
        <v>2020</v>
      </c>
      <c r="B9" s="4" t="s">
        <v>62</v>
      </c>
      <c r="C9" s="4" t="s">
        <v>30</v>
      </c>
      <c r="D9" s="4" t="s">
        <v>37</v>
      </c>
      <c r="E9" s="4" t="s">
        <v>52</v>
      </c>
      <c r="F9" s="4">
        <v>520</v>
      </c>
      <c r="G9" s="4" t="s">
        <v>63</v>
      </c>
    </row>
    <row r="10" spans="1:7" x14ac:dyDescent="0.3">
      <c r="A10" s="4">
        <v>2020</v>
      </c>
      <c r="B10" s="4" t="s">
        <v>62</v>
      </c>
      <c r="C10" s="4" t="s">
        <v>30</v>
      </c>
      <c r="D10" s="4" t="s">
        <v>37</v>
      </c>
      <c r="E10" s="4" t="s">
        <v>64</v>
      </c>
      <c r="F10" s="4">
        <v>390</v>
      </c>
      <c r="G10" s="4" t="s">
        <v>65</v>
      </c>
    </row>
    <row r="11" spans="1:7" x14ac:dyDescent="0.3">
      <c r="A11" s="4">
        <v>2020</v>
      </c>
      <c r="B11" s="4" t="s">
        <v>62</v>
      </c>
      <c r="C11" s="4" t="s">
        <v>30</v>
      </c>
      <c r="D11" s="4" t="s">
        <v>37</v>
      </c>
      <c r="E11" s="4" t="s">
        <v>66</v>
      </c>
      <c r="F11" s="4">
        <v>10933</v>
      </c>
      <c r="G11" s="4" t="s">
        <v>67</v>
      </c>
    </row>
    <row r="12" spans="1:7" x14ac:dyDescent="0.3">
      <c r="A12" s="4">
        <v>2020</v>
      </c>
      <c r="B12" s="4" t="s">
        <v>62</v>
      </c>
      <c r="C12" s="4" t="s">
        <v>30</v>
      </c>
      <c r="D12" s="4" t="s">
        <v>37</v>
      </c>
      <c r="E12" s="4" t="s">
        <v>68</v>
      </c>
      <c r="F12" s="4">
        <v>4221</v>
      </c>
      <c r="G12" s="4" t="s">
        <v>67</v>
      </c>
    </row>
    <row r="13" spans="1:7" x14ac:dyDescent="0.3">
      <c r="A13" s="4">
        <v>2020</v>
      </c>
      <c r="B13" s="4" t="s">
        <v>62</v>
      </c>
      <c r="C13" s="4" t="s">
        <v>30</v>
      </c>
      <c r="D13" s="4" t="s">
        <v>37</v>
      </c>
      <c r="E13" s="4" t="s">
        <v>69</v>
      </c>
      <c r="F13" s="4">
        <v>390</v>
      </c>
      <c r="G13" s="4" t="s">
        <v>70</v>
      </c>
    </row>
    <row r="14" spans="1:7" x14ac:dyDescent="0.3">
      <c r="A14" s="4">
        <v>2020</v>
      </c>
      <c r="B14" s="4" t="s">
        <v>62</v>
      </c>
      <c r="C14" s="4" t="s">
        <v>30</v>
      </c>
      <c r="D14" s="4" t="s">
        <v>38</v>
      </c>
      <c r="E14" s="4" t="s">
        <v>31</v>
      </c>
      <c r="F14" s="4">
        <v>367</v>
      </c>
      <c r="G14" s="4" t="s">
        <v>63</v>
      </c>
    </row>
    <row r="15" spans="1:7" x14ac:dyDescent="0.3">
      <c r="A15" s="4">
        <v>2020</v>
      </c>
      <c r="B15" s="4" t="s">
        <v>62</v>
      </c>
      <c r="C15" s="4" t="s">
        <v>30</v>
      </c>
      <c r="D15" s="4" t="s">
        <v>38</v>
      </c>
      <c r="E15" s="4" t="s">
        <v>52</v>
      </c>
      <c r="F15" s="4">
        <v>155</v>
      </c>
      <c r="G15" s="4" t="s">
        <v>63</v>
      </c>
    </row>
    <row r="16" spans="1:7" x14ac:dyDescent="0.3">
      <c r="A16" s="4">
        <v>2020</v>
      </c>
      <c r="B16" s="4" t="s">
        <v>62</v>
      </c>
      <c r="C16" s="4" t="s">
        <v>30</v>
      </c>
      <c r="D16" s="4" t="s">
        <v>38</v>
      </c>
      <c r="E16" s="4" t="s">
        <v>64</v>
      </c>
      <c r="F16" s="4">
        <v>116.25</v>
      </c>
      <c r="G16" s="4" t="s">
        <v>65</v>
      </c>
    </row>
    <row r="17" spans="1:7" x14ac:dyDescent="0.3">
      <c r="A17" s="4">
        <v>2020</v>
      </c>
      <c r="B17" s="4" t="s">
        <v>62</v>
      </c>
      <c r="C17" s="4" t="s">
        <v>30</v>
      </c>
      <c r="D17" s="4" t="s">
        <v>38</v>
      </c>
      <c r="E17" s="4" t="s">
        <v>66</v>
      </c>
      <c r="F17" s="4">
        <v>9176</v>
      </c>
      <c r="G17" s="4" t="s">
        <v>67</v>
      </c>
    </row>
    <row r="18" spans="1:7" x14ac:dyDescent="0.3">
      <c r="A18" s="4">
        <v>2020</v>
      </c>
      <c r="B18" s="4" t="s">
        <v>62</v>
      </c>
      <c r="C18" s="4" t="s">
        <v>30</v>
      </c>
      <c r="D18" s="4" t="s">
        <v>38</v>
      </c>
      <c r="E18" s="4" t="s">
        <v>68</v>
      </c>
      <c r="F18" s="4">
        <v>4284</v>
      </c>
      <c r="G18" s="4" t="s">
        <v>67</v>
      </c>
    </row>
    <row r="19" spans="1:7" x14ac:dyDescent="0.3">
      <c r="A19" s="4">
        <v>2020</v>
      </c>
      <c r="B19" s="4" t="s">
        <v>62</v>
      </c>
      <c r="C19" s="4" t="s">
        <v>30</v>
      </c>
      <c r="D19" s="4" t="s">
        <v>38</v>
      </c>
      <c r="E19" s="4" t="s">
        <v>69</v>
      </c>
      <c r="F19" s="4">
        <v>116.25</v>
      </c>
      <c r="G19" s="4" t="s">
        <v>70</v>
      </c>
    </row>
    <row r="20" spans="1:7" x14ac:dyDescent="0.3">
      <c r="A20" s="4">
        <v>2020</v>
      </c>
      <c r="B20" s="4" t="s">
        <v>62</v>
      </c>
      <c r="C20" s="4" t="s">
        <v>30</v>
      </c>
      <c r="D20" s="4" t="s">
        <v>39</v>
      </c>
      <c r="E20" s="4" t="s">
        <v>31</v>
      </c>
      <c r="F20" s="4">
        <v>2171</v>
      </c>
      <c r="G20" s="4" t="s">
        <v>63</v>
      </c>
    </row>
    <row r="21" spans="1:7" x14ac:dyDescent="0.3">
      <c r="A21" s="4">
        <v>2020</v>
      </c>
      <c r="B21" s="4" t="s">
        <v>62</v>
      </c>
      <c r="C21" s="4" t="s">
        <v>30</v>
      </c>
      <c r="D21" s="4" t="s">
        <v>39</v>
      </c>
      <c r="E21" s="4" t="s">
        <v>52</v>
      </c>
      <c r="F21" s="4">
        <v>916</v>
      </c>
      <c r="G21" s="4" t="s">
        <v>63</v>
      </c>
    </row>
    <row r="22" spans="1:7" x14ac:dyDescent="0.3">
      <c r="A22" s="4">
        <v>2020</v>
      </c>
      <c r="B22" s="4" t="s">
        <v>62</v>
      </c>
      <c r="C22" s="4" t="s">
        <v>30</v>
      </c>
      <c r="D22" s="4" t="s">
        <v>39</v>
      </c>
      <c r="E22" s="4" t="s">
        <v>64</v>
      </c>
      <c r="F22" s="4">
        <v>687</v>
      </c>
      <c r="G22" s="4" t="s">
        <v>65</v>
      </c>
    </row>
    <row r="23" spans="1:7" x14ac:dyDescent="0.3">
      <c r="A23" s="4">
        <v>2020</v>
      </c>
      <c r="B23" s="4" t="s">
        <v>62</v>
      </c>
      <c r="C23" s="4" t="s">
        <v>30</v>
      </c>
      <c r="D23" s="4" t="s">
        <v>39</v>
      </c>
      <c r="E23" s="4" t="s">
        <v>66</v>
      </c>
      <c r="F23" s="4">
        <v>6455</v>
      </c>
      <c r="G23" s="4" t="s">
        <v>67</v>
      </c>
    </row>
    <row r="24" spans="1:7" x14ac:dyDescent="0.3">
      <c r="A24" s="4">
        <v>2020</v>
      </c>
      <c r="B24" s="4" t="s">
        <v>62</v>
      </c>
      <c r="C24" s="4" t="s">
        <v>30</v>
      </c>
      <c r="D24" s="4" t="s">
        <v>39</v>
      </c>
      <c r="E24" s="4" t="s">
        <v>68</v>
      </c>
      <c r="F24" s="4">
        <v>2213</v>
      </c>
      <c r="G24" s="4" t="s">
        <v>67</v>
      </c>
    </row>
    <row r="25" spans="1:7" x14ac:dyDescent="0.3">
      <c r="A25" s="4">
        <v>2020</v>
      </c>
      <c r="B25" s="4" t="s">
        <v>62</v>
      </c>
      <c r="C25" s="4" t="s">
        <v>30</v>
      </c>
      <c r="D25" s="4" t="s">
        <v>39</v>
      </c>
      <c r="E25" s="4" t="s">
        <v>69</v>
      </c>
      <c r="F25" s="4">
        <v>687</v>
      </c>
      <c r="G25" s="4" t="s">
        <v>70</v>
      </c>
    </row>
    <row r="26" spans="1:7" x14ac:dyDescent="0.3">
      <c r="A26" s="4">
        <v>2020</v>
      </c>
      <c r="B26" s="4" t="s">
        <v>62</v>
      </c>
      <c r="C26" s="4" t="s">
        <v>30</v>
      </c>
      <c r="D26" s="4" t="s">
        <v>40</v>
      </c>
      <c r="E26" s="4" t="s">
        <v>31</v>
      </c>
      <c r="F26" s="4">
        <v>538</v>
      </c>
      <c r="G26" s="4" t="s">
        <v>63</v>
      </c>
    </row>
    <row r="27" spans="1:7" x14ac:dyDescent="0.3">
      <c r="A27" s="4">
        <v>2020</v>
      </c>
      <c r="B27" s="4" t="s">
        <v>62</v>
      </c>
      <c r="C27" s="4" t="s">
        <v>30</v>
      </c>
      <c r="D27" s="4" t="s">
        <v>40</v>
      </c>
      <c r="E27" s="4" t="s">
        <v>52</v>
      </c>
      <c r="F27" s="4">
        <v>227</v>
      </c>
      <c r="G27" s="4" t="s">
        <v>63</v>
      </c>
    </row>
    <row r="28" spans="1:7" x14ac:dyDescent="0.3">
      <c r="A28" s="4">
        <v>2020</v>
      </c>
      <c r="B28" s="4" t="s">
        <v>62</v>
      </c>
      <c r="C28" s="4" t="s">
        <v>30</v>
      </c>
      <c r="D28" s="4" t="s">
        <v>40</v>
      </c>
      <c r="E28" s="4" t="s">
        <v>64</v>
      </c>
      <c r="F28" s="4">
        <v>170.25</v>
      </c>
      <c r="G28" s="4" t="s">
        <v>65</v>
      </c>
    </row>
    <row r="29" spans="1:7" x14ac:dyDescent="0.3">
      <c r="A29" s="4">
        <v>2020</v>
      </c>
      <c r="B29" s="4" t="s">
        <v>62</v>
      </c>
      <c r="C29" s="4" t="s">
        <v>30</v>
      </c>
      <c r="D29" s="4" t="s">
        <v>40</v>
      </c>
      <c r="E29" s="4" t="s">
        <v>66</v>
      </c>
      <c r="F29" s="4">
        <v>6736</v>
      </c>
      <c r="G29" s="4" t="s">
        <v>67</v>
      </c>
    </row>
    <row r="30" spans="1:7" x14ac:dyDescent="0.3">
      <c r="A30" s="4">
        <v>2020</v>
      </c>
      <c r="B30" s="4" t="s">
        <v>62</v>
      </c>
      <c r="C30" s="4" t="s">
        <v>30</v>
      </c>
      <c r="D30" s="4" t="s">
        <v>40</v>
      </c>
      <c r="E30" s="4" t="s">
        <v>68</v>
      </c>
      <c r="F30" s="4">
        <v>3463</v>
      </c>
      <c r="G30" s="4" t="s">
        <v>67</v>
      </c>
    </row>
    <row r="31" spans="1:7" x14ac:dyDescent="0.3">
      <c r="A31" s="4">
        <v>2020</v>
      </c>
      <c r="B31" s="4" t="s">
        <v>62</v>
      </c>
      <c r="C31" s="4" t="s">
        <v>30</v>
      </c>
      <c r="D31" s="4" t="s">
        <v>40</v>
      </c>
      <c r="E31" s="4" t="s">
        <v>69</v>
      </c>
      <c r="F31" s="4">
        <v>170.25</v>
      </c>
      <c r="G31" s="4" t="s">
        <v>70</v>
      </c>
    </row>
    <row r="32" spans="1:7" x14ac:dyDescent="0.3">
      <c r="A32" s="4">
        <v>2020</v>
      </c>
      <c r="B32" s="4" t="s">
        <v>62</v>
      </c>
      <c r="C32" s="4" t="s">
        <v>30</v>
      </c>
      <c r="D32" s="4" t="s">
        <v>46</v>
      </c>
      <c r="E32" s="4" t="s">
        <v>31</v>
      </c>
      <c r="F32" s="4">
        <v>2290</v>
      </c>
      <c r="G32" s="4" t="s">
        <v>63</v>
      </c>
    </row>
    <row r="33" spans="1:7" x14ac:dyDescent="0.3">
      <c r="A33" s="4">
        <v>2020</v>
      </c>
      <c r="B33" s="4" t="s">
        <v>62</v>
      </c>
      <c r="C33" s="4" t="s">
        <v>30</v>
      </c>
      <c r="D33" s="4" t="s">
        <v>46</v>
      </c>
      <c r="E33" s="4" t="s">
        <v>52</v>
      </c>
      <c r="F33" s="4">
        <v>966</v>
      </c>
      <c r="G33" s="4" t="s">
        <v>63</v>
      </c>
    </row>
    <row r="34" spans="1:7" x14ac:dyDescent="0.3">
      <c r="A34" s="4">
        <v>2020</v>
      </c>
      <c r="B34" s="4" t="s">
        <v>62</v>
      </c>
      <c r="C34" s="4" t="s">
        <v>30</v>
      </c>
      <c r="D34" s="4" t="s">
        <v>46</v>
      </c>
      <c r="E34" s="4" t="s">
        <v>64</v>
      </c>
      <c r="F34" s="4">
        <v>724.5</v>
      </c>
      <c r="G34" s="4" t="s">
        <v>65</v>
      </c>
    </row>
    <row r="35" spans="1:7" x14ac:dyDescent="0.3">
      <c r="A35" s="4">
        <v>2020</v>
      </c>
      <c r="B35" s="4" t="s">
        <v>62</v>
      </c>
      <c r="C35" s="4" t="s">
        <v>30</v>
      </c>
      <c r="D35" s="4" t="s">
        <v>46</v>
      </c>
      <c r="E35" s="4" t="s">
        <v>66</v>
      </c>
      <c r="F35" s="4">
        <v>23372</v>
      </c>
      <c r="G35" s="4" t="s">
        <v>67</v>
      </c>
    </row>
    <row r="36" spans="1:7" x14ac:dyDescent="0.3">
      <c r="A36" s="4">
        <v>2020</v>
      </c>
      <c r="B36" s="4" t="s">
        <v>62</v>
      </c>
      <c r="C36" s="4" t="s">
        <v>30</v>
      </c>
      <c r="D36" s="4" t="s">
        <v>46</v>
      </c>
      <c r="E36" s="4" t="s">
        <v>68</v>
      </c>
      <c r="F36" s="4">
        <v>23091</v>
      </c>
      <c r="G36" s="4" t="s">
        <v>67</v>
      </c>
    </row>
    <row r="37" spans="1:7" x14ac:dyDescent="0.3">
      <c r="A37" s="4">
        <v>2020</v>
      </c>
      <c r="B37" s="4" t="s">
        <v>62</v>
      </c>
      <c r="C37" s="4" t="s">
        <v>30</v>
      </c>
      <c r="D37" s="4" t="s">
        <v>46</v>
      </c>
      <c r="E37" s="4" t="s">
        <v>69</v>
      </c>
      <c r="F37" s="4">
        <v>724.5</v>
      </c>
      <c r="G37" s="4" t="s">
        <v>70</v>
      </c>
    </row>
    <row r="38" spans="1:7" x14ac:dyDescent="0.3">
      <c r="A38" s="4">
        <v>2020</v>
      </c>
      <c r="B38" s="4" t="s">
        <v>62</v>
      </c>
      <c r="C38" s="4" t="s">
        <v>30</v>
      </c>
      <c r="D38" s="4" t="s">
        <v>47</v>
      </c>
      <c r="E38" s="4" t="s">
        <v>31</v>
      </c>
      <c r="F38" s="4">
        <v>1738</v>
      </c>
      <c r="G38" s="4" t="s">
        <v>63</v>
      </c>
    </row>
    <row r="39" spans="1:7" x14ac:dyDescent="0.3">
      <c r="A39" s="4">
        <v>2020</v>
      </c>
      <c r="B39" s="4" t="s">
        <v>62</v>
      </c>
      <c r="C39" s="4" t="s">
        <v>30</v>
      </c>
      <c r="D39" s="4" t="s">
        <v>47</v>
      </c>
      <c r="E39" s="4" t="s">
        <v>52</v>
      </c>
      <c r="F39" s="4">
        <v>733</v>
      </c>
      <c r="G39" s="4" t="s">
        <v>63</v>
      </c>
    </row>
    <row r="40" spans="1:7" x14ac:dyDescent="0.3">
      <c r="A40" s="4">
        <v>2020</v>
      </c>
      <c r="B40" s="4" t="s">
        <v>62</v>
      </c>
      <c r="C40" s="4" t="s">
        <v>30</v>
      </c>
      <c r="D40" s="4" t="s">
        <v>47</v>
      </c>
      <c r="E40" s="4" t="s">
        <v>64</v>
      </c>
      <c r="F40" s="4">
        <v>549.75</v>
      </c>
      <c r="G40" s="4" t="s">
        <v>65</v>
      </c>
    </row>
    <row r="41" spans="1:7" x14ac:dyDescent="0.3">
      <c r="A41" s="4">
        <v>2020</v>
      </c>
      <c r="B41" s="4" t="s">
        <v>62</v>
      </c>
      <c r="C41" s="4" t="s">
        <v>30</v>
      </c>
      <c r="D41" s="4" t="s">
        <v>47</v>
      </c>
      <c r="E41" s="4" t="s">
        <v>66</v>
      </c>
      <c r="F41" s="4">
        <v>18964</v>
      </c>
      <c r="G41" s="4" t="s">
        <v>67</v>
      </c>
    </row>
    <row r="42" spans="1:7" x14ac:dyDescent="0.3">
      <c r="A42" s="4">
        <v>2020</v>
      </c>
      <c r="B42" s="4" t="s">
        <v>62</v>
      </c>
      <c r="C42" s="4" t="s">
        <v>30</v>
      </c>
      <c r="D42" s="4" t="s">
        <v>47</v>
      </c>
      <c r="E42" s="4" t="s">
        <v>68</v>
      </c>
      <c r="F42" s="4">
        <v>9022</v>
      </c>
      <c r="G42" s="4" t="s">
        <v>67</v>
      </c>
    </row>
    <row r="43" spans="1:7" x14ac:dyDescent="0.3">
      <c r="A43" s="4">
        <v>2020</v>
      </c>
      <c r="B43" s="4" t="s">
        <v>62</v>
      </c>
      <c r="C43" s="4" t="s">
        <v>30</v>
      </c>
      <c r="D43" s="4" t="s">
        <v>47</v>
      </c>
      <c r="E43" s="4" t="s">
        <v>69</v>
      </c>
      <c r="F43" s="4">
        <v>549.75</v>
      </c>
      <c r="G43" s="4" t="s">
        <v>70</v>
      </c>
    </row>
    <row r="44" spans="1:7" x14ac:dyDescent="0.3">
      <c r="A44" s="4">
        <v>2020</v>
      </c>
      <c r="B44" s="4" t="s">
        <v>62</v>
      </c>
      <c r="C44" s="4" t="s">
        <v>30</v>
      </c>
      <c r="D44" s="4" t="s">
        <v>48</v>
      </c>
      <c r="E44" s="4" t="s">
        <v>31</v>
      </c>
      <c r="F44" s="4">
        <v>901</v>
      </c>
      <c r="G44" s="4" t="s">
        <v>63</v>
      </c>
    </row>
    <row r="45" spans="1:7" x14ac:dyDescent="0.3">
      <c r="A45" s="4">
        <v>2020</v>
      </c>
      <c r="B45" s="4" t="s">
        <v>62</v>
      </c>
      <c r="C45" s="4" t="s">
        <v>30</v>
      </c>
      <c r="D45" s="4" t="s">
        <v>48</v>
      </c>
      <c r="E45" s="4" t="s">
        <v>52</v>
      </c>
      <c r="F45" s="4">
        <v>380</v>
      </c>
      <c r="G45" s="4" t="s">
        <v>63</v>
      </c>
    </row>
    <row r="46" spans="1:7" x14ac:dyDescent="0.3">
      <c r="A46" s="4">
        <v>2020</v>
      </c>
      <c r="B46" s="4" t="s">
        <v>62</v>
      </c>
      <c r="C46" s="4" t="s">
        <v>30</v>
      </c>
      <c r="D46" s="4" t="s">
        <v>48</v>
      </c>
      <c r="E46" s="4" t="s">
        <v>64</v>
      </c>
      <c r="F46" s="4">
        <v>285</v>
      </c>
      <c r="G46" s="4" t="s">
        <v>65</v>
      </c>
    </row>
    <row r="47" spans="1:7" x14ac:dyDescent="0.3">
      <c r="A47" s="4">
        <v>2020</v>
      </c>
      <c r="B47" s="4" t="s">
        <v>62</v>
      </c>
      <c r="C47" s="4" t="s">
        <v>30</v>
      </c>
      <c r="D47" s="4" t="s">
        <v>48</v>
      </c>
      <c r="E47" s="4" t="s">
        <v>66</v>
      </c>
      <c r="F47" s="4">
        <v>20832</v>
      </c>
      <c r="G47" s="4" t="s">
        <v>67</v>
      </c>
    </row>
    <row r="48" spans="1:7" x14ac:dyDescent="0.3">
      <c r="A48" s="4">
        <v>2020</v>
      </c>
      <c r="B48" s="4" t="s">
        <v>62</v>
      </c>
      <c r="C48" s="4" t="s">
        <v>30</v>
      </c>
      <c r="D48" s="4" t="s">
        <v>48</v>
      </c>
      <c r="E48" s="4" t="s">
        <v>68</v>
      </c>
      <c r="F48" s="4">
        <v>6489</v>
      </c>
      <c r="G48" s="4" t="s">
        <v>67</v>
      </c>
    </row>
    <row r="49" spans="1:7" x14ac:dyDescent="0.3">
      <c r="A49" s="4">
        <v>2020</v>
      </c>
      <c r="B49" s="4" t="s">
        <v>62</v>
      </c>
      <c r="C49" s="4" t="s">
        <v>30</v>
      </c>
      <c r="D49" s="4" t="s">
        <v>48</v>
      </c>
      <c r="E49" s="4" t="s">
        <v>69</v>
      </c>
      <c r="F49" s="4">
        <v>285</v>
      </c>
      <c r="G49" s="4" t="s">
        <v>70</v>
      </c>
    </row>
    <row r="50" spans="1:7" x14ac:dyDescent="0.3">
      <c r="A50" s="4">
        <v>2020</v>
      </c>
      <c r="B50" s="4" t="s">
        <v>62</v>
      </c>
      <c r="C50" s="4" t="s">
        <v>30</v>
      </c>
      <c r="D50" s="4" t="s">
        <v>51</v>
      </c>
      <c r="E50" s="4" t="s">
        <v>31</v>
      </c>
      <c r="F50" s="4">
        <v>350</v>
      </c>
      <c r="G50" s="4" t="s">
        <v>63</v>
      </c>
    </row>
    <row r="51" spans="1:7" x14ac:dyDescent="0.3">
      <c r="A51" s="4">
        <v>2020</v>
      </c>
      <c r="B51" s="4" t="s">
        <v>62</v>
      </c>
      <c r="C51" s="4" t="s">
        <v>30</v>
      </c>
      <c r="D51" s="4" t="s">
        <v>51</v>
      </c>
      <c r="E51" s="4" t="s">
        <v>52</v>
      </c>
      <c r="F51" s="4">
        <v>148</v>
      </c>
      <c r="G51" s="4" t="s">
        <v>63</v>
      </c>
    </row>
    <row r="52" spans="1:7" x14ac:dyDescent="0.3">
      <c r="A52" s="4">
        <v>2020</v>
      </c>
      <c r="B52" s="4" t="s">
        <v>62</v>
      </c>
      <c r="C52" s="4" t="s">
        <v>30</v>
      </c>
      <c r="D52" s="4" t="s">
        <v>51</v>
      </c>
      <c r="E52" s="4" t="s">
        <v>64</v>
      </c>
      <c r="F52" s="4">
        <v>111</v>
      </c>
      <c r="G52" s="4" t="s">
        <v>65</v>
      </c>
    </row>
    <row r="53" spans="1:7" x14ac:dyDescent="0.3">
      <c r="A53" s="4">
        <v>2020</v>
      </c>
      <c r="B53" s="4" t="s">
        <v>62</v>
      </c>
      <c r="C53" s="4" t="s">
        <v>30</v>
      </c>
      <c r="D53" s="4" t="s">
        <v>51</v>
      </c>
      <c r="E53" s="4" t="s">
        <v>66</v>
      </c>
      <c r="F53" s="4">
        <v>3398</v>
      </c>
      <c r="G53" s="4" t="s">
        <v>67</v>
      </c>
    </row>
    <row r="54" spans="1:7" x14ac:dyDescent="0.3">
      <c r="A54" s="4">
        <v>2020</v>
      </c>
      <c r="B54" s="4" t="s">
        <v>62</v>
      </c>
      <c r="C54" s="4" t="s">
        <v>30</v>
      </c>
      <c r="D54" s="4" t="s">
        <v>51</v>
      </c>
      <c r="E54" s="4" t="s">
        <v>68</v>
      </c>
      <c r="F54" s="4">
        <v>7250</v>
      </c>
      <c r="G54" s="4" t="s">
        <v>67</v>
      </c>
    </row>
    <row r="55" spans="1:7" x14ac:dyDescent="0.3">
      <c r="A55" s="4">
        <v>2020</v>
      </c>
      <c r="B55" s="4" t="s">
        <v>62</v>
      </c>
      <c r="C55" s="4" t="s">
        <v>30</v>
      </c>
      <c r="D55" s="4" t="s">
        <v>51</v>
      </c>
      <c r="E55" s="4" t="s">
        <v>69</v>
      </c>
      <c r="F55" s="4">
        <v>111</v>
      </c>
      <c r="G55" s="4" t="s">
        <v>70</v>
      </c>
    </row>
    <row r="56" spans="1:7" x14ac:dyDescent="0.3">
      <c r="A56" s="4">
        <v>2020</v>
      </c>
      <c r="B56" s="4" t="s">
        <v>62</v>
      </c>
      <c r="C56" s="4" t="s">
        <v>53</v>
      </c>
      <c r="D56" s="4" t="s">
        <v>32</v>
      </c>
      <c r="E56" s="4">
        <v>1975</v>
      </c>
      <c r="F56" s="4">
        <v>4652</v>
      </c>
      <c r="G56" s="4" t="s">
        <v>67</v>
      </c>
    </row>
    <row r="57" spans="1:7" x14ac:dyDescent="0.3">
      <c r="A57" s="4">
        <v>2020</v>
      </c>
      <c r="B57" s="4" t="s">
        <v>62</v>
      </c>
      <c r="C57" s="4" t="s">
        <v>53</v>
      </c>
      <c r="D57" s="4" t="s">
        <v>32</v>
      </c>
      <c r="E57" s="4">
        <v>1985</v>
      </c>
      <c r="F57" s="4">
        <v>638</v>
      </c>
      <c r="G57" s="4" t="s">
        <v>67</v>
      </c>
    </row>
    <row r="58" spans="1:7" x14ac:dyDescent="0.3">
      <c r="A58" s="4">
        <v>2020</v>
      </c>
      <c r="B58" s="4" t="s">
        <v>62</v>
      </c>
      <c r="C58" s="4" t="s">
        <v>53</v>
      </c>
      <c r="D58" s="4" t="s">
        <v>32</v>
      </c>
      <c r="E58" s="4">
        <v>1996</v>
      </c>
      <c r="F58" s="4">
        <v>2564</v>
      </c>
      <c r="G58" s="4" t="s">
        <v>67</v>
      </c>
    </row>
    <row r="59" spans="1:7" x14ac:dyDescent="0.3">
      <c r="A59" s="4">
        <v>2020</v>
      </c>
      <c r="B59" s="4" t="s">
        <v>62</v>
      </c>
      <c r="C59" s="4" t="s">
        <v>53</v>
      </c>
      <c r="D59" s="4" t="s">
        <v>32</v>
      </c>
      <c r="E59" s="4">
        <v>2003</v>
      </c>
      <c r="F59" s="4">
        <v>1952</v>
      </c>
      <c r="G59" s="4" t="s">
        <v>63</v>
      </c>
    </row>
    <row r="60" spans="1:7" x14ac:dyDescent="0.3">
      <c r="A60" s="4">
        <v>2020</v>
      </c>
      <c r="B60" s="4" t="s">
        <v>62</v>
      </c>
      <c r="C60" s="4" t="s">
        <v>53</v>
      </c>
      <c r="D60" s="4" t="s">
        <v>32</v>
      </c>
      <c r="E60" s="4">
        <v>2007</v>
      </c>
      <c r="F60" s="4">
        <v>1347</v>
      </c>
      <c r="G60" s="4" t="s">
        <v>63</v>
      </c>
    </row>
    <row r="61" spans="1:7" x14ac:dyDescent="0.3">
      <c r="A61" s="4">
        <v>2020</v>
      </c>
      <c r="B61" s="4" t="s">
        <v>62</v>
      </c>
      <c r="C61" s="4" t="s">
        <v>53</v>
      </c>
      <c r="D61" s="4" t="s">
        <v>32</v>
      </c>
      <c r="E61" s="4">
        <v>2011</v>
      </c>
      <c r="F61" s="4">
        <v>1166</v>
      </c>
      <c r="G61" s="4" t="s">
        <v>63</v>
      </c>
    </row>
    <row r="62" spans="1:7" x14ac:dyDescent="0.3">
      <c r="A62" s="4">
        <v>2020</v>
      </c>
      <c r="B62" s="4" t="s">
        <v>62</v>
      </c>
      <c r="C62" s="4" t="s">
        <v>53</v>
      </c>
      <c r="D62" s="4" t="s">
        <v>32</v>
      </c>
      <c r="E62" s="4">
        <v>2015</v>
      </c>
      <c r="F62" s="4">
        <v>1498</v>
      </c>
      <c r="G62" s="4" t="s">
        <v>63</v>
      </c>
    </row>
    <row r="63" spans="1:7" x14ac:dyDescent="0.3">
      <c r="A63" s="4">
        <v>2020</v>
      </c>
      <c r="B63" s="4" t="s">
        <v>62</v>
      </c>
      <c r="C63" s="4" t="s">
        <v>53</v>
      </c>
      <c r="D63" s="4" t="s">
        <v>32</v>
      </c>
      <c r="E63" s="4">
        <v>2017</v>
      </c>
      <c r="F63" s="4">
        <v>1737.28</v>
      </c>
      <c r="G63" s="4" t="s">
        <v>65</v>
      </c>
    </row>
    <row r="64" spans="1:7" x14ac:dyDescent="0.3">
      <c r="A64" s="4">
        <v>2020</v>
      </c>
      <c r="B64" s="4" t="s">
        <v>62</v>
      </c>
      <c r="C64" s="4" t="s">
        <v>53</v>
      </c>
      <c r="D64" s="4" t="s">
        <v>32</v>
      </c>
      <c r="E64" s="4" t="s">
        <v>69</v>
      </c>
      <c r="F64" s="4">
        <v>585.6</v>
      </c>
      <c r="G64" s="4" t="s">
        <v>70</v>
      </c>
    </row>
    <row r="65" spans="1:7" x14ac:dyDescent="0.3">
      <c r="A65" s="4">
        <v>2020</v>
      </c>
      <c r="B65" s="4" t="s">
        <v>62</v>
      </c>
      <c r="C65" s="4" t="s">
        <v>53</v>
      </c>
      <c r="D65" s="4" t="s">
        <v>32</v>
      </c>
      <c r="E65" s="4" t="s">
        <v>69</v>
      </c>
      <c r="F65" s="4">
        <v>585.6</v>
      </c>
      <c r="G65" s="4" t="s">
        <v>70</v>
      </c>
    </row>
    <row r="66" spans="1:7" x14ac:dyDescent="0.3">
      <c r="A66" s="4">
        <v>2020</v>
      </c>
      <c r="B66" s="4" t="s">
        <v>62</v>
      </c>
      <c r="C66" s="4" t="s">
        <v>53</v>
      </c>
      <c r="D66" s="4" t="s">
        <v>37</v>
      </c>
      <c r="E66" s="4">
        <v>1975</v>
      </c>
      <c r="F66" s="4">
        <v>22574</v>
      </c>
      <c r="G66" s="4" t="s">
        <v>67</v>
      </c>
    </row>
    <row r="67" spans="1:7" x14ac:dyDescent="0.3">
      <c r="A67" s="4">
        <v>2020</v>
      </c>
      <c r="B67" s="4" t="s">
        <v>62</v>
      </c>
      <c r="C67" s="4" t="s">
        <v>53</v>
      </c>
      <c r="D67" s="4" t="s">
        <v>37</v>
      </c>
      <c r="E67" s="4">
        <v>1985</v>
      </c>
      <c r="F67" s="4">
        <v>16076</v>
      </c>
      <c r="G67" s="4" t="s">
        <v>67</v>
      </c>
    </row>
    <row r="68" spans="1:7" x14ac:dyDescent="0.3">
      <c r="A68" s="4">
        <v>2020</v>
      </c>
      <c r="B68" s="4" t="s">
        <v>62</v>
      </c>
      <c r="C68" s="4" t="s">
        <v>53</v>
      </c>
      <c r="D68" s="4" t="s">
        <v>37</v>
      </c>
      <c r="E68" s="4">
        <v>1996</v>
      </c>
      <c r="F68" s="4">
        <v>9317</v>
      </c>
      <c r="G68" s="4" t="s">
        <v>67</v>
      </c>
    </row>
    <row r="69" spans="1:7" x14ac:dyDescent="0.3">
      <c r="A69" s="4">
        <v>2020</v>
      </c>
      <c r="B69" s="4" t="s">
        <v>62</v>
      </c>
      <c r="C69" s="4" t="s">
        <v>53</v>
      </c>
      <c r="D69" s="4" t="s">
        <v>37</v>
      </c>
      <c r="E69" s="4">
        <v>2003</v>
      </c>
      <c r="F69" s="4">
        <v>3960</v>
      </c>
      <c r="G69" s="4" t="s">
        <v>63</v>
      </c>
    </row>
    <row r="70" spans="1:7" x14ac:dyDescent="0.3">
      <c r="A70" s="4">
        <v>2020</v>
      </c>
      <c r="B70" s="4" t="s">
        <v>62</v>
      </c>
      <c r="C70" s="4" t="s">
        <v>53</v>
      </c>
      <c r="D70" s="4" t="s">
        <v>37</v>
      </c>
      <c r="E70" s="4">
        <v>2007</v>
      </c>
      <c r="F70" s="4">
        <v>2732</v>
      </c>
      <c r="G70" s="4" t="s">
        <v>63</v>
      </c>
    </row>
    <row r="71" spans="1:7" x14ac:dyDescent="0.3">
      <c r="A71" s="4">
        <v>2020</v>
      </c>
      <c r="B71" s="4" t="s">
        <v>62</v>
      </c>
      <c r="C71" s="4" t="s">
        <v>53</v>
      </c>
      <c r="D71" s="4" t="s">
        <v>37</v>
      </c>
      <c r="E71" s="4">
        <v>2011</v>
      </c>
      <c r="F71" s="4">
        <v>2365</v>
      </c>
      <c r="G71" s="4" t="s">
        <v>63</v>
      </c>
    </row>
    <row r="72" spans="1:7" x14ac:dyDescent="0.3">
      <c r="A72" s="4">
        <v>2020</v>
      </c>
      <c r="B72" s="4" t="s">
        <v>62</v>
      </c>
      <c r="C72" s="4" t="s">
        <v>53</v>
      </c>
      <c r="D72" s="4" t="s">
        <v>37</v>
      </c>
      <c r="E72" s="4">
        <v>2015</v>
      </c>
      <c r="F72" s="4">
        <v>3040</v>
      </c>
      <c r="G72" s="4" t="s">
        <v>63</v>
      </c>
    </row>
    <row r="73" spans="1:7" x14ac:dyDescent="0.3">
      <c r="A73" s="4">
        <v>2020</v>
      </c>
      <c r="B73" s="4" t="s">
        <v>62</v>
      </c>
      <c r="C73" s="4" t="s">
        <v>53</v>
      </c>
      <c r="D73" s="4" t="s">
        <v>37</v>
      </c>
      <c r="E73" s="4">
        <v>2017</v>
      </c>
      <c r="F73" s="4">
        <v>3524.4</v>
      </c>
      <c r="G73" s="4" t="s">
        <v>65</v>
      </c>
    </row>
    <row r="74" spans="1:7" x14ac:dyDescent="0.3">
      <c r="A74" s="4">
        <v>2020</v>
      </c>
      <c r="B74" s="4" t="s">
        <v>62</v>
      </c>
      <c r="C74" s="4" t="s">
        <v>53</v>
      </c>
      <c r="D74" s="4" t="s">
        <v>37</v>
      </c>
      <c r="E74" s="4" t="s">
        <v>69</v>
      </c>
      <c r="F74" s="4">
        <v>1188</v>
      </c>
      <c r="G74" s="4" t="s">
        <v>70</v>
      </c>
    </row>
    <row r="75" spans="1:7" x14ac:dyDescent="0.3">
      <c r="A75" s="4">
        <v>2020</v>
      </c>
      <c r="B75" s="4" t="s">
        <v>62</v>
      </c>
      <c r="C75" s="4" t="s">
        <v>53</v>
      </c>
      <c r="D75" s="4" t="s">
        <v>37</v>
      </c>
      <c r="E75" s="4" t="s">
        <v>69</v>
      </c>
      <c r="F75" s="4">
        <v>1188</v>
      </c>
      <c r="G75" s="4" t="s">
        <v>70</v>
      </c>
    </row>
    <row r="76" spans="1:7" x14ac:dyDescent="0.3">
      <c r="A76" s="4">
        <v>2020</v>
      </c>
      <c r="B76" s="4" t="s">
        <v>62</v>
      </c>
      <c r="C76" s="4" t="s">
        <v>53</v>
      </c>
      <c r="D76" s="4" t="s">
        <v>38</v>
      </c>
      <c r="E76" s="4">
        <v>1975</v>
      </c>
      <c r="F76" s="4">
        <v>358181</v>
      </c>
      <c r="G76" s="4" t="s">
        <v>67</v>
      </c>
    </row>
    <row r="77" spans="1:7" x14ac:dyDescent="0.3">
      <c r="A77" s="4">
        <v>2020</v>
      </c>
      <c r="B77" s="4" t="s">
        <v>62</v>
      </c>
      <c r="C77" s="4" t="s">
        <v>53</v>
      </c>
      <c r="D77" s="4" t="s">
        <v>38</v>
      </c>
      <c r="E77" s="4">
        <v>1985</v>
      </c>
      <c r="F77" s="4">
        <v>86900</v>
      </c>
      <c r="G77" s="4" t="s">
        <v>67</v>
      </c>
    </row>
    <row r="78" spans="1:7" x14ac:dyDescent="0.3">
      <c r="A78" s="4">
        <v>2020</v>
      </c>
      <c r="B78" s="4" t="s">
        <v>62</v>
      </c>
      <c r="C78" s="4" t="s">
        <v>53</v>
      </c>
      <c r="D78" s="4" t="s">
        <v>38</v>
      </c>
      <c r="E78" s="4">
        <v>1996</v>
      </c>
      <c r="F78" s="4">
        <v>26830</v>
      </c>
      <c r="G78" s="4" t="s">
        <v>67</v>
      </c>
    </row>
    <row r="79" spans="1:7" x14ac:dyDescent="0.3">
      <c r="A79" s="4">
        <v>2020</v>
      </c>
      <c r="B79" s="4" t="s">
        <v>62</v>
      </c>
      <c r="C79" s="4" t="s">
        <v>53</v>
      </c>
      <c r="D79" s="4" t="s">
        <v>38</v>
      </c>
      <c r="E79" s="4">
        <v>2003</v>
      </c>
      <c r="F79" s="4">
        <v>12449</v>
      </c>
      <c r="G79" s="4" t="s">
        <v>63</v>
      </c>
    </row>
    <row r="80" spans="1:7" x14ac:dyDescent="0.3">
      <c r="A80" s="4">
        <v>2020</v>
      </c>
      <c r="B80" s="4" t="s">
        <v>62</v>
      </c>
      <c r="C80" s="4" t="s">
        <v>53</v>
      </c>
      <c r="D80" s="4" t="s">
        <v>38</v>
      </c>
      <c r="E80" s="4">
        <v>2007</v>
      </c>
      <c r="F80" s="4">
        <v>8589</v>
      </c>
      <c r="G80" s="4" t="s">
        <v>63</v>
      </c>
    </row>
    <row r="81" spans="1:7" x14ac:dyDescent="0.3">
      <c r="A81" s="4">
        <v>2020</v>
      </c>
      <c r="B81" s="4" t="s">
        <v>62</v>
      </c>
      <c r="C81" s="4" t="s">
        <v>53</v>
      </c>
      <c r="D81" s="4" t="s">
        <v>38</v>
      </c>
      <c r="E81" s="4">
        <v>2011</v>
      </c>
      <c r="F81" s="4">
        <v>7434</v>
      </c>
      <c r="G81" s="4" t="s">
        <v>63</v>
      </c>
    </row>
    <row r="82" spans="1:7" x14ac:dyDescent="0.3">
      <c r="A82" s="4">
        <v>2020</v>
      </c>
      <c r="B82" s="4" t="s">
        <v>62</v>
      </c>
      <c r="C82" s="4" t="s">
        <v>53</v>
      </c>
      <c r="D82" s="4" t="s">
        <v>38</v>
      </c>
      <c r="E82" s="4">
        <v>2015</v>
      </c>
      <c r="F82" s="4">
        <v>9556</v>
      </c>
      <c r="G82" s="4" t="s">
        <v>63</v>
      </c>
    </row>
    <row r="83" spans="1:7" x14ac:dyDescent="0.3">
      <c r="A83" s="4">
        <v>2020</v>
      </c>
      <c r="B83" s="4" t="s">
        <v>62</v>
      </c>
      <c r="C83" s="4" t="s">
        <v>53</v>
      </c>
      <c r="D83" s="4" t="s">
        <v>38</v>
      </c>
      <c r="E83" s="4">
        <v>2017</v>
      </c>
      <c r="F83" s="4">
        <v>11079.61</v>
      </c>
      <c r="G83" s="4" t="s">
        <v>65</v>
      </c>
    </row>
    <row r="84" spans="1:7" x14ac:dyDescent="0.3">
      <c r="A84" s="4">
        <v>2020</v>
      </c>
      <c r="B84" s="4" t="s">
        <v>62</v>
      </c>
      <c r="C84" s="4" t="s">
        <v>53</v>
      </c>
      <c r="D84" s="4" t="s">
        <v>38</v>
      </c>
      <c r="E84" s="4" t="s">
        <v>69</v>
      </c>
      <c r="F84" s="4">
        <v>3734.7</v>
      </c>
      <c r="G84" s="4" t="s">
        <v>70</v>
      </c>
    </row>
    <row r="85" spans="1:7" x14ac:dyDescent="0.3">
      <c r="A85" s="4">
        <v>2020</v>
      </c>
      <c r="B85" s="4" t="s">
        <v>62</v>
      </c>
      <c r="C85" s="4" t="s">
        <v>53</v>
      </c>
      <c r="D85" s="4" t="s">
        <v>38</v>
      </c>
      <c r="E85" s="4" t="s">
        <v>69</v>
      </c>
      <c r="F85" s="4">
        <v>3734.7</v>
      </c>
      <c r="G85" s="4" t="s">
        <v>70</v>
      </c>
    </row>
    <row r="86" spans="1:7" x14ac:dyDescent="0.3">
      <c r="A86" s="4">
        <v>2020</v>
      </c>
      <c r="B86" s="4" t="s">
        <v>62</v>
      </c>
      <c r="C86" s="4" t="s">
        <v>53</v>
      </c>
      <c r="D86" s="4" t="s">
        <v>39</v>
      </c>
      <c r="E86" s="4">
        <v>1975</v>
      </c>
      <c r="F86" s="4">
        <v>101243</v>
      </c>
      <c r="G86" s="4" t="s">
        <v>67</v>
      </c>
    </row>
    <row r="87" spans="1:7" x14ac:dyDescent="0.3">
      <c r="A87" s="4">
        <v>2020</v>
      </c>
      <c r="B87" s="4" t="s">
        <v>62</v>
      </c>
      <c r="C87" s="4" t="s">
        <v>53</v>
      </c>
      <c r="D87" s="4" t="s">
        <v>39</v>
      </c>
      <c r="E87" s="4">
        <v>1985</v>
      </c>
      <c r="F87" s="4">
        <v>64812</v>
      </c>
      <c r="G87" s="4" t="s">
        <v>67</v>
      </c>
    </row>
    <row r="88" spans="1:7" x14ac:dyDescent="0.3">
      <c r="A88" s="4">
        <v>2020</v>
      </c>
      <c r="B88" s="4" t="s">
        <v>62</v>
      </c>
      <c r="C88" s="4" t="s">
        <v>53</v>
      </c>
      <c r="D88" s="4" t="s">
        <v>39</v>
      </c>
      <c r="E88" s="4">
        <v>1996</v>
      </c>
      <c r="F88" s="4">
        <v>20252</v>
      </c>
      <c r="G88" s="4" t="s">
        <v>67</v>
      </c>
    </row>
    <row r="89" spans="1:7" x14ac:dyDescent="0.3">
      <c r="A89" s="4">
        <v>2020</v>
      </c>
      <c r="B89" s="4" t="s">
        <v>62</v>
      </c>
      <c r="C89" s="4" t="s">
        <v>53</v>
      </c>
      <c r="D89" s="4" t="s">
        <v>39</v>
      </c>
      <c r="E89" s="4">
        <v>2003</v>
      </c>
      <c r="F89" s="4">
        <v>6674</v>
      </c>
      <c r="G89" s="4" t="s">
        <v>63</v>
      </c>
    </row>
    <row r="90" spans="1:7" x14ac:dyDescent="0.3">
      <c r="A90" s="4">
        <v>2020</v>
      </c>
      <c r="B90" s="4" t="s">
        <v>62</v>
      </c>
      <c r="C90" s="4" t="s">
        <v>53</v>
      </c>
      <c r="D90" s="4" t="s">
        <v>39</v>
      </c>
      <c r="E90" s="4">
        <v>2007</v>
      </c>
      <c r="F90" s="4">
        <v>4605</v>
      </c>
      <c r="G90" s="4" t="s">
        <v>63</v>
      </c>
    </row>
    <row r="91" spans="1:7" x14ac:dyDescent="0.3">
      <c r="A91" s="4">
        <v>2020</v>
      </c>
      <c r="B91" s="4" t="s">
        <v>62</v>
      </c>
      <c r="C91" s="4" t="s">
        <v>53</v>
      </c>
      <c r="D91" s="4" t="s">
        <v>39</v>
      </c>
      <c r="E91" s="4">
        <v>2011</v>
      </c>
      <c r="F91" s="4">
        <v>3985</v>
      </c>
      <c r="G91" s="4" t="s">
        <v>63</v>
      </c>
    </row>
    <row r="92" spans="1:7" x14ac:dyDescent="0.3">
      <c r="A92" s="4">
        <v>2020</v>
      </c>
      <c r="B92" s="4" t="s">
        <v>62</v>
      </c>
      <c r="C92" s="4" t="s">
        <v>53</v>
      </c>
      <c r="D92" s="4" t="s">
        <v>39</v>
      </c>
      <c r="E92" s="4">
        <v>2015</v>
      </c>
      <c r="F92" s="4">
        <v>5123</v>
      </c>
      <c r="G92" s="4" t="s">
        <v>63</v>
      </c>
    </row>
    <row r="93" spans="1:7" x14ac:dyDescent="0.3">
      <c r="A93" s="4">
        <v>2020</v>
      </c>
      <c r="B93" s="4" t="s">
        <v>62</v>
      </c>
      <c r="C93" s="4" t="s">
        <v>53</v>
      </c>
      <c r="D93" s="4" t="s">
        <v>39</v>
      </c>
      <c r="E93" s="4">
        <v>2017</v>
      </c>
      <c r="F93" s="4">
        <v>5939.86</v>
      </c>
      <c r="G93" s="4" t="s">
        <v>65</v>
      </c>
    </row>
    <row r="94" spans="1:7" x14ac:dyDescent="0.3">
      <c r="A94" s="4">
        <v>2020</v>
      </c>
      <c r="B94" s="4" t="s">
        <v>62</v>
      </c>
      <c r="C94" s="4" t="s">
        <v>53</v>
      </c>
      <c r="D94" s="4" t="s">
        <v>39</v>
      </c>
      <c r="E94" s="4" t="s">
        <v>69</v>
      </c>
      <c r="F94" s="4">
        <v>2002.2</v>
      </c>
      <c r="G94" s="4" t="s">
        <v>70</v>
      </c>
    </row>
    <row r="95" spans="1:7" x14ac:dyDescent="0.3">
      <c r="A95" s="4">
        <v>2020</v>
      </c>
      <c r="B95" s="4" t="s">
        <v>62</v>
      </c>
      <c r="C95" s="4" t="s">
        <v>53</v>
      </c>
      <c r="D95" s="4" t="s">
        <v>39</v>
      </c>
      <c r="E95" s="4" t="s">
        <v>69</v>
      </c>
      <c r="F95" s="4">
        <v>2002.2</v>
      </c>
      <c r="G95" s="4" t="s">
        <v>70</v>
      </c>
    </row>
    <row r="96" spans="1:7" x14ac:dyDescent="0.3">
      <c r="A96" s="4">
        <v>2020</v>
      </c>
      <c r="B96" s="4" t="s">
        <v>62</v>
      </c>
      <c r="C96" s="4" t="s">
        <v>53</v>
      </c>
      <c r="D96" s="4" t="s">
        <v>40</v>
      </c>
      <c r="E96" s="4">
        <v>1975</v>
      </c>
      <c r="F96" s="4">
        <v>12748</v>
      </c>
      <c r="G96" s="4" t="s">
        <v>67</v>
      </c>
    </row>
    <row r="97" spans="1:7" x14ac:dyDescent="0.3">
      <c r="A97" s="4">
        <v>2020</v>
      </c>
      <c r="B97" s="4" t="s">
        <v>62</v>
      </c>
      <c r="C97" s="4" t="s">
        <v>53</v>
      </c>
      <c r="D97" s="4" t="s">
        <v>40</v>
      </c>
      <c r="E97" s="4">
        <v>1985</v>
      </c>
      <c r="F97" s="4">
        <v>2426</v>
      </c>
      <c r="G97" s="4" t="s">
        <v>67</v>
      </c>
    </row>
    <row r="98" spans="1:7" x14ac:dyDescent="0.3">
      <c r="A98" s="4">
        <v>2020</v>
      </c>
      <c r="B98" s="4" t="s">
        <v>62</v>
      </c>
      <c r="C98" s="4" t="s">
        <v>53</v>
      </c>
      <c r="D98" s="4" t="s">
        <v>40</v>
      </c>
      <c r="E98" s="4">
        <v>1996</v>
      </c>
      <c r="F98" s="4">
        <v>5387</v>
      </c>
      <c r="G98" s="4" t="s">
        <v>67</v>
      </c>
    </row>
    <row r="99" spans="1:7" x14ac:dyDescent="0.3">
      <c r="A99" s="4">
        <v>2020</v>
      </c>
      <c r="B99" s="4" t="s">
        <v>62</v>
      </c>
      <c r="C99" s="4" t="s">
        <v>53</v>
      </c>
      <c r="D99" s="4" t="s">
        <v>40</v>
      </c>
      <c r="E99" s="4">
        <v>2003</v>
      </c>
      <c r="F99" s="4">
        <v>1</v>
      </c>
      <c r="G99" s="4" t="s">
        <v>63</v>
      </c>
    </row>
    <row r="100" spans="1:7" x14ac:dyDescent="0.3">
      <c r="A100" s="4">
        <v>2020</v>
      </c>
      <c r="B100" s="4" t="s">
        <v>62</v>
      </c>
      <c r="C100" s="4" t="s">
        <v>53</v>
      </c>
      <c r="D100" s="4" t="s">
        <v>40</v>
      </c>
      <c r="E100" s="4">
        <v>2007</v>
      </c>
      <c r="F100" s="4">
        <v>1</v>
      </c>
      <c r="G100" s="4" t="s">
        <v>63</v>
      </c>
    </row>
    <row r="101" spans="1:7" x14ac:dyDescent="0.3">
      <c r="A101" s="4">
        <v>2020</v>
      </c>
      <c r="B101" s="4" t="s">
        <v>62</v>
      </c>
      <c r="C101" s="4" t="s">
        <v>53</v>
      </c>
      <c r="D101" s="4" t="s">
        <v>40</v>
      </c>
      <c r="E101" s="4">
        <v>2011</v>
      </c>
      <c r="F101" s="4">
        <v>1</v>
      </c>
      <c r="G101" s="4" t="s">
        <v>63</v>
      </c>
    </row>
    <row r="102" spans="1:7" x14ac:dyDescent="0.3">
      <c r="A102" s="4">
        <v>2020</v>
      </c>
      <c r="B102" s="4" t="s">
        <v>62</v>
      </c>
      <c r="C102" s="4" t="s">
        <v>53</v>
      </c>
      <c r="D102" s="4" t="s">
        <v>40</v>
      </c>
      <c r="E102" s="4">
        <v>2015</v>
      </c>
      <c r="F102" s="4">
        <v>1</v>
      </c>
      <c r="G102" s="4" t="s">
        <v>63</v>
      </c>
    </row>
    <row r="103" spans="1:7" x14ac:dyDescent="0.3">
      <c r="A103" s="4">
        <v>2020</v>
      </c>
      <c r="B103" s="4" t="s">
        <v>62</v>
      </c>
      <c r="C103" s="4" t="s">
        <v>53</v>
      </c>
      <c r="D103" s="4" t="s">
        <v>40</v>
      </c>
      <c r="E103" s="4">
        <v>2017</v>
      </c>
      <c r="F103" s="4">
        <v>1</v>
      </c>
      <c r="G103" s="4" t="s">
        <v>65</v>
      </c>
    </row>
    <row r="104" spans="1:7" x14ac:dyDescent="0.3">
      <c r="A104" s="4">
        <v>2020</v>
      </c>
      <c r="B104" s="4" t="s">
        <v>62</v>
      </c>
      <c r="C104" s="4" t="s">
        <v>53</v>
      </c>
      <c r="D104" s="4" t="s">
        <v>40</v>
      </c>
      <c r="E104" s="4" t="s">
        <v>69</v>
      </c>
      <c r="F104" s="4">
        <v>1</v>
      </c>
      <c r="G104" s="4" t="s">
        <v>70</v>
      </c>
    </row>
    <row r="105" spans="1:7" x14ac:dyDescent="0.3">
      <c r="A105" s="4">
        <v>2020</v>
      </c>
      <c r="B105" s="4" t="s">
        <v>62</v>
      </c>
      <c r="C105" s="4" t="s">
        <v>53</v>
      </c>
      <c r="D105" s="4" t="s">
        <v>40</v>
      </c>
      <c r="E105" s="4" t="s">
        <v>69</v>
      </c>
      <c r="F105" s="4">
        <v>1</v>
      </c>
      <c r="G105" s="4" t="s">
        <v>70</v>
      </c>
    </row>
    <row r="106" spans="1:7" x14ac:dyDescent="0.3">
      <c r="A106" s="4">
        <v>2020</v>
      </c>
      <c r="B106" s="4" t="s">
        <v>62</v>
      </c>
      <c r="C106" s="4" t="s">
        <v>53</v>
      </c>
      <c r="D106" s="4" t="s">
        <v>46</v>
      </c>
      <c r="E106" s="4">
        <v>1975</v>
      </c>
      <c r="F106" s="4">
        <v>18703</v>
      </c>
      <c r="G106" s="4" t="s">
        <v>67</v>
      </c>
    </row>
    <row r="107" spans="1:7" x14ac:dyDescent="0.3">
      <c r="A107" s="4">
        <v>2020</v>
      </c>
      <c r="B107" s="4" t="s">
        <v>62</v>
      </c>
      <c r="C107" s="4" t="s">
        <v>53</v>
      </c>
      <c r="D107" s="4" t="s">
        <v>46</v>
      </c>
      <c r="E107" s="4">
        <v>1985</v>
      </c>
      <c r="F107" s="4">
        <v>21129</v>
      </c>
      <c r="G107" s="4" t="s">
        <v>67</v>
      </c>
    </row>
    <row r="108" spans="1:7" x14ac:dyDescent="0.3">
      <c r="A108" s="4">
        <v>2020</v>
      </c>
      <c r="B108" s="4" t="s">
        <v>62</v>
      </c>
      <c r="C108" s="4" t="s">
        <v>53</v>
      </c>
      <c r="D108" s="4" t="s">
        <v>46</v>
      </c>
      <c r="E108" s="4">
        <v>1996</v>
      </c>
      <c r="F108" s="4">
        <v>816</v>
      </c>
      <c r="G108" s="4" t="s">
        <v>67</v>
      </c>
    </row>
    <row r="109" spans="1:7" x14ac:dyDescent="0.3">
      <c r="A109" s="4">
        <v>2020</v>
      </c>
      <c r="B109" s="4" t="s">
        <v>62</v>
      </c>
      <c r="C109" s="4" t="s">
        <v>53</v>
      </c>
      <c r="D109" s="4" t="s">
        <v>46</v>
      </c>
      <c r="E109" s="4">
        <v>2003</v>
      </c>
      <c r="F109" s="4">
        <v>347</v>
      </c>
      <c r="G109" s="4" t="s">
        <v>63</v>
      </c>
    </row>
    <row r="110" spans="1:7" x14ac:dyDescent="0.3">
      <c r="A110" s="4">
        <v>2020</v>
      </c>
      <c r="B110" s="4" t="s">
        <v>62</v>
      </c>
      <c r="C110" s="4" t="s">
        <v>53</v>
      </c>
      <c r="D110" s="4" t="s">
        <v>46</v>
      </c>
      <c r="E110" s="4">
        <v>2007</v>
      </c>
      <c r="F110" s="4">
        <v>239</v>
      </c>
      <c r="G110" s="4" t="s">
        <v>63</v>
      </c>
    </row>
    <row r="111" spans="1:7" x14ac:dyDescent="0.3">
      <c r="A111" s="4">
        <v>2020</v>
      </c>
      <c r="B111" s="4" t="s">
        <v>62</v>
      </c>
      <c r="C111" s="4" t="s">
        <v>53</v>
      </c>
      <c r="D111" s="4" t="s">
        <v>46</v>
      </c>
      <c r="E111" s="4">
        <v>2011</v>
      </c>
      <c r="F111" s="4">
        <v>207</v>
      </c>
      <c r="G111" s="4" t="s">
        <v>63</v>
      </c>
    </row>
    <row r="112" spans="1:7" x14ac:dyDescent="0.3">
      <c r="A112" s="4">
        <v>2020</v>
      </c>
      <c r="B112" s="4" t="s">
        <v>62</v>
      </c>
      <c r="C112" s="4" t="s">
        <v>53</v>
      </c>
      <c r="D112" s="4" t="s">
        <v>46</v>
      </c>
      <c r="E112" s="4">
        <v>2015</v>
      </c>
      <c r="F112" s="4">
        <v>266</v>
      </c>
      <c r="G112" s="4" t="s">
        <v>63</v>
      </c>
    </row>
    <row r="113" spans="1:7" x14ac:dyDescent="0.3">
      <c r="A113" s="4">
        <v>2020</v>
      </c>
      <c r="B113" s="4" t="s">
        <v>62</v>
      </c>
      <c r="C113" s="4" t="s">
        <v>53</v>
      </c>
      <c r="D113" s="4" t="s">
        <v>46</v>
      </c>
      <c r="E113" s="4">
        <v>2017</v>
      </c>
      <c r="F113" s="4">
        <v>308.83</v>
      </c>
      <c r="G113" s="4" t="s">
        <v>65</v>
      </c>
    </row>
    <row r="114" spans="1:7" x14ac:dyDescent="0.3">
      <c r="A114" s="4">
        <v>2020</v>
      </c>
      <c r="B114" s="4" t="s">
        <v>62</v>
      </c>
      <c r="C114" s="4" t="s">
        <v>53</v>
      </c>
      <c r="D114" s="4" t="s">
        <v>46</v>
      </c>
      <c r="E114" s="4" t="s">
        <v>69</v>
      </c>
      <c r="F114" s="4">
        <v>104.1</v>
      </c>
      <c r="G114" s="4" t="s">
        <v>70</v>
      </c>
    </row>
    <row r="115" spans="1:7" x14ac:dyDescent="0.3">
      <c r="A115" s="4">
        <v>2020</v>
      </c>
      <c r="B115" s="4" t="s">
        <v>62</v>
      </c>
      <c r="C115" s="4" t="s">
        <v>53</v>
      </c>
      <c r="D115" s="4" t="s">
        <v>46</v>
      </c>
      <c r="E115" s="4" t="s">
        <v>69</v>
      </c>
      <c r="F115" s="4">
        <v>104.1</v>
      </c>
      <c r="G115" s="4" t="s">
        <v>70</v>
      </c>
    </row>
    <row r="116" spans="1:7" x14ac:dyDescent="0.3">
      <c r="A116" s="4">
        <v>2020</v>
      </c>
      <c r="B116" s="4" t="s">
        <v>62</v>
      </c>
      <c r="C116" s="4" t="s">
        <v>53</v>
      </c>
      <c r="D116" s="4" t="s">
        <v>47</v>
      </c>
      <c r="E116" s="4">
        <v>1975</v>
      </c>
      <c r="F116" s="4">
        <v>82889</v>
      </c>
      <c r="G116" s="4" t="s">
        <v>67</v>
      </c>
    </row>
    <row r="117" spans="1:7" x14ac:dyDescent="0.3">
      <c r="A117" s="4">
        <v>2020</v>
      </c>
      <c r="B117" s="4" t="s">
        <v>62</v>
      </c>
      <c r="C117" s="4" t="s">
        <v>53</v>
      </c>
      <c r="D117" s="4" t="s">
        <v>47</v>
      </c>
      <c r="E117" s="4">
        <v>1985</v>
      </c>
      <c r="F117" s="4">
        <v>102342</v>
      </c>
      <c r="G117" s="4" t="s">
        <v>67</v>
      </c>
    </row>
    <row r="118" spans="1:7" x14ac:dyDescent="0.3">
      <c r="A118" s="4">
        <v>2020</v>
      </c>
      <c r="B118" s="4" t="s">
        <v>62</v>
      </c>
      <c r="C118" s="4" t="s">
        <v>53</v>
      </c>
      <c r="D118" s="4" t="s">
        <v>47</v>
      </c>
      <c r="E118" s="4">
        <v>1996</v>
      </c>
      <c r="F118" s="4">
        <v>16244</v>
      </c>
      <c r="G118" s="4" t="s">
        <v>67</v>
      </c>
    </row>
    <row r="119" spans="1:7" x14ac:dyDescent="0.3">
      <c r="A119" s="4">
        <v>2020</v>
      </c>
      <c r="B119" s="4" t="s">
        <v>62</v>
      </c>
      <c r="C119" s="4" t="s">
        <v>53</v>
      </c>
      <c r="D119" s="4" t="s">
        <v>47</v>
      </c>
      <c r="E119" s="4">
        <v>2003</v>
      </c>
      <c r="F119" s="4">
        <v>8001</v>
      </c>
      <c r="G119" s="4" t="s">
        <v>63</v>
      </c>
    </row>
    <row r="120" spans="1:7" x14ac:dyDescent="0.3">
      <c r="A120" s="4">
        <v>2020</v>
      </c>
      <c r="B120" s="4" t="s">
        <v>62</v>
      </c>
      <c r="C120" s="4" t="s">
        <v>53</v>
      </c>
      <c r="D120" s="4" t="s">
        <v>47</v>
      </c>
      <c r="E120" s="4">
        <v>2007</v>
      </c>
      <c r="F120" s="4">
        <v>5520</v>
      </c>
      <c r="G120" s="4" t="s">
        <v>63</v>
      </c>
    </row>
    <row r="121" spans="1:7" x14ac:dyDescent="0.3">
      <c r="A121" s="4">
        <v>2020</v>
      </c>
      <c r="B121" s="4" t="s">
        <v>62</v>
      </c>
      <c r="C121" s="4" t="s">
        <v>53</v>
      </c>
      <c r="D121" s="4" t="s">
        <v>47</v>
      </c>
      <c r="E121" s="4">
        <v>2011</v>
      </c>
      <c r="F121" s="4">
        <v>4778</v>
      </c>
      <c r="G121" s="4" t="s">
        <v>63</v>
      </c>
    </row>
    <row r="122" spans="1:7" x14ac:dyDescent="0.3">
      <c r="A122" s="4">
        <v>2020</v>
      </c>
      <c r="B122" s="4" t="s">
        <v>62</v>
      </c>
      <c r="C122" s="4" t="s">
        <v>53</v>
      </c>
      <c r="D122" s="4" t="s">
        <v>47</v>
      </c>
      <c r="E122" s="4">
        <v>2015</v>
      </c>
      <c r="F122" s="4">
        <v>6142</v>
      </c>
      <c r="G122" s="4" t="s">
        <v>63</v>
      </c>
    </row>
    <row r="123" spans="1:7" x14ac:dyDescent="0.3">
      <c r="A123" s="4">
        <v>2020</v>
      </c>
      <c r="B123" s="4" t="s">
        <v>62</v>
      </c>
      <c r="C123" s="4" t="s">
        <v>53</v>
      </c>
      <c r="D123" s="4" t="s">
        <v>47</v>
      </c>
      <c r="E123" s="4">
        <v>2017</v>
      </c>
      <c r="F123" s="4">
        <v>7120.89</v>
      </c>
      <c r="G123" s="4" t="s">
        <v>65</v>
      </c>
    </row>
    <row r="124" spans="1:7" x14ac:dyDescent="0.3">
      <c r="A124" s="4">
        <v>2020</v>
      </c>
      <c r="B124" s="4" t="s">
        <v>62</v>
      </c>
      <c r="C124" s="4" t="s">
        <v>53</v>
      </c>
      <c r="D124" s="4" t="s">
        <v>47</v>
      </c>
      <c r="E124" s="4" t="s">
        <v>69</v>
      </c>
      <c r="F124" s="4">
        <v>2400.3000000000002</v>
      </c>
      <c r="G124" s="4" t="s">
        <v>70</v>
      </c>
    </row>
    <row r="125" spans="1:7" x14ac:dyDescent="0.3">
      <c r="A125" s="4">
        <v>2020</v>
      </c>
      <c r="B125" s="4" t="s">
        <v>62</v>
      </c>
      <c r="C125" s="4" t="s">
        <v>53</v>
      </c>
      <c r="D125" s="4" t="s">
        <v>47</v>
      </c>
      <c r="E125" s="4" t="s">
        <v>69</v>
      </c>
      <c r="F125" s="4">
        <v>2400.3000000000002</v>
      </c>
      <c r="G125" s="4" t="s">
        <v>70</v>
      </c>
    </row>
    <row r="126" spans="1:7" x14ac:dyDescent="0.3">
      <c r="A126" s="4">
        <v>2020</v>
      </c>
      <c r="B126" s="4" t="s">
        <v>62</v>
      </c>
      <c r="C126" s="4" t="s">
        <v>53</v>
      </c>
      <c r="D126" s="4" t="s">
        <v>48</v>
      </c>
      <c r="E126" s="4">
        <v>1975</v>
      </c>
      <c r="F126" s="4">
        <v>53194</v>
      </c>
      <c r="G126" s="4" t="s">
        <v>67</v>
      </c>
    </row>
    <row r="127" spans="1:7" x14ac:dyDescent="0.3">
      <c r="A127" s="4">
        <v>2020</v>
      </c>
      <c r="B127" s="4" t="s">
        <v>62</v>
      </c>
      <c r="C127" s="4" t="s">
        <v>53</v>
      </c>
      <c r="D127" s="4" t="s">
        <v>48</v>
      </c>
      <c r="E127" s="4">
        <v>1985</v>
      </c>
      <c r="F127" s="4">
        <v>30319</v>
      </c>
      <c r="G127" s="4" t="s">
        <v>67</v>
      </c>
    </row>
    <row r="128" spans="1:7" x14ac:dyDescent="0.3">
      <c r="A128" s="4">
        <v>2020</v>
      </c>
      <c r="B128" s="4" t="s">
        <v>62</v>
      </c>
      <c r="C128" s="4" t="s">
        <v>53</v>
      </c>
      <c r="D128" s="4" t="s">
        <v>48</v>
      </c>
      <c r="E128" s="4">
        <v>1996</v>
      </c>
      <c r="F128" s="4">
        <v>5404</v>
      </c>
      <c r="G128" s="4" t="s">
        <v>67</v>
      </c>
    </row>
    <row r="129" spans="1:7" x14ac:dyDescent="0.3">
      <c r="A129" s="4">
        <v>2020</v>
      </c>
      <c r="B129" s="4" t="s">
        <v>62</v>
      </c>
      <c r="C129" s="4" t="s">
        <v>53</v>
      </c>
      <c r="D129" s="4" t="s">
        <v>48</v>
      </c>
      <c r="E129" s="4">
        <v>2003</v>
      </c>
      <c r="F129" s="4">
        <v>1022</v>
      </c>
      <c r="G129" s="4" t="s">
        <v>63</v>
      </c>
    </row>
    <row r="130" spans="1:7" x14ac:dyDescent="0.3">
      <c r="A130" s="4">
        <v>2020</v>
      </c>
      <c r="B130" s="4" t="s">
        <v>62</v>
      </c>
      <c r="C130" s="4" t="s">
        <v>53</v>
      </c>
      <c r="D130" s="4" t="s">
        <v>48</v>
      </c>
      <c r="E130" s="4">
        <v>2007</v>
      </c>
      <c r="F130" s="4">
        <v>705</v>
      </c>
      <c r="G130" s="4" t="s">
        <v>63</v>
      </c>
    </row>
    <row r="131" spans="1:7" x14ac:dyDescent="0.3">
      <c r="A131" s="4">
        <v>2020</v>
      </c>
      <c r="B131" s="4" t="s">
        <v>62</v>
      </c>
      <c r="C131" s="4" t="s">
        <v>53</v>
      </c>
      <c r="D131" s="4" t="s">
        <v>48</v>
      </c>
      <c r="E131" s="4">
        <v>2011</v>
      </c>
      <c r="F131" s="4">
        <v>610</v>
      </c>
      <c r="G131" s="4" t="s">
        <v>63</v>
      </c>
    </row>
    <row r="132" spans="1:7" x14ac:dyDescent="0.3">
      <c r="A132" s="4">
        <v>2020</v>
      </c>
      <c r="B132" s="4" t="s">
        <v>62</v>
      </c>
      <c r="C132" s="4" t="s">
        <v>53</v>
      </c>
      <c r="D132" s="4" t="s">
        <v>48</v>
      </c>
      <c r="E132" s="4">
        <v>2015</v>
      </c>
      <c r="F132" s="4">
        <v>784</v>
      </c>
      <c r="G132" s="4" t="s">
        <v>63</v>
      </c>
    </row>
    <row r="133" spans="1:7" x14ac:dyDescent="0.3">
      <c r="A133" s="4">
        <v>2020</v>
      </c>
      <c r="B133" s="4" t="s">
        <v>62</v>
      </c>
      <c r="C133" s="4" t="s">
        <v>53</v>
      </c>
      <c r="D133" s="4" t="s">
        <v>48</v>
      </c>
      <c r="E133" s="4">
        <v>2017</v>
      </c>
      <c r="F133" s="4">
        <v>909.58</v>
      </c>
      <c r="G133" s="4" t="s">
        <v>65</v>
      </c>
    </row>
    <row r="134" spans="1:7" x14ac:dyDescent="0.3">
      <c r="A134" s="4">
        <v>2020</v>
      </c>
      <c r="B134" s="4" t="s">
        <v>62</v>
      </c>
      <c r="C134" s="4" t="s">
        <v>53</v>
      </c>
      <c r="D134" s="4" t="s">
        <v>48</v>
      </c>
      <c r="E134" s="4" t="s">
        <v>69</v>
      </c>
      <c r="F134" s="4">
        <v>306.60000000000002</v>
      </c>
      <c r="G134" s="4" t="s">
        <v>70</v>
      </c>
    </row>
    <row r="135" spans="1:7" x14ac:dyDescent="0.3">
      <c r="A135" s="4">
        <v>2020</v>
      </c>
      <c r="B135" s="4" t="s">
        <v>62</v>
      </c>
      <c r="C135" s="4" t="s">
        <v>53</v>
      </c>
      <c r="D135" s="4" t="s">
        <v>48</v>
      </c>
      <c r="E135" s="4" t="s">
        <v>69</v>
      </c>
      <c r="F135" s="4">
        <v>306.60000000000002</v>
      </c>
      <c r="G135" s="4" t="s">
        <v>70</v>
      </c>
    </row>
    <row r="136" spans="1:7" x14ac:dyDescent="0.3">
      <c r="A136" s="4">
        <v>2020</v>
      </c>
      <c r="B136" s="4" t="s">
        <v>62</v>
      </c>
      <c r="C136" s="4" t="s">
        <v>53</v>
      </c>
      <c r="D136" s="4" t="s">
        <v>51</v>
      </c>
      <c r="E136" s="4">
        <v>1975</v>
      </c>
      <c r="F136" s="4">
        <v>119</v>
      </c>
      <c r="G136" s="4" t="s">
        <v>67</v>
      </c>
    </row>
    <row r="137" spans="1:7" x14ac:dyDescent="0.3">
      <c r="A137" s="4">
        <v>2020</v>
      </c>
      <c r="B137" s="4" t="s">
        <v>62</v>
      </c>
      <c r="C137" s="4" t="s">
        <v>53</v>
      </c>
      <c r="D137" s="4" t="s">
        <v>51</v>
      </c>
      <c r="E137" s="4">
        <v>1985</v>
      </c>
      <c r="F137" s="4">
        <v>292</v>
      </c>
      <c r="G137" s="4" t="s">
        <v>67</v>
      </c>
    </row>
    <row r="138" spans="1:7" x14ac:dyDescent="0.3">
      <c r="A138" s="4">
        <v>2020</v>
      </c>
      <c r="B138" s="4" t="s">
        <v>62</v>
      </c>
      <c r="C138" s="4" t="s">
        <v>53</v>
      </c>
      <c r="D138" s="4" t="s">
        <v>51</v>
      </c>
      <c r="E138" s="4">
        <v>1996</v>
      </c>
      <c r="F138" s="4">
        <v>1</v>
      </c>
      <c r="G138" s="4" t="s">
        <v>67</v>
      </c>
    </row>
    <row r="139" spans="1:7" x14ac:dyDescent="0.3">
      <c r="A139" s="4">
        <v>2020</v>
      </c>
      <c r="B139" s="4" t="s">
        <v>62</v>
      </c>
      <c r="C139" s="4" t="s">
        <v>53</v>
      </c>
      <c r="D139" s="4" t="s">
        <v>51</v>
      </c>
      <c r="E139" s="4">
        <v>2003</v>
      </c>
      <c r="F139" s="4">
        <v>1</v>
      </c>
      <c r="G139" s="4" t="s">
        <v>63</v>
      </c>
    </row>
    <row r="140" spans="1:7" x14ac:dyDescent="0.3">
      <c r="A140" s="4">
        <v>2020</v>
      </c>
      <c r="B140" s="4" t="s">
        <v>62</v>
      </c>
      <c r="C140" s="4" t="s">
        <v>53</v>
      </c>
      <c r="D140" s="4" t="s">
        <v>51</v>
      </c>
      <c r="E140" s="4">
        <v>2007</v>
      </c>
      <c r="F140" s="4">
        <v>1</v>
      </c>
      <c r="G140" s="4" t="s">
        <v>63</v>
      </c>
    </row>
    <row r="141" spans="1:7" x14ac:dyDescent="0.3">
      <c r="A141" s="4">
        <v>2020</v>
      </c>
      <c r="B141" s="4" t="s">
        <v>62</v>
      </c>
      <c r="C141" s="4" t="s">
        <v>53</v>
      </c>
      <c r="D141" s="4" t="s">
        <v>51</v>
      </c>
      <c r="E141" s="4">
        <v>2011</v>
      </c>
      <c r="F141" s="4">
        <v>1</v>
      </c>
      <c r="G141" s="4" t="s">
        <v>63</v>
      </c>
    </row>
    <row r="142" spans="1:7" x14ac:dyDescent="0.3">
      <c r="A142" s="4">
        <v>2020</v>
      </c>
      <c r="B142" s="4" t="s">
        <v>62</v>
      </c>
      <c r="C142" s="4" t="s">
        <v>53</v>
      </c>
      <c r="D142" s="4" t="s">
        <v>51</v>
      </c>
      <c r="E142" s="4">
        <v>2015</v>
      </c>
      <c r="F142" s="4">
        <v>1</v>
      </c>
      <c r="G142" s="4" t="s">
        <v>63</v>
      </c>
    </row>
    <row r="143" spans="1:7" x14ac:dyDescent="0.3">
      <c r="A143" s="4">
        <v>2020</v>
      </c>
      <c r="B143" s="4" t="s">
        <v>62</v>
      </c>
      <c r="C143" s="4" t="s">
        <v>53</v>
      </c>
      <c r="D143" s="4" t="s">
        <v>51</v>
      </c>
      <c r="E143" s="4">
        <v>2017</v>
      </c>
      <c r="F143" s="4">
        <v>1</v>
      </c>
      <c r="G143" s="4" t="s">
        <v>65</v>
      </c>
    </row>
    <row r="144" spans="1:7" x14ac:dyDescent="0.3">
      <c r="A144" s="4">
        <v>2020</v>
      </c>
      <c r="B144" s="4" t="s">
        <v>62</v>
      </c>
      <c r="C144" s="4" t="s">
        <v>53</v>
      </c>
      <c r="D144" s="4" t="s">
        <v>51</v>
      </c>
      <c r="E144" s="4" t="s">
        <v>69</v>
      </c>
      <c r="F144" s="4">
        <v>1</v>
      </c>
      <c r="G144" s="4" t="s">
        <v>70</v>
      </c>
    </row>
    <row r="145" spans="1:17" x14ac:dyDescent="0.3">
      <c r="A145" s="4">
        <v>2020</v>
      </c>
      <c r="B145" s="4" t="s">
        <v>62</v>
      </c>
      <c r="C145" s="4" t="s">
        <v>53</v>
      </c>
      <c r="D145" s="4" t="s">
        <v>51</v>
      </c>
      <c r="E145" s="4" t="s">
        <v>69</v>
      </c>
      <c r="F145" s="4">
        <v>1</v>
      </c>
      <c r="G145" s="4" t="s">
        <v>70</v>
      </c>
    </row>
    <row r="146" spans="1:17" x14ac:dyDescent="0.3">
      <c r="A146" s="4">
        <v>2020</v>
      </c>
      <c r="B146" s="4" t="s">
        <v>62</v>
      </c>
      <c r="C146" s="4" t="s">
        <v>54</v>
      </c>
      <c r="D146" s="4" t="s">
        <v>32</v>
      </c>
      <c r="E146" s="4">
        <v>1975</v>
      </c>
      <c r="F146" s="4">
        <v>11919</v>
      </c>
      <c r="G146" s="4" t="s">
        <v>67</v>
      </c>
    </row>
    <row r="147" spans="1:17" x14ac:dyDescent="0.3">
      <c r="A147" s="4">
        <v>2020</v>
      </c>
      <c r="B147" s="4" t="s">
        <v>62</v>
      </c>
      <c r="C147" s="4" t="s">
        <v>54</v>
      </c>
      <c r="D147" s="4" t="s">
        <v>32</v>
      </c>
      <c r="E147" s="4">
        <v>1985</v>
      </c>
      <c r="F147" s="4">
        <v>6580</v>
      </c>
      <c r="G147" s="4" t="s">
        <v>67</v>
      </c>
    </row>
    <row r="148" spans="1:17" x14ac:dyDescent="0.3">
      <c r="A148" s="4">
        <v>2020</v>
      </c>
      <c r="B148" s="4" t="s">
        <v>62</v>
      </c>
      <c r="C148" s="4" t="s">
        <v>54</v>
      </c>
      <c r="D148" s="4" t="s">
        <v>32</v>
      </c>
      <c r="E148" s="4">
        <v>1996</v>
      </c>
      <c r="F148" s="4">
        <v>6443</v>
      </c>
      <c r="G148" s="4" t="s">
        <v>67</v>
      </c>
      <c r="Q148" s="5"/>
    </row>
    <row r="149" spans="1:17" x14ac:dyDescent="0.3">
      <c r="A149" s="4">
        <v>2020</v>
      </c>
      <c r="B149" s="4" t="s">
        <v>62</v>
      </c>
      <c r="C149" s="4" t="s">
        <v>54</v>
      </c>
      <c r="D149" s="4" t="s">
        <v>32</v>
      </c>
      <c r="E149" s="4">
        <v>2003</v>
      </c>
      <c r="F149" s="4">
        <v>4475</v>
      </c>
      <c r="G149" s="4" t="s">
        <v>63</v>
      </c>
    </row>
    <row r="150" spans="1:17" x14ac:dyDescent="0.3">
      <c r="A150" s="4">
        <v>2020</v>
      </c>
      <c r="B150" s="4" t="s">
        <v>62</v>
      </c>
      <c r="C150" s="4" t="s">
        <v>54</v>
      </c>
      <c r="D150" s="4" t="s">
        <v>32</v>
      </c>
      <c r="E150" s="4">
        <v>2007</v>
      </c>
      <c r="F150" s="4">
        <v>1839</v>
      </c>
      <c r="G150" s="4" t="s">
        <v>63</v>
      </c>
    </row>
    <row r="151" spans="1:17" x14ac:dyDescent="0.3">
      <c r="A151" s="4">
        <v>2020</v>
      </c>
      <c r="B151" s="4" t="s">
        <v>62</v>
      </c>
      <c r="C151" s="4" t="s">
        <v>54</v>
      </c>
      <c r="D151" s="4" t="s">
        <v>32</v>
      </c>
      <c r="E151" s="4">
        <v>2011</v>
      </c>
      <c r="F151" s="4">
        <v>882</v>
      </c>
      <c r="G151" s="4" t="s">
        <v>63</v>
      </c>
    </row>
    <row r="152" spans="1:17" x14ac:dyDescent="0.3">
      <c r="A152" s="4">
        <v>2020</v>
      </c>
      <c r="B152" s="4" t="s">
        <v>62</v>
      </c>
      <c r="C152" s="4" t="s">
        <v>54</v>
      </c>
      <c r="D152" s="4" t="s">
        <v>32</v>
      </c>
      <c r="E152" s="4">
        <v>2015</v>
      </c>
      <c r="F152" s="4">
        <v>1026</v>
      </c>
      <c r="G152" s="4" t="s">
        <v>63</v>
      </c>
    </row>
    <row r="153" spans="1:17" x14ac:dyDescent="0.3">
      <c r="A153" s="4">
        <v>2020</v>
      </c>
      <c r="B153" s="4" t="s">
        <v>62</v>
      </c>
      <c r="C153" s="4" t="s">
        <v>54</v>
      </c>
      <c r="D153" s="4" t="s">
        <v>32</v>
      </c>
      <c r="E153" s="4">
        <v>2017</v>
      </c>
      <c r="F153" s="4">
        <v>1342.5</v>
      </c>
      <c r="G153" s="4" t="s">
        <v>65</v>
      </c>
    </row>
    <row r="154" spans="1:17" x14ac:dyDescent="0.3">
      <c r="A154" s="4">
        <v>2020</v>
      </c>
      <c r="B154" s="4" t="s">
        <v>62</v>
      </c>
      <c r="C154" s="4" t="s">
        <v>54</v>
      </c>
      <c r="D154" s="4" t="s">
        <v>32</v>
      </c>
      <c r="E154" s="4" t="s">
        <v>69</v>
      </c>
      <c r="F154" s="4">
        <v>447.5</v>
      </c>
      <c r="G154" s="4" t="s">
        <v>70</v>
      </c>
    </row>
    <row r="155" spans="1:17" x14ac:dyDescent="0.3">
      <c r="A155" s="4">
        <v>2020</v>
      </c>
      <c r="B155" s="4" t="s">
        <v>62</v>
      </c>
      <c r="C155" s="4" t="s">
        <v>54</v>
      </c>
      <c r="D155" s="4" t="s">
        <v>32</v>
      </c>
      <c r="E155" s="4" t="s">
        <v>69</v>
      </c>
      <c r="F155" s="4">
        <v>447.5</v>
      </c>
      <c r="G155" s="4" t="s">
        <v>70</v>
      </c>
    </row>
    <row r="156" spans="1:17" x14ac:dyDescent="0.3">
      <c r="A156" s="4">
        <v>2020</v>
      </c>
      <c r="B156" s="4" t="s">
        <v>62</v>
      </c>
      <c r="C156" s="4" t="s">
        <v>54</v>
      </c>
      <c r="D156" s="4" t="s">
        <v>37</v>
      </c>
      <c r="E156" s="4">
        <v>1975</v>
      </c>
      <c r="F156" s="4">
        <v>108498</v>
      </c>
      <c r="G156" s="4" t="s">
        <v>67</v>
      </c>
    </row>
    <row r="157" spans="1:17" x14ac:dyDescent="0.3">
      <c r="A157" s="4">
        <v>2020</v>
      </c>
      <c r="B157" s="4" t="s">
        <v>62</v>
      </c>
      <c r="C157" s="4" t="s">
        <v>54</v>
      </c>
      <c r="D157" s="4" t="s">
        <v>37</v>
      </c>
      <c r="E157" s="4">
        <v>1985</v>
      </c>
      <c r="F157" s="4">
        <v>52765</v>
      </c>
      <c r="G157" s="4" t="s">
        <v>67</v>
      </c>
    </row>
    <row r="158" spans="1:17" x14ac:dyDescent="0.3">
      <c r="A158" s="4">
        <v>2020</v>
      </c>
      <c r="B158" s="4" t="s">
        <v>62</v>
      </c>
      <c r="C158" s="4" t="s">
        <v>54</v>
      </c>
      <c r="D158" s="4" t="s">
        <v>37</v>
      </c>
      <c r="E158" s="4">
        <v>1996</v>
      </c>
      <c r="F158" s="4">
        <v>9763</v>
      </c>
      <c r="G158" s="4" t="s">
        <v>67</v>
      </c>
    </row>
    <row r="159" spans="1:17" x14ac:dyDescent="0.3">
      <c r="A159" s="4">
        <v>2020</v>
      </c>
      <c r="B159" s="4" t="s">
        <v>62</v>
      </c>
      <c r="C159" s="4" t="s">
        <v>54</v>
      </c>
      <c r="D159" s="4" t="s">
        <v>37</v>
      </c>
      <c r="E159" s="4">
        <v>2003</v>
      </c>
      <c r="F159" s="4">
        <v>4414</v>
      </c>
      <c r="G159" s="4" t="s">
        <v>63</v>
      </c>
    </row>
    <row r="160" spans="1:17" x14ac:dyDescent="0.3">
      <c r="A160" s="4">
        <v>2020</v>
      </c>
      <c r="B160" s="4" t="s">
        <v>62</v>
      </c>
      <c r="C160" s="4" t="s">
        <v>54</v>
      </c>
      <c r="D160" s="4" t="s">
        <v>37</v>
      </c>
      <c r="E160" s="4">
        <v>2007</v>
      </c>
      <c r="F160" s="4">
        <v>1814</v>
      </c>
      <c r="G160" s="4" t="s">
        <v>63</v>
      </c>
    </row>
    <row r="161" spans="1:7" x14ac:dyDescent="0.3">
      <c r="A161" s="4">
        <v>2020</v>
      </c>
      <c r="B161" s="4" t="s">
        <v>62</v>
      </c>
      <c r="C161" s="4" t="s">
        <v>54</v>
      </c>
      <c r="D161" s="4" t="s">
        <v>37</v>
      </c>
      <c r="E161" s="4">
        <v>2011</v>
      </c>
      <c r="F161" s="4">
        <v>870</v>
      </c>
      <c r="G161" s="4" t="s">
        <v>63</v>
      </c>
    </row>
    <row r="162" spans="1:7" x14ac:dyDescent="0.3">
      <c r="A162" s="4">
        <v>2020</v>
      </c>
      <c r="B162" s="4" t="s">
        <v>62</v>
      </c>
      <c r="C162" s="4" t="s">
        <v>54</v>
      </c>
      <c r="D162" s="4" t="s">
        <v>37</v>
      </c>
      <c r="E162" s="4">
        <v>2015</v>
      </c>
      <c r="F162" s="4">
        <v>1012</v>
      </c>
      <c r="G162" s="4" t="s">
        <v>63</v>
      </c>
    </row>
    <row r="163" spans="1:7" x14ac:dyDescent="0.3">
      <c r="A163" s="4">
        <v>2020</v>
      </c>
      <c r="B163" s="4" t="s">
        <v>62</v>
      </c>
      <c r="C163" s="4" t="s">
        <v>54</v>
      </c>
      <c r="D163" s="4" t="s">
        <v>37</v>
      </c>
      <c r="E163" s="4">
        <v>2017</v>
      </c>
      <c r="F163" s="4">
        <v>1324.2</v>
      </c>
      <c r="G163" s="4" t="s">
        <v>65</v>
      </c>
    </row>
    <row r="164" spans="1:7" x14ac:dyDescent="0.3">
      <c r="A164" s="4">
        <v>2020</v>
      </c>
      <c r="B164" s="4" t="s">
        <v>62</v>
      </c>
      <c r="C164" s="4" t="s">
        <v>54</v>
      </c>
      <c r="D164" s="4" t="s">
        <v>37</v>
      </c>
      <c r="E164" s="4" t="s">
        <v>69</v>
      </c>
      <c r="F164" s="4">
        <v>441.4</v>
      </c>
      <c r="G164" s="4" t="s">
        <v>70</v>
      </c>
    </row>
    <row r="165" spans="1:7" x14ac:dyDescent="0.3">
      <c r="A165" s="4">
        <v>2020</v>
      </c>
      <c r="B165" s="4" t="s">
        <v>62</v>
      </c>
      <c r="C165" s="4" t="s">
        <v>54</v>
      </c>
      <c r="D165" s="4" t="s">
        <v>37</v>
      </c>
      <c r="E165" s="4" t="s">
        <v>69</v>
      </c>
      <c r="F165" s="4">
        <v>441.4</v>
      </c>
      <c r="G165" s="4" t="s">
        <v>70</v>
      </c>
    </row>
    <row r="166" spans="1:7" x14ac:dyDescent="0.3">
      <c r="A166" s="4">
        <v>2020</v>
      </c>
      <c r="B166" s="4" t="s">
        <v>62</v>
      </c>
      <c r="C166" s="4" t="s">
        <v>54</v>
      </c>
      <c r="D166" s="4" t="s">
        <v>38</v>
      </c>
      <c r="E166" s="4">
        <v>1975</v>
      </c>
      <c r="F166" s="4">
        <v>446810</v>
      </c>
      <c r="G166" s="4" t="s">
        <v>67</v>
      </c>
    </row>
    <row r="167" spans="1:7" x14ac:dyDescent="0.3">
      <c r="A167" s="4">
        <v>2020</v>
      </c>
      <c r="B167" s="4" t="s">
        <v>62</v>
      </c>
      <c r="C167" s="4" t="s">
        <v>54</v>
      </c>
      <c r="D167" s="4" t="s">
        <v>38</v>
      </c>
      <c r="E167" s="4">
        <v>1985</v>
      </c>
      <c r="F167" s="4">
        <v>85958</v>
      </c>
      <c r="G167" s="4" t="s">
        <v>67</v>
      </c>
    </row>
    <row r="168" spans="1:7" x14ac:dyDescent="0.3">
      <c r="A168" s="4">
        <v>2020</v>
      </c>
      <c r="B168" s="4" t="s">
        <v>62</v>
      </c>
      <c r="C168" s="4" t="s">
        <v>54</v>
      </c>
      <c r="D168" s="4" t="s">
        <v>38</v>
      </c>
      <c r="E168" s="4">
        <v>1996</v>
      </c>
      <c r="F168" s="4">
        <v>48155</v>
      </c>
      <c r="G168" s="4" t="s">
        <v>67</v>
      </c>
    </row>
    <row r="169" spans="1:7" x14ac:dyDescent="0.3">
      <c r="A169" s="4">
        <v>2020</v>
      </c>
      <c r="B169" s="4" t="s">
        <v>62</v>
      </c>
      <c r="C169" s="4" t="s">
        <v>54</v>
      </c>
      <c r="D169" s="4" t="s">
        <v>38</v>
      </c>
      <c r="E169" s="4">
        <v>2003</v>
      </c>
      <c r="F169" s="4">
        <v>13376</v>
      </c>
      <c r="G169" s="4" t="s">
        <v>63</v>
      </c>
    </row>
    <row r="170" spans="1:7" x14ac:dyDescent="0.3">
      <c r="A170" s="4">
        <v>2020</v>
      </c>
      <c r="B170" s="4" t="s">
        <v>62</v>
      </c>
      <c r="C170" s="4" t="s">
        <v>54</v>
      </c>
      <c r="D170" s="4" t="s">
        <v>38</v>
      </c>
      <c r="E170" s="4">
        <v>2007</v>
      </c>
      <c r="F170" s="4">
        <v>5498</v>
      </c>
      <c r="G170" s="4" t="s">
        <v>63</v>
      </c>
    </row>
    <row r="171" spans="1:7" x14ac:dyDescent="0.3">
      <c r="A171" s="4">
        <v>2020</v>
      </c>
      <c r="B171" s="4" t="s">
        <v>62</v>
      </c>
      <c r="C171" s="4" t="s">
        <v>54</v>
      </c>
      <c r="D171" s="4" t="s">
        <v>38</v>
      </c>
      <c r="E171" s="4">
        <v>2011</v>
      </c>
      <c r="F171" s="4">
        <v>2636</v>
      </c>
      <c r="G171" s="4" t="s">
        <v>63</v>
      </c>
    </row>
    <row r="172" spans="1:7" x14ac:dyDescent="0.3">
      <c r="A172" s="4">
        <v>2020</v>
      </c>
      <c r="B172" s="4" t="s">
        <v>62</v>
      </c>
      <c r="C172" s="4" t="s">
        <v>54</v>
      </c>
      <c r="D172" s="4" t="s">
        <v>38</v>
      </c>
      <c r="E172" s="4">
        <v>2015</v>
      </c>
      <c r="F172" s="4">
        <v>3067</v>
      </c>
      <c r="G172" s="4" t="s">
        <v>63</v>
      </c>
    </row>
    <row r="173" spans="1:7" x14ac:dyDescent="0.3">
      <c r="A173" s="4">
        <v>2020</v>
      </c>
      <c r="B173" s="4" t="s">
        <v>62</v>
      </c>
      <c r="C173" s="4" t="s">
        <v>54</v>
      </c>
      <c r="D173" s="4" t="s">
        <v>38</v>
      </c>
      <c r="E173" s="4">
        <v>2017</v>
      </c>
      <c r="F173" s="4">
        <v>4012.8</v>
      </c>
      <c r="G173" s="4" t="s">
        <v>65</v>
      </c>
    </row>
    <row r="174" spans="1:7" x14ac:dyDescent="0.3">
      <c r="A174" s="4">
        <v>2020</v>
      </c>
      <c r="B174" s="4" t="s">
        <v>62</v>
      </c>
      <c r="C174" s="4" t="s">
        <v>54</v>
      </c>
      <c r="D174" s="4" t="s">
        <v>38</v>
      </c>
      <c r="E174" s="4" t="s">
        <v>69</v>
      </c>
      <c r="F174" s="4">
        <v>1337.6</v>
      </c>
      <c r="G174" s="4" t="s">
        <v>70</v>
      </c>
    </row>
    <row r="175" spans="1:7" x14ac:dyDescent="0.3">
      <c r="A175" s="4">
        <v>2020</v>
      </c>
      <c r="B175" s="4" t="s">
        <v>62</v>
      </c>
      <c r="C175" s="4" t="s">
        <v>54</v>
      </c>
      <c r="D175" s="4" t="s">
        <v>38</v>
      </c>
      <c r="E175" s="4" t="s">
        <v>69</v>
      </c>
      <c r="F175" s="4">
        <v>1337.6</v>
      </c>
      <c r="G175" s="4" t="s">
        <v>70</v>
      </c>
    </row>
    <row r="176" spans="1:7" x14ac:dyDescent="0.3">
      <c r="A176" s="4">
        <v>2020</v>
      </c>
      <c r="B176" s="4" t="s">
        <v>62</v>
      </c>
      <c r="C176" s="4" t="s">
        <v>54</v>
      </c>
      <c r="D176" s="4" t="s">
        <v>39</v>
      </c>
      <c r="E176" s="4">
        <v>1975</v>
      </c>
      <c r="F176" s="4">
        <v>251319</v>
      </c>
      <c r="G176" s="4" t="s">
        <v>67</v>
      </c>
    </row>
    <row r="177" spans="1:7" x14ac:dyDescent="0.3">
      <c r="A177" s="4">
        <v>2020</v>
      </c>
      <c r="B177" s="4" t="s">
        <v>62</v>
      </c>
      <c r="C177" s="4" t="s">
        <v>54</v>
      </c>
      <c r="D177" s="4" t="s">
        <v>39</v>
      </c>
      <c r="E177" s="4">
        <v>1985</v>
      </c>
      <c r="F177" s="4">
        <v>44850</v>
      </c>
      <c r="G177" s="4" t="s">
        <v>67</v>
      </c>
    </row>
    <row r="178" spans="1:7" x14ac:dyDescent="0.3">
      <c r="A178" s="4">
        <v>2020</v>
      </c>
      <c r="B178" s="4" t="s">
        <v>62</v>
      </c>
      <c r="C178" s="4" t="s">
        <v>54</v>
      </c>
      <c r="D178" s="4" t="s">
        <v>39</v>
      </c>
      <c r="E178" s="4">
        <v>1996</v>
      </c>
      <c r="F178" s="4">
        <v>20441</v>
      </c>
      <c r="G178" s="4" t="s">
        <v>67</v>
      </c>
    </row>
    <row r="179" spans="1:7" x14ac:dyDescent="0.3">
      <c r="A179" s="4">
        <v>2020</v>
      </c>
      <c r="B179" s="4" t="s">
        <v>62</v>
      </c>
      <c r="C179" s="4" t="s">
        <v>54</v>
      </c>
      <c r="D179" s="4" t="s">
        <v>39</v>
      </c>
      <c r="E179" s="4">
        <v>2003</v>
      </c>
      <c r="F179" s="4">
        <v>12207</v>
      </c>
      <c r="G179" s="4" t="s">
        <v>63</v>
      </c>
    </row>
    <row r="180" spans="1:7" x14ac:dyDescent="0.3">
      <c r="A180" s="4">
        <v>2020</v>
      </c>
      <c r="B180" s="4" t="s">
        <v>62</v>
      </c>
      <c r="C180" s="4" t="s">
        <v>54</v>
      </c>
      <c r="D180" s="4" t="s">
        <v>39</v>
      </c>
      <c r="E180" s="4">
        <v>2007</v>
      </c>
      <c r="F180" s="4">
        <v>5017</v>
      </c>
      <c r="G180" s="4" t="s">
        <v>63</v>
      </c>
    </row>
    <row r="181" spans="1:7" x14ac:dyDescent="0.3">
      <c r="A181" s="4">
        <v>2020</v>
      </c>
      <c r="B181" s="4" t="s">
        <v>62</v>
      </c>
      <c r="C181" s="4" t="s">
        <v>54</v>
      </c>
      <c r="D181" s="4" t="s">
        <v>39</v>
      </c>
      <c r="E181" s="4">
        <v>2011</v>
      </c>
      <c r="F181" s="4">
        <v>2406</v>
      </c>
      <c r="G181" s="4" t="s">
        <v>63</v>
      </c>
    </row>
    <row r="182" spans="1:7" x14ac:dyDescent="0.3">
      <c r="A182" s="4">
        <v>2020</v>
      </c>
      <c r="B182" s="4" t="s">
        <v>62</v>
      </c>
      <c r="C182" s="4" t="s">
        <v>54</v>
      </c>
      <c r="D182" s="4" t="s">
        <v>39</v>
      </c>
      <c r="E182" s="4">
        <v>2015</v>
      </c>
      <c r="F182" s="4">
        <v>2799</v>
      </c>
      <c r="G182" s="4" t="s">
        <v>63</v>
      </c>
    </row>
    <row r="183" spans="1:7" x14ac:dyDescent="0.3">
      <c r="A183" s="4">
        <v>2020</v>
      </c>
      <c r="B183" s="4" t="s">
        <v>62</v>
      </c>
      <c r="C183" s="4" t="s">
        <v>54</v>
      </c>
      <c r="D183" s="4" t="s">
        <v>39</v>
      </c>
      <c r="E183" s="4">
        <v>2017</v>
      </c>
      <c r="F183" s="4">
        <v>3662.1</v>
      </c>
      <c r="G183" s="4" t="s">
        <v>65</v>
      </c>
    </row>
    <row r="184" spans="1:7" x14ac:dyDescent="0.3">
      <c r="A184" s="4">
        <v>2020</v>
      </c>
      <c r="B184" s="4" t="s">
        <v>62</v>
      </c>
      <c r="C184" s="4" t="s">
        <v>54</v>
      </c>
      <c r="D184" s="4" t="s">
        <v>39</v>
      </c>
      <c r="E184" s="4" t="s">
        <v>69</v>
      </c>
      <c r="F184" s="4">
        <v>1220.7</v>
      </c>
      <c r="G184" s="4" t="s">
        <v>70</v>
      </c>
    </row>
    <row r="185" spans="1:7" x14ac:dyDescent="0.3">
      <c r="A185" s="4">
        <v>2020</v>
      </c>
      <c r="B185" s="4" t="s">
        <v>62</v>
      </c>
      <c r="C185" s="4" t="s">
        <v>54</v>
      </c>
      <c r="D185" s="4" t="s">
        <v>39</v>
      </c>
      <c r="E185" s="4" t="s">
        <v>69</v>
      </c>
      <c r="F185" s="4">
        <v>1220.7</v>
      </c>
      <c r="G185" s="4" t="s">
        <v>70</v>
      </c>
    </row>
    <row r="186" spans="1:7" x14ac:dyDescent="0.3">
      <c r="A186" s="4">
        <v>2020</v>
      </c>
      <c r="B186" s="4" t="s">
        <v>62</v>
      </c>
      <c r="C186" s="4" t="s">
        <v>54</v>
      </c>
      <c r="D186" s="4" t="s">
        <v>40</v>
      </c>
      <c r="E186" s="4">
        <v>1975</v>
      </c>
      <c r="F186" s="4">
        <v>46576</v>
      </c>
      <c r="G186" s="4" t="s">
        <v>67</v>
      </c>
    </row>
    <row r="187" spans="1:7" x14ac:dyDescent="0.3">
      <c r="A187" s="4">
        <v>2020</v>
      </c>
      <c r="B187" s="4" t="s">
        <v>62</v>
      </c>
      <c r="C187" s="4" t="s">
        <v>54</v>
      </c>
      <c r="D187" s="4" t="s">
        <v>40</v>
      </c>
      <c r="E187" s="4">
        <v>1985</v>
      </c>
      <c r="F187" s="4">
        <v>11907</v>
      </c>
      <c r="G187" s="4" t="s">
        <v>67</v>
      </c>
    </row>
    <row r="188" spans="1:7" x14ac:dyDescent="0.3">
      <c r="A188" s="4">
        <v>2020</v>
      </c>
      <c r="B188" s="4" t="s">
        <v>62</v>
      </c>
      <c r="C188" s="4" t="s">
        <v>54</v>
      </c>
      <c r="D188" s="4" t="s">
        <v>40</v>
      </c>
      <c r="E188" s="4">
        <v>1996</v>
      </c>
      <c r="F188" s="4">
        <v>9677</v>
      </c>
      <c r="G188" s="4" t="s">
        <v>67</v>
      </c>
    </row>
    <row r="189" spans="1:7" x14ac:dyDescent="0.3">
      <c r="A189" s="4">
        <v>2020</v>
      </c>
      <c r="B189" s="4" t="s">
        <v>62</v>
      </c>
      <c r="C189" s="4" t="s">
        <v>54</v>
      </c>
      <c r="D189" s="4" t="s">
        <v>40</v>
      </c>
      <c r="E189" s="4">
        <v>2003</v>
      </c>
      <c r="F189" s="4">
        <v>2113</v>
      </c>
      <c r="G189" s="4" t="s">
        <v>63</v>
      </c>
    </row>
    <row r="190" spans="1:7" x14ac:dyDescent="0.3">
      <c r="A190" s="4">
        <v>2020</v>
      </c>
      <c r="B190" s="4" t="s">
        <v>62</v>
      </c>
      <c r="C190" s="4" t="s">
        <v>54</v>
      </c>
      <c r="D190" s="4" t="s">
        <v>40</v>
      </c>
      <c r="E190" s="4">
        <v>2007</v>
      </c>
      <c r="F190" s="4">
        <v>868</v>
      </c>
      <c r="G190" s="4" t="s">
        <v>63</v>
      </c>
    </row>
    <row r="191" spans="1:7" x14ac:dyDescent="0.3">
      <c r="A191" s="4">
        <v>2020</v>
      </c>
      <c r="B191" s="4" t="s">
        <v>62</v>
      </c>
      <c r="C191" s="4" t="s">
        <v>54</v>
      </c>
      <c r="D191" s="4" t="s">
        <v>40</v>
      </c>
      <c r="E191" s="4">
        <v>2011</v>
      </c>
      <c r="F191" s="4">
        <v>416</v>
      </c>
      <c r="G191" s="4" t="s">
        <v>63</v>
      </c>
    </row>
    <row r="192" spans="1:7" x14ac:dyDescent="0.3">
      <c r="A192" s="4">
        <v>2020</v>
      </c>
      <c r="B192" s="4" t="s">
        <v>62</v>
      </c>
      <c r="C192" s="4" t="s">
        <v>54</v>
      </c>
      <c r="D192" s="4" t="s">
        <v>40</v>
      </c>
      <c r="E192" s="4">
        <v>2015</v>
      </c>
      <c r="F192" s="4">
        <v>485</v>
      </c>
      <c r="G192" s="4" t="s">
        <v>63</v>
      </c>
    </row>
    <row r="193" spans="1:7" x14ac:dyDescent="0.3">
      <c r="A193" s="4">
        <v>2020</v>
      </c>
      <c r="B193" s="4" t="s">
        <v>62</v>
      </c>
      <c r="C193" s="4" t="s">
        <v>54</v>
      </c>
      <c r="D193" s="4" t="s">
        <v>40</v>
      </c>
      <c r="E193" s="4">
        <v>2017</v>
      </c>
      <c r="F193" s="4">
        <v>633.9</v>
      </c>
      <c r="G193" s="4" t="s">
        <v>65</v>
      </c>
    </row>
    <row r="194" spans="1:7" x14ac:dyDescent="0.3">
      <c r="A194" s="4">
        <v>2020</v>
      </c>
      <c r="B194" s="4" t="s">
        <v>62</v>
      </c>
      <c r="C194" s="4" t="s">
        <v>54</v>
      </c>
      <c r="D194" s="4" t="s">
        <v>40</v>
      </c>
      <c r="E194" s="4" t="s">
        <v>69</v>
      </c>
      <c r="F194" s="4">
        <v>211.3</v>
      </c>
      <c r="G194" s="4" t="s">
        <v>70</v>
      </c>
    </row>
    <row r="195" spans="1:7" x14ac:dyDescent="0.3">
      <c r="A195" s="4">
        <v>2020</v>
      </c>
      <c r="B195" s="4" t="s">
        <v>62</v>
      </c>
      <c r="C195" s="4" t="s">
        <v>54</v>
      </c>
      <c r="D195" s="4" t="s">
        <v>40</v>
      </c>
      <c r="E195" s="4" t="s">
        <v>69</v>
      </c>
      <c r="F195" s="4">
        <v>211.3</v>
      </c>
      <c r="G195" s="4" t="s">
        <v>70</v>
      </c>
    </row>
    <row r="196" spans="1:7" x14ac:dyDescent="0.3">
      <c r="A196" s="4">
        <v>2020</v>
      </c>
      <c r="B196" s="4" t="s">
        <v>62</v>
      </c>
      <c r="C196" s="4" t="s">
        <v>54</v>
      </c>
      <c r="D196" s="4" t="s">
        <v>46</v>
      </c>
      <c r="E196" s="4">
        <v>1975</v>
      </c>
      <c r="F196" s="4">
        <v>91972</v>
      </c>
      <c r="G196" s="4" t="s">
        <v>67</v>
      </c>
    </row>
    <row r="197" spans="1:7" x14ac:dyDescent="0.3">
      <c r="A197" s="4">
        <v>2020</v>
      </c>
      <c r="B197" s="4" t="s">
        <v>62</v>
      </c>
      <c r="C197" s="4" t="s">
        <v>54</v>
      </c>
      <c r="D197" s="4" t="s">
        <v>46</v>
      </c>
      <c r="E197" s="4">
        <v>1985</v>
      </c>
      <c r="F197" s="4">
        <v>56795</v>
      </c>
      <c r="G197" s="4" t="s">
        <v>67</v>
      </c>
    </row>
    <row r="198" spans="1:7" x14ac:dyDescent="0.3">
      <c r="A198" s="4">
        <v>2020</v>
      </c>
      <c r="B198" s="4" t="s">
        <v>62</v>
      </c>
      <c r="C198" s="4" t="s">
        <v>54</v>
      </c>
      <c r="D198" s="4" t="s">
        <v>46</v>
      </c>
      <c r="E198" s="4">
        <v>1996</v>
      </c>
      <c r="F198" s="4">
        <v>30803</v>
      </c>
      <c r="G198" s="4" t="s">
        <v>67</v>
      </c>
    </row>
    <row r="199" spans="1:7" x14ac:dyDescent="0.3">
      <c r="A199" s="4">
        <v>2020</v>
      </c>
      <c r="B199" s="4" t="s">
        <v>62</v>
      </c>
      <c r="C199" s="4" t="s">
        <v>54</v>
      </c>
      <c r="D199" s="4" t="s">
        <v>46</v>
      </c>
      <c r="E199" s="4">
        <v>2003</v>
      </c>
      <c r="F199" s="4">
        <v>17728</v>
      </c>
      <c r="G199" s="4" t="s">
        <v>63</v>
      </c>
    </row>
    <row r="200" spans="1:7" x14ac:dyDescent="0.3">
      <c r="A200" s="4">
        <v>2020</v>
      </c>
      <c r="B200" s="4" t="s">
        <v>62</v>
      </c>
      <c r="C200" s="4" t="s">
        <v>54</v>
      </c>
      <c r="D200" s="4" t="s">
        <v>46</v>
      </c>
      <c r="E200" s="4">
        <v>2007</v>
      </c>
      <c r="F200" s="4">
        <v>7287</v>
      </c>
      <c r="G200" s="4" t="s">
        <v>63</v>
      </c>
    </row>
    <row r="201" spans="1:7" x14ac:dyDescent="0.3">
      <c r="A201" s="4">
        <v>2020</v>
      </c>
      <c r="B201" s="4" t="s">
        <v>62</v>
      </c>
      <c r="C201" s="4" t="s">
        <v>54</v>
      </c>
      <c r="D201" s="4" t="s">
        <v>46</v>
      </c>
      <c r="E201" s="4">
        <v>2011</v>
      </c>
      <c r="F201" s="4">
        <v>3494</v>
      </c>
      <c r="G201" s="4" t="s">
        <v>63</v>
      </c>
    </row>
    <row r="202" spans="1:7" x14ac:dyDescent="0.3">
      <c r="A202" s="4">
        <v>2020</v>
      </c>
      <c r="B202" s="4" t="s">
        <v>62</v>
      </c>
      <c r="C202" s="4" t="s">
        <v>54</v>
      </c>
      <c r="D202" s="4" t="s">
        <v>46</v>
      </c>
      <c r="E202" s="4">
        <v>2015</v>
      </c>
      <c r="F202" s="4">
        <v>4065</v>
      </c>
      <c r="G202" s="4" t="s">
        <v>63</v>
      </c>
    </row>
    <row r="203" spans="1:7" x14ac:dyDescent="0.3">
      <c r="A203" s="4">
        <v>2020</v>
      </c>
      <c r="B203" s="4" t="s">
        <v>62</v>
      </c>
      <c r="C203" s="4" t="s">
        <v>54</v>
      </c>
      <c r="D203" s="4" t="s">
        <v>46</v>
      </c>
      <c r="E203" s="4">
        <v>2017</v>
      </c>
      <c r="F203" s="4">
        <v>5318.4</v>
      </c>
      <c r="G203" s="4" t="s">
        <v>65</v>
      </c>
    </row>
    <row r="204" spans="1:7" x14ac:dyDescent="0.3">
      <c r="A204" s="4">
        <v>2020</v>
      </c>
      <c r="B204" s="4" t="s">
        <v>62</v>
      </c>
      <c r="C204" s="4" t="s">
        <v>54</v>
      </c>
      <c r="D204" s="4" t="s">
        <v>46</v>
      </c>
      <c r="E204" s="4" t="s">
        <v>69</v>
      </c>
      <c r="F204" s="4">
        <v>1772.8</v>
      </c>
      <c r="G204" s="4" t="s">
        <v>70</v>
      </c>
    </row>
    <row r="205" spans="1:7" x14ac:dyDescent="0.3">
      <c r="A205" s="4">
        <v>2020</v>
      </c>
      <c r="B205" s="4" t="s">
        <v>62</v>
      </c>
      <c r="C205" s="4" t="s">
        <v>54</v>
      </c>
      <c r="D205" s="4" t="s">
        <v>46</v>
      </c>
      <c r="E205" s="4" t="s">
        <v>69</v>
      </c>
      <c r="F205" s="4">
        <v>1772.8</v>
      </c>
      <c r="G205" s="4" t="s">
        <v>70</v>
      </c>
    </row>
    <row r="206" spans="1:7" x14ac:dyDescent="0.3">
      <c r="A206" s="4">
        <v>2020</v>
      </c>
      <c r="B206" s="4" t="s">
        <v>62</v>
      </c>
      <c r="C206" s="4" t="s">
        <v>54</v>
      </c>
      <c r="D206" s="4" t="s">
        <v>47</v>
      </c>
      <c r="E206" s="4">
        <v>1975</v>
      </c>
      <c r="F206" s="4">
        <v>324299</v>
      </c>
      <c r="G206" s="4" t="s">
        <v>67</v>
      </c>
    </row>
    <row r="207" spans="1:7" x14ac:dyDescent="0.3">
      <c r="A207" s="4">
        <v>2020</v>
      </c>
      <c r="B207" s="4" t="s">
        <v>62</v>
      </c>
      <c r="C207" s="4" t="s">
        <v>54</v>
      </c>
      <c r="D207" s="4" t="s">
        <v>47</v>
      </c>
      <c r="E207" s="4">
        <v>1985</v>
      </c>
      <c r="F207" s="4">
        <v>163372</v>
      </c>
      <c r="G207" s="4" t="s">
        <v>67</v>
      </c>
    </row>
    <row r="208" spans="1:7" x14ac:dyDescent="0.3">
      <c r="A208" s="4">
        <v>2020</v>
      </c>
      <c r="B208" s="4" t="s">
        <v>62</v>
      </c>
      <c r="C208" s="4" t="s">
        <v>54</v>
      </c>
      <c r="D208" s="4" t="s">
        <v>47</v>
      </c>
      <c r="E208" s="4">
        <v>1996</v>
      </c>
      <c r="F208" s="4">
        <v>84754</v>
      </c>
      <c r="G208" s="4" t="s">
        <v>67</v>
      </c>
    </row>
    <row r="209" spans="1:7" x14ac:dyDescent="0.3">
      <c r="A209" s="4">
        <v>2020</v>
      </c>
      <c r="B209" s="4" t="s">
        <v>62</v>
      </c>
      <c r="C209" s="4" t="s">
        <v>54</v>
      </c>
      <c r="D209" s="4" t="s">
        <v>47</v>
      </c>
      <c r="E209" s="4">
        <v>2003</v>
      </c>
      <c r="F209" s="4">
        <v>40357</v>
      </c>
      <c r="G209" s="4" t="s">
        <v>63</v>
      </c>
    </row>
    <row r="210" spans="1:7" x14ac:dyDescent="0.3">
      <c r="A210" s="4">
        <v>2020</v>
      </c>
      <c r="B210" s="4" t="s">
        <v>62</v>
      </c>
      <c r="C210" s="4" t="s">
        <v>54</v>
      </c>
      <c r="D210" s="4" t="s">
        <v>47</v>
      </c>
      <c r="E210" s="4">
        <v>2007</v>
      </c>
      <c r="F210" s="4">
        <v>16588</v>
      </c>
      <c r="G210" s="4" t="s">
        <v>63</v>
      </c>
    </row>
    <row r="211" spans="1:7" x14ac:dyDescent="0.3">
      <c r="A211" s="4">
        <v>2020</v>
      </c>
      <c r="B211" s="4" t="s">
        <v>62</v>
      </c>
      <c r="C211" s="4" t="s">
        <v>54</v>
      </c>
      <c r="D211" s="4" t="s">
        <v>47</v>
      </c>
      <c r="E211" s="4">
        <v>2011</v>
      </c>
      <c r="F211" s="4">
        <v>7953</v>
      </c>
      <c r="G211" s="4" t="s">
        <v>63</v>
      </c>
    </row>
    <row r="212" spans="1:7" x14ac:dyDescent="0.3">
      <c r="A212" s="4">
        <v>2020</v>
      </c>
      <c r="B212" s="4" t="s">
        <v>62</v>
      </c>
      <c r="C212" s="4" t="s">
        <v>54</v>
      </c>
      <c r="D212" s="4" t="s">
        <v>47</v>
      </c>
      <c r="E212" s="4">
        <v>2015</v>
      </c>
      <c r="F212" s="4">
        <v>9254</v>
      </c>
      <c r="G212" s="4" t="s">
        <v>63</v>
      </c>
    </row>
    <row r="213" spans="1:7" x14ac:dyDescent="0.3">
      <c r="A213" s="4">
        <v>2020</v>
      </c>
      <c r="B213" s="4" t="s">
        <v>62</v>
      </c>
      <c r="C213" s="4" t="s">
        <v>54</v>
      </c>
      <c r="D213" s="4" t="s">
        <v>47</v>
      </c>
      <c r="E213" s="4">
        <v>2017</v>
      </c>
      <c r="F213" s="4">
        <v>12107.1</v>
      </c>
      <c r="G213" s="4" t="s">
        <v>65</v>
      </c>
    </row>
    <row r="214" spans="1:7" x14ac:dyDescent="0.3">
      <c r="A214" s="4">
        <v>2020</v>
      </c>
      <c r="B214" s="4" t="s">
        <v>62</v>
      </c>
      <c r="C214" s="4" t="s">
        <v>54</v>
      </c>
      <c r="D214" s="4" t="s">
        <v>47</v>
      </c>
      <c r="E214" s="4" t="s">
        <v>69</v>
      </c>
      <c r="F214" s="4">
        <v>4035.7</v>
      </c>
      <c r="G214" s="4" t="s">
        <v>70</v>
      </c>
    </row>
    <row r="215" spans="1:7" x14ac:dyDescent="0.3">
      <c r="A215" s="4">
        <v>2020</v>
      </c>
      <c r="B215" s="4" t="s">
        <v>62</v>
      </c>
      <c r="C215" s="4" t="s">
        <v>54</v>
      </c>
      <c r="D215" s="4" t="s">
        <v>47</v>
      </c>
      <c r="E215" s="4" t="s">
        <v>69</v>
      </c>
      <c r="F215" s="4">
        <v>4035.7</v>
      </c>
      <c r="G215" s="4" t="s">
        <v>70</v>
      </c>
    </row>
    <row r="216" spans="1:7" x14ac:dyDescent="0.3">
      <c r="A216" s="4">
        <v>2020</v>
      </c>
      <c r="B216" s="4" t="s">
        <v>62</v>
      </c>
      <c r="C216" s="4" t="s">
        <v>54</v>
      </c>
      <c r="D216" s="4" t="s">
        <v>48</v>
      </c>
      <c r="E216" s="4">
        <v>1975</v>
      </c>
      <c r="F216" s="4">
        <v>137126</v>
      </c>
      <c r="G216" s="4" t="s">
        <v>67</v>
      </c>
    </row>
    <row r="217" spans="1:7" x14ac:dyDescent="0.3">
      <c r="A217" s="4">
        <v>2020</v>
      </c>
      <c r="B217" s="4" t="s">
        <v>62</v>
      </c>
      <c r="C217" s="4" t="s">
        <v>54</v>
      </c>
      <c r="D217" s="4" t="s">
        <v>48</v>
      </c>
      <c r="E217" s="4">
        <v>1985</v>
      </c>
      <c r="F217" s="4">
        <v>74574</v>
      </c>
      <c r="G217" s="4" t="s">
        <v>67</v>
      </c>
    </row>
    <row r="218" spans="1:7" x14ac:dyDescent="0.3">
      <c r="A218" s="4">
        <v>2020</v>
      </c>
      <c r="B218" s="4" t="s">
        <v>62</v>
      </c>
      <c r="C218" s="4" t="s">
        <v>54</v>
      </c>
      <c r="D218" s="4" t="s">
        <v>48</v>
      </c>
      <c r="E218" s="4">
        <v>1996</v>
      </c>
      <c r="F218" s="4">
        <v>45095</v>
      </c>
      <c r="G218" s="4" t="s">
        <v>67</v>
      </c>
    </row>
    <row r="219" spans="1:7" x14ac:dyDescent="0.3">
      <c r="A219" s="4">
        <v>2020</v>
      </c>
      <c r="B219" s="4" t="s">
        <v>62</v>
      </c>
      <c r="C219" s="4" t="s">
        <v>54</v>
      </c>
      <c r="D219" s="4" t="s">
        <v>48</v>
      </c>
      <c r="E219" s="4">
        <v>2003</v>
      </c>
      <c r="F219" s="4">
        <v>16912</v>
      </c>
      <c r="G219" s="4" t="s">
        <v>63</v>
      </c>
    </row>
    <row r="220" spans="1:7" x14ac:dyDescent="0.3">
      <c r="A220" s="4">
        <v>2020</v>
      </c>
      <c r="B220" s="4" t="s">
        <v>62</v>
      </c>
      <c r="C220" s="4" t="s">
        <v>54</v>
      </c>
      <c r="D220" s="4" t="s">
        <v>48</v>
      </c>
      <c r="E220" s="4">
        <v>2007</v>
      </c>
      <c r="F220" s="4">
        <v>6951</v>
      </c>
      <c r="G220" s="4" t="s">
        <v>63</v>
      </c>
    </row>
    <row r="221" spans="1:7" x14ac:dyDescent="0.3">
      <c r="A221" s="4">
        <v>2020</v>
      </c>
      <c r="B221" s="4" t="s">
        <v>62</v>
      </c>
      <c r="C221" s="4" t="s">
        <v>54</v>
      </c>
      <c r="D221" s="4" t="s">
        <v>48</v>
      </c>
      <c r="E221" s="4">
        <v>2011</v>
      </c>
      <c r="F221" s="4">
        <v>3333</v>
      </c>
      <c r="G221" s="4" t="s">
        <v>63</v>
      </c>
    </row>
    <row r="222" spans="1:7" x14ac:dyDescent="0.3">
      <c r="A222" s="4">
        <v>2020</v>
      </c>
      <c r="B222" s="4" t="s">
        <v>62</v>
      </c>
      <c r="C222" s="4" t="s">
        <v>54</v>
      </c>
      <c r="D222" s="4" t="s">
        <v>48</v>
      </c>
      <c r="E222" s="4">
        <v>2015</v>
      </c>
      <c r="F222" s="4">
        <v>3878</v>
      </c>
      <c r="G222" s="4" t="s">
        <v>63</v>
      </c>
    </row>
    <row r="223" spans="1:7" x14ac:dyDescent="0.3">
      <c r="A223" s="4">
        <v>2020</v>
      </c>
      <c r="B223" s="4" t="s">
        <v>62</v>
      </c>
      <c r="C223" s="4" t="s">
        <v>54</v>
      </c>
      <c r="D223" s="4" t="s">
        <v>48</v>
      </c>
      <c r="E223" s="4">
        <v>2017</v>
      </c>
      <c r="F223" s="4">
        <v>5073.6000000000004</v>
      </c>
      <c r="G223" s="4" t="s">
        <v>65</v>
      </c>
    </row>
    <row r="224" spans="1:7" x14ac:dyDescent="0.3">
      <c r="A224" s="4">
        <v>2020</v>
      </c>
      <c r="B224" s="4" t="s">
        <v>62</v>
      </c>
      <c r="C224" s="4" t="s">
        <v>54</v>
      </c>
      <c r="D224" s="4" t="s">
        <v>48</v>
      </c>
      <c r="E224" s="4" t="s">
        <v>69</v>
      </c>
      <c r="F224" s="4">
        <v>1691.2</v>
      </c>
      <c r="G224" s="4" t="s">
        <v>70</v>
      </c>
    </row>
    <row r="225" spans="1:7" x14ac:dyDescent="0.3">
      <c r="A225" s="4">
        <v>2020</v>
      </c>
      <c r="B225" s="4" t="s">
        <v>62</v>
      </c>
      <c r="C225" s="4" t="s">
        <v>54</v>
      </c>
      <c r="D225" s="4" t="s">
        <v>48</v>
      </c>
      <c r="E225" s="4" t="s">
        <v>69</v>
      </c>
      <c r="F225" s="4">
        <v>1691.2</v>
      </c>
      <c r="G225" s="4" t="s">
        <v>70</v>
      </c>
    </row>
    <row r="226" spans="1:7" x14ac:dyDescent="0.3">
      <c r="A226" s="4">
        <v>2020</v>
      </c>
      <c r="B226" s="4" t="s">
        <v>62</v>
      </c>
      <c r="C226" s="4" t="s">
        <v>54</v>
      </c>
      <c r="D226" s="4" t="s">
        <v>51</v>
      </c>
      <c r="E226" s="4">
        <v>1975</v>
      </c>
      <c r="F226" s="4">
        <v>26412</v>
      </c>
      <c r="G226" s="4" t="s">
        <v>67</v>
      </c>
    </row>
    <row r="227" spans="1:7" x14ac:dyDescent="0.3">
      <c r="A227" s="4">
        <v>2020</v>
      </c>
      <c r="B227" s="4" t="s">
        <v>62</v>
      </c>
      <c r="C227" s="4" t="s">
        <v>54</v>
      </c>
      <c r="D227" s="4" t="s">
        <v>51</v>
      </c>
      <c r="E227" s="4">
        <v>1985</v>
      </c>
      <c r="F227" s="4">
        <v>19869</v>
      </c>
      <c r="G227" s="4" t="s">
        <v>67</v>
      </c>
    </row>
    <row r="228" spans="1:7" x14ac:dyDescent="0.3">
      <c r="A228" s="4">
        <v>2020</v>
      </c>
      <c r="B228" s="4" t="s">
        <v>62</v>
      </c>
      <c r="C228" s="4" t="s">
        <v>54</v>
      </c>
      <c r="D228" s="4" t="s">
        <v>51</v>
      </c>
      <c r="E228" s="4">
        <v>1996</v>
      </c>
      <c r="F228" s="4">
        <v>6824</v>
      </c>
      <c r="G228" s="4" t="s">
        <v>67</v>
      </c>
    </row>
    <row r="229" spans="1:7" x14ac:dyDescent="0.3">
      <c r="A229" s="4">
        <v>2020</v>
      </c>
      <c r="B229" s="4" t="s">
        <v>62</v>
      </c>
      <c r="C229" s="4" t="s">
        <v>54</v>
      </c>
      <c r="D229" s="4" t="s">
        <v>51</v>
      </c>
      <c r="E229" s="4">
        <v>2003</v>
      </c>
      <c r="F229" s="4">
        <v>498</v>
      </c>
      <c r="G229" s="4" t="s">
        <v>63</v>
      </c>
    </row>
    <row r="230" spans="1:7" x14ac:dyDescent="0.3">
      <c r="A230" s="4">
        <v>2020</v>
      </c>
      <c r="B230" s="4" t="s">
        <v>62</v>
      </c>
      <c r="C230" s="4" t="s">
        <v>54</v>
      </c>
      <c r="D230" s="4" t="s">
        <v>51</v>
      </c>
      <c r="E230" s="4">
        <v>2007</v>
      </c>
      <c r="F230" s="4">
        <v>205</v>
      </c>
      <c r="G230" s="4" t="s">
        <v>63</v>
      </c>
    </row>
    <row r="231" spans="1:7" x14ac:dyDescent="0.3">
      <c r="A231" s="4">
        <v>2020</v>
      </c>
      <c r="B231" s="4" t="s">
        <v>62</v>
      </c>
      <c r="C231" s="4" t="s">
        <v>54</v>
      </c>
      <c r="D231" s="4" t="s">
        <v>51</v>
      </c>
      <c r="E231" s="4">
        <v>2011</v>
      </c>
      <c r="F231" s="4">
        <v>98</v>
      </c>
      <c r="G231" s="4" t="s">
        <v>63</v>
      </c>
    </row>
    <row r="232" spans="1:7" x14ac:dyDescent="0.3">
      <c r="A232" s="4">
        <v>2020</v>
      </c>
      <c r="B232" s="4" t="s">
        <v>62</v>
      </c>
      <c r="C232" s="4" t="s">
        <v>54</v>
      </c>
      <c r="D232" s="4" t="s">
        <v>51</v>
      </c>
      <c r="E232" s="4">
        <v>2015</v>
      </c>
      <c r="F232" s="4">
        <v>114</v>
      </c>
      <c r="G232" s="4" t="s">
        <v>63</v>
      </c>
    </row>
    <row r="233" spans="1:7" x14ac:dyDescent="0.3">
      <c r="A233" s="4">
        <v>2020</v>
      </c>
      <c r="B233" s="4" t="s">
        <v>62</v>
      </c>
      <c r="C233" s="4" t="s">
        <v>54</v>
      </c>
      <c r="D233" s="4" t="s">
        <v>51</v>
      </c>
      <c r="E233" s="4">
        <v>2017</v>
      </c>
      <c r="F233" s="4">
        <v>149.4</v>
      </c>
      <c r="G233" s="4" t="s">
        <v>65</v>
      </c>
    </row>
    <row r="234" spans="1:7" x14ac:dyDescent="0.3">
      <c r="A234" s="4">
        <v>2020</v>
      </c>
      <c r="B234" s="4" t="s">
        <v>62</v>
      </c>
      <c r="C234" s="4" t="s">
        <v>54</v>
      </c>
      <c r="D234" s="4" t="s">
        <v>51</v>
      </c>
      <c r="E234" s="4" t="s">
        <v>69</v>
      </c>
      <c r="F234" s="4">
        <v>49.8</v>
      </c>
      <c r="G234" s="4" t="s">
        <v>70</v>
      </c>
    </row>
    <row r="235" spans="1:7" x14ac:dyDescent="0.3">
      <c r="A235" s="4">
        <v>2020</v>
      </c>
      <c r="B235" s="4" t="s">
        <v>62</v>
      </c>
      <c r="C235" s="4" t="s">
        <v>54</v>
      </c>
      <c r="D235" s="4" t="s">
        <v>51</v>
      </c>
      <c r="E235" s="4" t="s">
        <v>69</v>
      </c>
      <c r="F235" s="4">
        <v>49.8</v>
      </c>
      <c r="G235" s="4" t="s">
        <v>70</v>
      </c>
    </row>
    <row r="236" spans="1:7" x14ac:dyDescent="0.3">
      <c r="A236" s="4">
        <v>2020</v>
      </c>
      <c r="B236" s="4" t="s">
        <v>71</v>
      </c>
      <c r="C236" s="4" t="s">
        <v>30</v>
      </c>
      <c r="D236" s="4" t="s">
        <v>40</v>
      </c>
      <c r="E236" s="4" t="s">
        <v>31</v>
      </c>
      <c r="F236" s="4">
        <v>1</v>
      </c>
      <c r="G236" s="4" t="s">
        <v>63</v>
      </c>
    </row>
    <row r="237" spans="1:7" x14ac:dyDescent="0.3">
      <c r="A237" s="4">
        <v>2020</v>
      </c>
      <c r="B237" s="4" t="s">
        <v>71</v>
      </c>
      <c r="C237" s="4" t="s">
        <v>30</v>
      </c>
      <c r="D237" s="4" t="s">
        <v>40</v>
      </c>
      <c r="E237" s="4" t="s">
        <v>52</v>
      </c>
      <c r="F237" s="4">
        <v>1</v>
      </c>
      <c r="G237" s="4" t="s">
        <v>63</v>
      </c>
    </row>
    <row r="238" spans="1:7" x14ac:dyDescent="0.3">
      <c r="A238" s="4">
        <v>2020</v>
      </c>
      <c r="B238" s="4" t="s">
        <v>71</v>
      </c>
      <c r="C238" s="4" t="s">
        <v>30</v>
      </c>
      <c r="D238" s="4" t="s">
        <v>40</v>
      </c>
      <c r="E238" s="4" t="s">
        <v>64</v>
      </c>
      <c r="F238" s="4">
        <v>1</v>
      </c>
      <c r="G238" s="4" t="s">
        <v>65</v>
      </c>
    </row>
    <row r="239" spans="1:7" x14ac:dyDescent="0.3">
      <c r="A239" s="4">
        <v>2020</v>
      </c>
      <c r="B239" s="4" t="s">
        <v>71</v>
      </c>
      <c r="C239" s="4" t="s">
        <v>30</v>
      </c>
      <c r="D239" s="4" t="s">
        <v>40</v>
      </c>
      <c r="E239" s="4" t="s">
        <v>66</v>
      </c>
      <c r="F239" s="4">
        <v>1</v>
      </c>
      <c r="G239" s="4" t="s">
        <v>67</v>
      </c>
    </row>
    <row r="240" spans="1:7" x14ac:dyDescent="0.3">
      <c r="A240" s="4">
        <v>2020</v>
      </c>
      <c r="B240" s="4" t="s">
        <v>71</v>
      </c>
      <c r="C240" s="4" t="s">
        <v>30</v>
      </c>
      <c r="D240" s="4" t="s">
        <v>40</v>
      </c>
      <c r="E240" s="4" t="s">
        <v>68</v>
      </c>
      <c r="F240" s="4">
        <v>1</v>
      </c>
      <c r="G240" s="4" t="s">
        <v>67</v>
      </c>
    </row>
    <row r="241" spans="1:7" x14ac:dyDescent="0.3">
      <c r="A241" s="4">
        <v>2020</v>
      </c>
      <c r="B241" s="4" t="s">
        <v>71</v>
      </c>
      <c r="C241" s="4" t="s">
        <v>30</v>
      </c>
      <c r="D241" s="4" t="s">
        <v>40</v>
      </c>
      <c r="E241" s="4" t="s">
        <v>69</v>
      </c>
      <c r="F241" s="4">
        <v>1</v>
      </c>
      <c r="G241" s="4" t="s">
        <v>70</v>
      </c>
    </row>
    <row r="242" spans="1:7" x14ac:dyDescent="0.3">
      <c r="A242" s="4">
        <v>2020</v>
      </c>
      <c r="B242" s="4" t="s">
        <v>71</v>
      </c>
      <c r="C242" s="4" t="s">
        <v>30</v>
      </c>
      <c r="D242" s="4" t="s">
        <v>41</v>
      </c>
      <c r="E242" s="4" t="s">
        <v>31</v>
      </c>
      <c r="F242" s="4">
        <v>6954</v>
      </c>
      <c r="G242" s="4" t="s">
        <v>63</v>
      </c>
    </row>
    <row r="243" spans="1:7" x14ac:dyDescent="0.3">
      <c r="A243" s="4">
        <v>2020</v>
      </c>
      <c r="B243" s="4" t="s">
        <v>71</v>
      </c>
      <c r="C243" s="4" t="s">
        <v>30</v>
      </c>
      <c r="D243" s="4" t="s">
        <v>41</v>
      </c>
      <c r="E243" s="4" t="s">
        <v>52</v>
      </c>
      <c r="F243" s="4">
        <v>2935</v>
      </c>
      <c r="G243" s="4" t="s">
        <v>63</v>
      </c>
    </row>
    <row r="244" spans="1:7" x14ac:dyDescent="0.3">
      <c r="A244" s="4">
        <v>2020</v>
      </c>
      <c r="B244" s="4" t="s">
        <v>71</v>
      </c>
      <c r="C244" s="4" t="s">
        <v>30</v>
      </c>
      <c r="D244" s="4" t="s">
        <v>41</v>
      </c>
      <c r="E244" s="4" t="s">
        <v>64</v>
      </c>
      <c r="F244" s="4">
        <v>2201.25</v>
      </c>
      <c r="G244" s="4" t="s">
        <v>65</v>
      </c>
    </row>
    <row r="245" spans="1:7" x14ac:dyDescent="0.3">
      <c r="A245" s="4">
        <v>2020</v>
      </c>
      <c r="B245" s="4" t="s">
        <v>71</v>
      </c>
      <c r="C245" s="4" t="s">
        <v>30</v>
      </c>
      <c r="D245" s="4" t="s">
        <v>41</v>
      </c>
      <c r="E245" s="4" t="s">
        <v>66</v>
      </c>
      <c r="F245" s="4">
        <v>12775</v>
      </c>
      <c r="G245" s="4" t="s">
        <v>67</v>
      </c>
    </row>
    <row r="246" spans="1:7" x14ac:dyDescent="0.3">
      <c r="A246" s="4">
        <v>2020</v>
      </c>
      <c r="B246" s="4" t="s">
        <v>71</v>
      </c>
      <c r="C246" s="4" t="s">
        <v>30</v>
      </c>
      <c r="D246" s="4" t="s">
        <v>41</v>
      </c>
      <c r="E246" s="4" t="s">
        <v>68</v>
      </c>
      <c r="F246" s="4">
        <v>5043</v>
      </c>
      <c r="G246" s="4" t="s">
        <v>67</v>
      </c>
    </row>
    <row r="247" spans="1:7" x14ac:dyDescent="0.3">
      <c r="A247" s="4">
        <v>2020</v>
      </c>
      <c r="B247" s="4" t="s">
        <v>71</v>
      </c>
      <c r="C247" s="4" t="s">
        <v>30</v>
      </c>
      <c r="D247" s="4" t="s">
        <v>41</v>
      </c>
      <c r="E247" s="4" t="s">
        <v>69</v>
      </c>
      <c r="F247" s="4">
        <v>2201.25</v>
      </c>
      <c r="G247" s="4" t="s">
        <v>70</v>
      </c>
    </row>
    <row r="248" spans="1:7" x14ac:dyDescent="0.3">
      <c r="A248" s="4">
        <v>2020</v>
      </c>
      <c r="B248" s="4" t="s">
        <v>71</v>
      </c>
      <c r="C248" s="4" t="s">
        <v>30</v>
      </c>
      <c r="D248" s="4" t="s">
        <v>43</v>
      </c>
      <c r="E248" s="4" t="s">
        <v>31</v>
      </c>
      <c r="F248" s="4">
        <v>1902</v>
      </c>
      <c r="G248" s="4" t="s">
        <v>63</v>
      </c>
    </row>
    <row r="249" spans="1:7" x14ac:dyDescent="0.3">
      <c r="A249" s="4">
        <v>2020</v>
      </c>
      <c r="B249" s="4" t="s">
        <v>71</v>
      </c>
      <c r="C249" s="4" t="s">
        <v>30</v>
      </c>
      <c r="D249" s="4" t="s">
        <v>43</v>
      </c>
      <c r="E249" s="4" t="s">
        <v>52</v>
      </c>
      <c r="F249" s="4">
        <v>803</v>
      </c>
      <c r="G249" s="4" t="s">
        <v>63</v>
      </c>
    </row>
    <row r="250" spans="1:7" x14ac:dyDescent="0.3">
      <c r="A250" s="4">
        <v>2020</v>
      </c>
      <c r="B250" s="4" t="s">
        <v>71</v>
      </c>
      <c r="C250" s="4" t="s">
        <v>30</v>
      </c>
      <c r="D250" s="4" t="s">
        <v>43</v>
      </c>
      <c r="E250" s="4" t="s">
        <v>64</v>
      </c>
      <c r="F250" s="4">
        <v>602.25</v>
      </c>
      <c r="G250" s="4" t="s">
        <v>65</v>
      </c>
    </row>
    <row r="251" spans="1:7" x14ac:dyDescent="0.3">
      <c r="A251" s="4">
        <v>2020</v>
      </c>
      <c r="B251" s="4" t="s">
        <v>71</v>
      </c>
      <c r="C251" s="4" t="s">
        <v>30</v>
      </c>
      <c r="D251" s="4" t="s">
        <v>43</v>
      </c>
      <c r="E251" s="4" t="s">
        <v>66</v>
      </c>
      <c r="F251" s="4">
        <v>15405</v>
      </c>
      <c r="G251" s="4" t="s">
        <v>67</v>
      </c>
    </row>
    <row r="252" spans="1:7" x14ac:dyDescent="0.3">
      <c r="A252" s="4">
        <v>2020</v>
      </c>
      <c r="B252" s="4" t="s">
        <v>71</v>
      </c>
      <c r="C252" s="4" t="s">
        <v>30</v>
      </c>
      <c r="D252" s="4" t="s">
        <v>43</v>
      </c>
      <c r="E252" s="4" t="s">
        <v>68</v>
      </c>
      <c r="F252" s="4">
        <v>6905</v>
      </c>
      <c r="G252" s="4" t="s">
        <v>67</v>
      </c>
    </row>
    <row r="253" spans="1:7" x14ac:dyDescent="0.3">
      <c r="A253" s="4">
        <v>2020</v>
      </c>
      <c r="B253" s="4" t="s">
        <v>71</v>
      </c>
      <c r="C253" s="4" t="s">
        <v>30</v>
      </c>
      <c r="D253" s="4" t="s">
        <v>43</v>
      </c>
      <c r="E253" s="4" t="s">
        <v>69</v>
      </c>
      <c r="F253" s="4">
        <v>602.25</v>
      </c>
      <c r="G253" s="4" t="s">
        <v>70</v>
      </c>
    </row>
    <row r="254" spans="1:7" x14ac:dyDescent="0.3">
      <c r="A254" s="4">
        <v>2020</v>
      </c>
      <c r="B254" s="4" t="s">
        <v>71</v>
      </c>
      <c r="C254" s="4" t="s">
        <v>30</v>
      </c>
      <c r="D254" s="4" t="s">
        <v>44</v>
      </c>
      <c r="E254" s="4" t="s">
        <v>31</v>
      </c>
      <c r="F254" s="4">
        <v>4042</v>
      </c>
      <c r="G254" s="4" t="s">
        <v>63</v>
      </c>
    </row>
    <row r="255" spans="1:7" x14ac:dyDescent="0.3">
      <c r="A255" s="4">
        <v>2020</v>
      </c>
      <c r="B255" s="4" t="s">
        <v>71</v>
      </c>
      <c r="C255" s="4" t="s">
        <v>30</v>
      </c>
      <c r="D255" s="4" t="s">
        <v>44</v>
      </c>
      <c r="E255" s="4" t="s">
        <v>52</v>
      </c>
      <c r="F255" s="4">
        <v>1706</v>
      </c>
      <c r="G255" s="4" t="s">
        <v>63</v>
      </c>
    </row>
    <row r="256" spans="1:7" x14ac:dyDescent="0.3">
      <c r="A256" s="4">
        <v>2020</v>
      </c>
      <c r="B256" s="4" t="s">
        <v>71</v>
      </c>
      <c r="C256" s="4" t="s">
        <v>30</v>
      </c>
      <c r="D256" s="4" t="s">
        <v>44</v>
      </c>
      <c r="E256" s="4" t="s">
        <v>64</v>
      </c>
      <c r="F256" s="4">
        <v>1279.5</v>
      </c>
      <c r="G256" s="4" t="s">
        <v>65</v>
      </c>
    </row>
    <row r="257" spans="1:7" x14ac:dyDescent="0.3">
      <c r="A257" s="4">
        <v>2020</v>
      </c>
      <c r="B257" s="4" t="s">
        <v>71</v>
      </c>
      <c r="C257" s="4" t="s">
        <v>30</v>
      </c>
      <c r="D257" s="4" t="s">
        <v>44</v>
      </c>
      <c r="E257" s="4" t="s">
        <v>66</v>
      </c>
      <c r="F257" s="4">
        <v>17806</v>
      </c>
      <c r="G257" s="4" t="s">
        <v>67</v>
      </c>
    </row>
    <row r="258" spans="1:7" x14ac:dyDescent="0.3">
      <c r="A258" s="4">
        <v>2020</v>
      </c>
      <c r="B258" s="4" t="s">
        <v>71</v>
      </c>
      <c r="C258" s="4" t="s">
        <v>30</v>
      </c>
      <c r="D258" s="4" t="s">
        <v>44</v>
      </c>
      <c r="E258" s="4" t="s">
        <v>68</v>
      </c>
      <c r="F258" s="4">
        <v>7784</v>
      </c>
      <c r="G258" s="4" t="s">
        <v>67</v>
      </c>
    </row>
    <row r="259" spans="1:7" x14ac:dyDescent="0.3">
      <c r="A259" s="4">
        <v>2020</v>
      </c>
      <c r="B259" s="4" t="s">
        <v>71</v>
      </c>
      <c r="C259" s="4" t="s">
        <v>30</v>
      </c>
      <c r="D259" s="4" t="s">
        <v>44</v>
      </c>
      <c r="E259" s="4" t="s">
        <v>69</v>
      </c>
      <c r="F259" s="4">
        <v>1279.5</v>
      </c>
      <c r="G259" s="4" t="s">
        <v>70</v>
      </c>
    </row>
    <row r="260" spans="1:7" x14ac:dyDescent="0.3">
      <c r="A260" s="4">
        <v>2020</v>
      </c>
      <c r="B260" s="4" t="s">
        <v>71</v>
      </c>
      <c r="C260" s="4" t="s">
        <v>30</v>
      </c>
      <c r="D260" s="4" t="s">
        <v>45</v>
      </c>
      <c r="E260" s="4" t="s">
        <v>31</v>
      </c>
      <c r="F260" s="4">
        <v>1062</v>
      </c>
      <c r="G260" s="4" t="s">
        <v>63</v>
      </c>
    </row>
    <row r="261" spans="1:7" x14ac:dyDescent="0.3">
      <c r="A261" s="4">
        <v>2020</v>
      </c>
      <c r="B261" s="4" t="s">
        <v>71</v>
      </c>
      <c r="C261" s="4" t="s">
        <v>30</v>
      </c>
      <c r="D261" s="4" t="s">
        <v>45</v>
      </c>
      <c r="E261" s="4" t="s">
        <v>52</v>
      </c>
      <c r="F261" s="4">
        <v>448</v>
      </c>
      <c r="G261" s="4" t="s">
        <v>63</v>
      </c>
    </row>
    <row r="262" spans="1:7" x14ac:dyDescent="0.3">
      <c r="A262" s="4">
        <v>2020</v>
      </c>
      <c r="B262" s="4" t="s">
        <v>71</v>
      </c>
      <c r="C262" s="4" t="s">
        <v>30</v>
      </c>
      <c r="D262" s="4" t="s">
        <v>45</v>
      </c>
      <c r="E262" s="4" t="s">
        <v>64</v>
      </c>
      <c r="F262" s="4">
        <v>336</v>
      </c>
      <c r="G262" s="4" t="s">
        <v>65</v>
      </c>
    </row>
    <row r="263" spans="1:7" x14ac:dyDescent="0.3">
      <c r="A263" s="4">
        <v>2020</v>
      </c>
      <c r="B263" s="4" t="s">
        <v>71</v>
      </c>
      <c r="C263" s="4" t="s">
        <v>30</v>
      </c>
      <c r="D263" s="4" t="s">
        <v>45</v>
      </c>
      <c r="E263" s="4" t="s">
        <v>66</v>
      </c>
      <c r="F263" s="4">
        <v>23819</v>
      </c>
      <c r="G263" s="4" t="s">
        <v>67</v>
      </c>
    </row>
    <row r="264" spans="1:7" x14ac:dyDescent="0.3">
      <c r="A264" s="4">
        <v>2020</v>
      </c>
      <c r="B264" s="4" t="s">
        <v>71</v>
      </c>
      <c r="C264" s="4" t="s">
        <v>30</v>
      </c>
      <c r="D264" s="4" t="s">
        <v>45</v>
      </c>
      <c r="E264" s="4" t="s">
        <v>68</v>
      </c>
      <c r="F264" s="4">
        <v>24836</v>
      </c>
      <c r="G264" s="4" t="s">
        <v>67</v>
      </c>
    </row>
    <row r="265" spans="1:7" x14ac:dyDescent="0.3">
      <c r="A265" s="4">
        <v>2020</v>
      </c>
      <c r="B265" s="4" t="s">
        <v>71</v>
      </c>
      <c r="C265" s="4" t="s">
        <v>30</v>
      </c>
      <c r="D265" s="4" t="s">
        <v>45</v>
      </c>
      <c r="E265" s="4" t="s">
        <v>69</v>
      </c>
      <c r="F265" s="4">
        <v>336</v>
      </c>
      <c r="G265" s="4" t="s">
        <v>70</v>
      </c>
    </row>
    <row r="266" spans="1:7" x14ac:dyDescent="0.3">
      <c r="A266" s="4">
        <v>2020</v>
      </c>
      <c r="B266" s="4" t="s">
        <v>71</v>
      </c>
      <c r="C266" s="4" t="s">
        <v>30</v>
      </c>
      <c r="D266" s="4" t="s">
        <v>48</v>
      </c>
      <c r="E266" s="4" t="s">
        <v>31</v>
      </c>
      <c r="F266" s="4">
        <v>1</v>
      </c>
      <c r="G266" s="4" t="s">
        <v>63</v>
      </c>
    </row>
    <row r="267" spans="1:7" x14ac:dyDescent="0.3">
      <c r="A267" s="4">
        <v>2020</v>
      </c>
      <c r="B267" s="4" t="s">
        <v>71</v>
      </c>
      <c r="C267" s="4" t="s">
        <v>30</v>
      </c>
      <c r="D267" s="4" t="s">
        <v>48</v>
      </c>
      <c r="E267" s="4" t="s">
        <v>52</v>
      </c>
      <c r="F267" s="4">
        <v>1</v>
      </c>
      <c r="G267" s="4" t="s">
        <v>63</v>
      </c>
    </row>
    <row r="268" spans="1:7" x14ac:dyDescent="0.3">
      <c r="A268" s="4">
        <v>2020</v>
      </c>
      <c r="B268" s="4" t="s">
        <v>71</v>
      </c>
      <c r="C268" s="4" t="s">
        <v>30</v>
      </c>
      <c r="D268" s="4" t="s">
        <v>48</v>
      </c>
      <c r="E268" s="4" t="s">
        <v>64</v>
      </c>
      <c r="F268" s="4">
        <v>1</v>
      </c>
      <c r="G268" s="4" t="s">
        <v>65</v>
      </c>
    </row>
    <row r="269" spans="1:7" x14ac:dyDescent="0.3">
      <c r="A269" s="4">
        <v>2020</v>
      </c>
      <c r="B269" s="4" t="s">
        <v>71</v>
      </c>
      <c r="C269" s="4" t="s">
        <v>30</v>
      </c>
      <c r="D269" s="4" t="s">
        <v>48</v>
      </c>
      <c r="E269" s="4" t="s">
        <v>66</v>
      </c>
      <c r="F269" s="4">
        <v>4396</v>
      </c>
      <c r="G269" s="4" t="s">
        <v>67</v>
      </c>
    </row>
    <row r="270" spans="1:7" x14ac:dyDescent="0.3">
      <c r="A270" s="4">
        <v>2020</v>
      </c>
      <c r="B270" s="4" t="s">
        <v>71</v>
      </c>
      <c r="C270" s="4" t="s">
        <v>30</v>
      </c>
      <c r="D270" s="4" t="s">
        <v>48</v>
      </c>
      <c r="E270" s="4" t="s">
        <v>68</v>
      </c>
      <c r="F270" s="4">
        <v>1644</v>
      </c>
      <c r="G270" s="4" t="s">
        <v>67</v>
      </c>
    </row>
    <row r="271" spans="1:7" x14ac:dyDescent="0.3">
      <c r="A271" s="4">
        <v>2020</v>
      </c>
      <c r="B271" s="4" t="s">
        <v>71</v>
      </c>
      <c r="C271" s="4" t="s">
        <v>30</v>
      </c>
      <c r="D271" s="4" t="s">
        <v>48</v>
      </c>
      <c r="E271" s="4" t="s">
        <v>69</v>
      </c>
      <c r="F271" s="4">
        <v>1</v>
      </c>
      <c r="G271" s="4" t="s">
        <v>70</v>
      </c>
    </row>
    <row r="272" spans="1:7" x14ac:dyDescent="0.3">
      <c r="A272" s="4">
        <v>2020</v>
      </c>
      <c r="B272" s="4" t="s">
        <v>71</v>
      </c>
      <c r="C272" s="4" t="s">
        <v>30</v>
      </c>
      <c r="D272" s="4" t="s">
        <v>49</v>
      </c>
      <c r="E272" s="4" t="s">
        <v>31</v>
      </c>
      <c r="F272" s="4">
        <v>504</v>
      </c>
      <c r="G272" s="4" t="s">
        <v>63</v>
      </c>
    </row>
    <row r="273" spans="1:7" x14ac:dyDescent="0.3">
      <c r="A273" s="4">
        <v>2020</v>
      </c>
      <c r="B273" s="4" t="s">
        <v>71</v>
      </c>
      <c r="C273" s="4" t="s">
        <v>30</v>
      </c>
      <c r="D273" s="4" t="s">
        <v>49</v>
      </c>
      <c r="E273" s="4" t="s">
        <v>52</v>
      </c>
      <c r="F273" s="4">
        <v>213</v>
      </c>
      <c r="G273" s="4" t="s">
        <v>63</v>
      </c>
    </row>
    <row r="274" spans="1:7" x14ac:dyDescent="0.3">
      <c r="A274" s="4">
        <v>2020</v>
      </c>
      <c r="B274" s="4" t="s">
        <v>71</v>
      </c>
      <c r="C274" s="4" t="s">
        <v>30</v>
      </c>
      <c r="D274" s="4" t="s">
        <v>49</v>
      </c>
      <c r="E274" s="4" t="s">
        <v>64</v>
      </c>
      <c r="F274" s="4">
        <v>159.75</v>
      </c>
      <c r="G274" s="4" t="s">
        <v>65</v>
      </c>
    </row>
    <row r="275" spans="1:7" x14ac:dyDescent="0.3">
      <c r="A275" s="4">
        <v>2020</v>
      </c>
      <c r="B275" s="4" t="s">
        <v>71</v>
      </c>
      <c r="C275" s="4" t="s">
        <v>30</v>
      </c>
      <c r="D275" s="4" t="s">
        <v>49</v>
      </c>
      <c r="E275" s="4" t="s">
        <v>66</v>
      </c>
      <c r="F275" s="4">
        <v>8527</v>
      </c>
      <c r="G275" s="4" t="s">
        <v>67</v>
      </c>
    </row>
    <row r="276" spans="1:7" x14ac:dyDescent="0.3">
      <c r="A276" s="4">
        <v>2020</v>
      </c>
      <c r="B276" s="4" t="s">
        <v>71</v>
      </c>
      <c r="C276" s="4" t="s">
        <v>30</v>
      </c>
      <c r="D276" s="4" t="s">
        <v>49</v>
      </c>
      <c r="E276" s="4" t="s">
        <v>68</v>
      </c>
      <c r="F276" s="4">
        <v>6224</v>
      </c>
      <c r="G276" s="4" t="s">
        <v>67</v>
      </c>
    </row>
    <row r="277" spans="1:7" x14ac:dyDescent="0.3">
      <c r="A277" s="4">
        <v>2020</v>
      </c>
      <c r="B277" s="4" t="s">
        <v>71</v>
      </c>
      <c r="C277" s="4" t="s">
        <v>30</v>
      </c>
      <c r="D277" s="4" t="s">
        <v>49</v>
      </c>
      <c r="E277" s="4" t="s">
        <v>69</v>
      </c>
      <c r="F277" s="4">
        <v>159.75</v>
      </c>
      <c r="G277" s="4" t="s">
        <v>70</v>
      </c>
    </row>
    <row r="278" spans="1:7" x14ac:dyDescent="0.3">
      <c r="A278" s="4">
        <v>2020</v>
      </c>
      <c r="B278" s="4" t="s">
        <v>71</v>
      </c>
      <c r="C278" s="4" t="s">
        <v>30</v>
      </c>
      <c r="D278" s="4" t="s">
        <v>50</v>
      </c>
      <c r="E278" s="4" t="s">
        <v>31</v>
      </c>
      <c r="F278" s="4">
        <v>1089</v>
      </c>
      <c r="G278" s="4" t="s">
        <v>63</v>
      </c>
    </row>
    <row r="279" spans="1:7" x14ac:dyDescent="0.3">
      <c r="A279" s="4">
        <v>2020</v>
      </c>
      <c r="B279" s="4" t="s">
        <v>71</v>
      </c>
      <c r="C279" s="4" t="s">
        <v>30</v>
      </c>
      <c r="D279" s="4" t="s">
        <v>50</v>
      </c>
      <c r="E279" s="4" t="s">
        <v>52</v>
      </c>
      <c r="F279" s="4">
        <v>460</v>
      </c>
      <c r="G279" s="4" t="s">
        <v>63</v>
      </c>
    </row>
    <row r="280" spans="1:7" x14ac:dyDescent="0.3">
      <c r="A280" s="4">
        <v>2020</v>
      </c>
      <c r="B280" s="4" t="s">
        <v>71</v>
      </c>
      <c r="C280" s="4" t="s">
        <v>30</v>
      </c>
      <c r="D280" s="4" t="s">
        <v>50</v>
      </c>
      <c r="E280" s="4" t="s">
        <v>64</v>
      </c>
      <c r="F280" s="4">
        <v>345</v>
      </c>
      <c r="G280" s="4" t="s">
        <v>65</v>
      </c>
    </row>
    <row r="281" spans="1:7" x14ac:dyDescent="0.3">
      <c r="A281" s="4">
        <v>2020</v>
      </c>
      <c r="B281" s="4" t="s">
        <v>71</v>
      </c>
      <c r="C281" s="4" t="s">
        <v>30</v>
      </c>
      <c r="D281" s="4" t="s">
        <v>50</v>
      </c>
      <c r="E281" s="4" t="s">
        <v>66</v>
      </c>
      <c r="F281" s="4">
        <v>2115</v>
      </c>
      <c r="G281" s="4" t="s">
        <v>67</v>
      </c>
    </row>
    <row r="282" spans="1:7" x14ac:dyDescent="0.3">
      <c r="A282" s="4">
        <v>2020</v>
      </c>
      <c r="B282" s="4" t="s">
        <v>71</v>
      </c>
      <c r="C282" s="4" t="s">
        <v>30</v>
      </c>
      <c r="D282" s="4" t="s">
        <v>50</v>
      </c>
      <c r="E282" s="4" t="s">
        <v>68</v>
      </c>
      <c r="F282" s="4">
        <v>2002</v>
      </c>
      <c r="G282" s="4" t="s">
        <v>67</v>
      </c>
    </row>
    <row r="283" spans="1:7" x14ac:dyDescent="0.3">
      <c r="A283" s="4">
        <v>2020</v>
      </c>
      <c r="B283" s="4" t="s">
        <v>71</v>
      </c>
      <c r="C283" s="4" t="s">
        <v>30</v>
      </c>
      <c r="D283" s="4" t="s">
        <v>50</v>
      </c>
      <c r="E283" s="4" t="s">
        <v>69</v>
      </c>
      <c r="F283" s="4">
        <v>345</v>
      </c>
      <c r="G283" s="4" t="s">
        <v>70</v>
      </c>
    </row>
    <row r="284" spans="1:7" x14ac:dyDescent="0.3">
      <c r="A284" s="4">
        <v>2020</v>
      </c>
      <c r="B284" s="4" t="s">
        <v>71</v>
      </c>
      <c r="C284" s="4" t="s">
        <v>30</v>
      </c>
      <c r="D284" s="4" t="s">
        <v>51</v>
      </c>
      <c r="E284" s="4" t="s">
        <v>31</v>
      </c>
      <c r="F284" s="4">
        <v>275</v>
      </c>
      <c r="G284" s="4" t="s">
        <v>63</v>
      </c>
    </row>
    <row r="285" spans="1:7" x14ac:dyDescent="0.3">
      <c r="A285" s="4">
        <v>2020</v>
      </c>
      <c r="B285" s="4" t="s">
        <v>71</v>
      </c>
      <c r="C285" s="4" t="s">
        <v>30</v>
      </c>
      <c r="D285" s="4" t="s">
        <v>51</v>
      </c>
      <c r="E285" s="4" t="s">
        <v>52</v>
      </c>
      <c r="F285" s="4">
        <v>116</v>
      </c>
      <c r="G285" s="4" t="s">
        <v>63</v>
      </c>
    </row>
    <row r="286" spans="1:7" x14ac:dyDescent="0.3">
      <c r="A286" s="4">
        <v>2020</v>
      </c>
      <c r="B286" s="4" t="s">
        <v>71</v>
      </c>
      <c r="C286" s="4" t="s">
        <v>30</v>
      </c>
      <c r="D286" s="4" t="s">
        <v>51</v>
      </c>
      <c r="E286" s="4" t="s">
        <v>64</v>
      </c>
      <c r="F286" s="4">
        <v>87</v>
      </c>
      <c r="G286" s="4" t="s">
        <v>65</v>
      </c>
    </row>
    <row r="287" spans="1:7" x14ac:dyDescent="0.3">
      <c r="A287" s="4">
        <v>2020</v>
      </c>
      <c r="B287" s="4" t="s">
        <v>71</v>
      </c>
      <c r="C287" s="4" t="s">
        <v>30</v>
      </c>
      <c r="D287" s="4" t="s">
        <v>51</v>
      </c>
      <c r="E287" s="4" t="s">
        <v>66</v>
      </c>
      <c r="F287" s="4">
        <v>5157</v>
      </c>
      <c r="G287" s="4" t="s">
        <v>67</v>
      </c>
    </row>
    <row r="288" spans="1:7" x14ac:dyDescent="0.3">
      <c r="A288" s="4">
        <v>2020</v>
      </c>
      <c r="B288" s="4" t="s">
        <v>71</v>
      </c>
      <c r="C288" s="4" t="s">
        <v>30</v>
      </c>
      <c r="D288" s="4" t="s">
        <v>51</v>
      </c>
      <c r="E288" s="4" t="s">
        <v>68</v>
      </c>
      <c r="F288" s="4">
        <v>9996</v>
      </c>
      <c r="G288" s="4" t="s">
        <v>67</v>
      </c>
    </row>
    <row r="289" spans="1:7" x14ac:dyDescent="0.3">
      <c r="A289" s="4">
        <v>2020</v>
      </c>
      <c r="B289" s="4" t="s">
        <v>71</v>
      </c>
      <c r="C289" s="4" t="s">
        <v>30</v>
      </c>
      <c r="D289" s="4" t="s">
        <v>51</v>
      </c>
      <c r="E289" s="4" t="s">
        <v>69</v>
      </c>
      <c r="F289" s="4">
        <v>87</v>
      </c>
      <c r="G289" s="4" t="s">
        <v>70</v>
      </c>
    </row>
    <row r="290" spans="1:7" x14ac:dyDescent="0.3">
      <c r="A290" s="4">
        <v>2020</v>
      </c>
      <c r="B290" s="4" t="s">
        <v>71</v>
      </c>
      <c r="C290" s="4" t="s">
        <v>53</v>
      </c>
      <c r="D290" s="4" t="s">
        <v>40</v>
      </c>
      <c r="E290" s="4">
        <v>1975</v>
      </c>
      <c r="F290" s="4">
        <v>1028</v>
      </c>
      <c r="G290" s="4" t="s">
        <v>67</v>
      </c>
    </row>
    <row r="291" spans="1:7" x14ac:dyDescent="0.3">
      <c r="A291" s="4">
        <v>2020</v>
      </c>
      <c r="B291" s="4" t="s">
        <v>71</v>
      </c>
      <c r="C291" s="4" t="s">
        <v>53</v>
      </c>
      <c r="D291" s="4" t="s">
        <v>40</v>
      </c>
      <c r="E291" s="4">
        <v>1985</v>
      </c>
      <c r="F291" s="4">
        <v>1</v>
      </c>
      <c r="G291" s="4" t="s">
        <v>67</v>
      </c>
    </row>
    <row r="292" spans="1:7" x14ac:dyDescent="0.3">
      <c r="A292" s="4">
        <v>2020</v>
      </c>
      <c r="B292" s="4" t="s">
        <v>71</v>
      </c>
      <c r="C292" s="4" t="s">
        <v>53</v>
      </c>
      <c r="D292" s="4" t="s">
        <v>40</v>
      </c>
      <c r="E292" s="4">
        <v>1996</v>
      </c>
      <c r="F292" s="4">
        <v>1</v>
      </c>
      <c r="G292" s="4" t="s">
        <v>67</v>
      </c>
    </row>
    <row r="293" spans="1:7" x14ac:dyDescent="0.3">
      <c r="A293" s="4">
        <v>2020</v>
      </c>
      <c r="B293" s="4" t="s">
        <v>71</v>
      </c>
      <c r="C293" s="4" t="s">
        <v>53</v>
      </c>
      <c r="D293" s="4" t="s">
        <v>40</v>
      </c>
      <c r="E293" s="4">
        <v>2003</v>
      </c>
      <c r="F293" s="4">
        <v>1</v>
      </c>
      <c r="G293" s="4" t="s">
        <v>63</v>
      </c>
    </row>
    <row r="294" spans="1:7" x14ac:dyDescent="0.3">
      <c r="A294" s="4">
        <v>2020</v>
      </c>
      <c r="B294" s="4" t="s">
        <v>71</v>
      </c>
      <c r="C294" s="4" t="s">
        <v>53</v>
      </c>
      <c r="D294" s="4" t="s">
        <v>40</v>
      </c>
      <c r="E294" s="4">
        <v>2007</v>
      </c>
      <c r="F294" s="4">
        <v>1</v>
      </c>
      <c r="G294" s="4" t="s">
        <v>63</v>
      </c>
    </row>
    <row r="295" spans="1:7" x14ac:dyDescent="0.3">
      <c r="A295" s="4">
        <v>2020</v>
      </c>
      <c r="B295" s="4" t="s">
        <v>71</v>
      </c>
      <c r="C295" s="4" t="s">
        <v>53</v>
      </c>
      <c r="D295" s="4" t="s">
        <v>40</v>
      </c>
      <c r="E295" s="4">
        <v>2011</v>
      </c>
      <c r="F295" s="4">
        <v>1</v>
      </c>
      <c r="G295" s="4" t="s">
        <v>63</v>
      </c>
    </row>
    <row r="296" spans="1:7" x14ac:dyDescent="0.3">
      <c r="A296" s="4">
        <v>2020</v>
      </c>
      <c r="B296" s="4" t="s">
        <v>71</v>
      </c>
      <c r="C296" s="4" t="s">
        <v>53</v>
      </c>
      <c r="D296" s="4" t="s">
        <v>40</v>
      </c>
      <c r="E296" s="4">
        <v>2015</v>
      </c>
      <c r="F296" s="4">
        <v>1</v>
      </c>
      <c r="G296" s="4" t="s">
        <v>63</v>
      </c>
    </row>
    <row r="297" spans="1:7" x14ac:dyDescent="0.3">
      <c r="A297" s="4">
        <v>2020</v>
      </c>
      <c r="B297" s="4" t="s">
        <v>71</v>
      </c>
      <c r="C297" s="4" t="s">
        <v>53</v>
      </c>
      <c r="D297" s="4" t="s">
        <v>40</v>
      </c>
      <c r="E297" s="4">
        <v>2017</v>
      </c>
      <c r="F297" s="4">
        <v>1</v>
      </c>
      <c r="G297" s="4" t="s">
        <v>65</v>
      </c>
    </row>
    <row r="298" spans="1:7" x14ac:dyDescent="0.3">
      <c r="A298" s="4">
        <v>2020</v>
      </c>
      <c r="B298" s="4" t="s">
        <v>71</v>
      </c>
      <c r="C298" s="4" t="s">
        <v>53</v>
      </c>
      <c r="D298" s="4" t="s">
        <v>40</v>
      </c>
      <c r="E298" s="4" t="s">
        <v>69</v>
      </c>
      <c r="F298" s="4">
        <v>1</v>
      </c>
      <c r="G298" s="4" t="s">
        <v>70</v>
      </c>
    </row>
    <row r="299" spans="1:7" x14ac:dyDescent="0.3">
      <c r="A299" s="4">
        <v>2020</v>
      </c>
      <c r="B299" s="4" t="s">
        <v>71</v>
      </c>
      <c r="C299" s="4" t="s">
        <v>53</v>
      </c>
      <c r="D299" s="4" t="s">
        <v>40</v>
      </c>
      <c r="E299" s="4" t="s">
        <v>69</v>
      </c>
      <c r="F299" s="4">
        <v>1</v>
      </c>
      <c r="G299" s="4" t="s">
        <v>70</v>
      </c>
    </row>
    <row r="300" spans="1:7" x14ac:dyDescent="0.3">
      <c r="A300" s="4">
        <v>2020</v>
      </c>
      <c r="B300" s="4" t="s">
        <v>71</v>
      </c>
      <c r="C300" s="4" t="s">
        <v>53</v>
      </c>
      <c r="D300" s="4" t="s">
        <v>41</v>
      </c>
      <c r="E300" s="4">
        <v>1975</v>
      </c>
      <c r="F300" s="4">
        <v>201834</v>
      </c>
      <c r="G300" s="4" t="s">
        <v>67</v>
      </c>
    </row>
    <row r="301" spans="1:7" x14ac:dyDescent="0.3">
      <c r="A301" s="4">
        <v>2020</v>
      </c>
      <c r="B301" s="4" t="s">
        <v>71</v>
      </c>
      <c r="C301" s="4" t="s">
        <v>53</v>
      </c>
      <c r="D301" s="4" t="s">
        <v>41</v>
      </c>
      <c r="E301" s="4">
        <v>1985</v>
      </c>
      <c r="F301" s="4">
        <v>86262</v>
      </c>
      <c r="G301" s="4" t="s">
        <v>67</v>
      </c>
    </row>
    <row r="302" spans="1:7" x14ac:dyDescent="0.3">
      <c r="A302" s="4">
        <v>2020</v>
      </c>
      <c r="B302" s="4" t="s">
        <v>71</v>
      </c>
      <c r="C302" s="4" t="s">
        <v>53</v>
      </c>
      <c r="D302" s="4" t="s">
        <v>41</v>
      </c>
      <c r="E302" s="4">
        <v>1996</v>
      </c>
      <c r="F302" s="4">
        <v>23358</v>
      </c>
      <c r="G302" s="4" t="s">
        <v>67</v>
      </c>
    </row>
    <row r="303" spans="1:7" x14ac:dyDescent="0.3">
      <c r="A303" s="4">
        <v>2020</v>
      </c>
      <c r="B303" s="4" t="s">
        <v>71</v>
      </c>
      <c r="C303" s="4" t="s">
        <v>53</v>
      </c>
      <c r="D303" s="4" t="s">
        <v>41</v>
      </c>
      <c r="E303" s="4">
        <v>2003</v>
      </c>
      <c r="F303" s="4">
        <v>7406</v>
      </c>
      <c r="G303" s="4" t="s">
        <v>63</v>
      </c>
    </row>
    <row r="304" spans="1:7" x14ac:dyDescent="0.3">
      <c r="A304" s="4">
        <v>2020</v>
      </c>
      <c r="B304" s="4" t="s">
        <v>71</v>
      </c>
      <c r="C304" s="4" t="s">
        <v>53</v>
      </c>
      <c r="D304" s="4" t="s">
        <v>41</v>
      </c>
      <c r="E304" s="4">
        <v>2007</v>
      </c>
      <c r="F304" s="4">
        <v>5110</v>
      </c>
      <c r="G304" s="4" t="s">
        <v>63</v>
      </c>
    </row>
    <row r="305" spans="1:7" x14ac:dyDescent="0.3">
      <c r="A305" s="4">
        <v>2020</v>
      </c>
      <c r="B305" s="4" t="s">
        <v>71</v>
      </c>
      <c r="C305" s="4" t="s">
        <v>53</v>
      </c>
      <c r="D305" s="4" t="s">
        <v>41</v>
      </c>
      <c r="E305" s="4">
        <v>2011</v>
      </c>
      <c r="F305" s="4">
        <v>4422</v>
      </c>
      <c r="G305" s="4" t="s">
        <v>63</v>
      </c>
    </row>
    <row r="306" spans="1:7" x14ac:dyDescent="0.3">
      <c r="A306" s="4">
        <v>2020</v>
      </c>
      <c r="B306" s="4" t="s">
        <v>71</v>
      </c>
      <c r="C306" s="4" t="s">
        <v>53</v>
      </c>
      <c r="D306" s="4" t="s">
        <v>41</v>
      </c>
      <c r="E306" s="4">
        <v>2015</v>
      </c>
      <c r="F306" s="4">
        <v>5685</v>
      </c>
      <c r="G306" s="4" t="s">
        <v>63</v>
      </c>
    </row>
    <row r="307" spans="1:7" x14ac:dyDescent="0.3">
      <c r="A307" s="4">
        <v>2020</v>
      </c>
      <c r="B307" s="4" t="s">
        <v>71</v>
      </c>
      <c r="C307" s="4" t="s">
        <v>53</v>
      </c>
      <c r="D307" s="4" t="s">
        <v>41</v>
      </c>
      <c r="E307" s="4">
        <v>2017</v>
      </c>
      <c r="F307" s="4">
        <v>6591.34</v>
      </c>
      <c r="G307" s="4" t="s">
        <v>65</v>
      </c>
    </row>
    <row r="308" spans="1:7" x14ac:dyDescent="0.3">
      <c r="A308" s="4">
        <v>2020</v>
      </c>
      <c r="B308" s="4" t="s">
        <v>71</v>
      </c>
      <c r="C308" s="4" t="s">
        <v>53</v>
      </c>
      <c r="D308" s="4" t="s">
        <v>41</v>
      </c>
      <c r="E308" s="4" t="s">
        <v>69</v>
      </c>
      <c r="F308" s="4">
        <v>2221.8000000000002</v>
      </c>
      <c r="G308" s="4" t="s">
        <v>70</v>
      </c>
    </row>
    <row r="309" spans="1:7" x14ac:dyDescent="0.3">
      <c r="A309" s="4">
        <v>2020</v>
      </c>
      <c r="B309" s="4" t="s">
        <v>71</v>
      </c>
      <c r="C309" s="4" t="s">
        <v>53</v>
      </c>
      <c r="D309" s="4" t="s">
        <v>41</v>
      </c>
      <c r="E309" s="4" t="s">
        <v>69</v>
      </c>
      <c r="F309" s="4">
        <v>2221.8000000000002</v>
      </c>
      <c r="G309" s="4" t="s">
        <v>70</v>
      </c>
    </row>
    <row r="310" spans="1:7" x14ac:dyDescent="0.3">
      <c r="A310" s="4">
        <v>2020</v>
      </c>
      <c r="B310" s="4" t="s">
        <v>71</v>
      </c>
      <c r="C310" s="4" t="s">
        <v>53</v>
      </c>
      <c r="D310" s="4" t="s">
        <v>43</v>
      </c>
      <c r="E310" s="4">
        <v>1975</v>
      </c>
      <c r="F310" s="4">
        <v>121849</v>
      </c>
      <c r="G310" s="4" t="s">
        <v>67</v>
      </c>
    </row>
    <row r="311" spans="1:7" x14ac:dyDescent="0.3">
      <c r="A311" s="4">
        <v>2020</v>
      </c>
      <c r="B311" s="4" t="s">
        <v>71</v>
      </c>
      <c r="C311" s="4" t="s">
        <v>53</v>
      </c>
      <c r="D311" s="4" t="s">
        <v>43</v>
      </c>
      <c r="E311" s="4">
        <v>1985</v>
      </c>
      <c r="F311" s="4">
        <v>74618</v>
      </c>
      <c r="G311" s="4" t="s">
        <v>67</v>
      </c>
    </row>
    <row r="312" spans="1:7" x14ac:dyDescent="0.3">
      <c r="A312" s="4">
        <v>2020</v>
      </c>
      <c r="B312" s="4" t="s">
        <v>71</v>
      </c>
      <c r="C312" s="4" t="s">
        <v>53</v>
      </c>
      <c r="D312" s="4" t="s">
        <v>43</v>
      </c>
      <c r="E312" s="4">
        <v>1996</v>
      </c>
      <c r="F312" s="4">
        <v>17267</v>
      </c>
      <c r="G312" s="4" t="s">
        <v>67</v>
      </c>
    </row>
    <row r="313" spans="1:7" x14ac:dyDescent="0.3">
      <c r="A313" s="4">
        <v>2020</v>
      </c>
      <c r="B313" s="4" t="s">
        <v>71</v>
      </c>
      <c r="C313" s="4" t="s">
        <v>53</v>
      </c>
      <c r="D313" s="4" t="s">
        <v>43</v>
      </c>
      <c r="E313" s="4">
        <v>2003</v>
      </c>
      <c r="F313" s="4">
        <v>8619</v>
      </c>
      <c r="G313" s="4" t="s">
        <v>63</v>
      </c>
    </row>
    <row r="314" spans="1:7" x14ac:dyDescent="0.3">
      <c r="A314" s="4">
        <v>2020</v>
      </c>
      <c r="B314" s="4" t="s">
        <v>71</v>
      </c>
      <c r="C314" s="4" t="s">
        <v>53</v>
      </c>
      <c r="D314" s="4" t="s">
        <v>43</v>
      </c>
      <c r="E314" s="4">
        <v>2007</v>
      </c>
      <c r="F314" s="4">
        <v>5947</v>
      </c>
      <c r="G314" s="4" t="s">
        <v>63</v>
      </c>
    </row>
    <row r="315" spans="1:7" x14ac:dyDescent="0.3">
      <c r="A315" s="4">
        <v>2020</v>
      </c>
      <c r="B315" s="4" t="s">
        <v>71</v>
      </c>
      <c r="C315" s="4" t="s">
        <v>53</v>
      </c>
      <c r="D315" s="4" t="s">
        <v>43</v>
      </c>
      <c r="E315" s="4">
        <v>2011</v>
      </c>
      <c r="F315" s="4">
        <v>5147</v>
      </c>
      <c r="G315" s="4" t="s">
        <v>63</v>
      </c>
    </row>
    <row r="316" spans="1:7" x14ac:dyDescent="0.3">
      <c r="A316" s="4">
        <v>2020</v>
      </c>
      <c r="B316" s="4" t="s">
        <v>71</v>
      </c>
      <c r="C316" s="4" t="s">
        <v>53</v>
      </c>
      <c r="D316" s="4" t="s">
        <v>43</v>
      </c>
      <c r="E316" s="4">
        <v>2015</v>
      </c>
      <c r="F316" s="4">
        <v>6616</v>
      </c>
      <c r="G316" s="4" t="s">
        <v>63</v>
      </c>
    </row>
    <row r="317" spans="1:7" x14ac:dyDescent="0.3">
      <c r="A317" s="4">
        <v>2020</v>
      </c>
      <c r="B317" s="4" t="s">
        <v>71</v>
      </c>
      <c r="C317" s="4" t="s">
        <v>53</v>
      </c>
      <c r="D317" s="4" t="s">
        <v>43</v>
      </c>
      <c r="E317" s="4">
        <v>2017</v>
      </c>
      <c r="F317" s="4">
        <v>7670.91</v>
      </c>
      <c r="G317" s="4" t="s">
        <v>65</v>
      </c>
    </row>
    <row r="318" spans="1:7" x14ac:dyDescent="0.3">
      <c r="A318" s="4">
        <v>2020</v>
      </c>
      <c r="B318" s="4" t="s">
        <v>71</v>
      </c>
      <c r="C318" s="4" t="s">
        <v>53</v>
      </c>
      <c r="D318" s="4" t="s">
        <v>43</v>
      </c>
      <c r="E318" s="4" t="s">
        <v>69</v>
      </c>
      <c r="F318" s="4">
        <v>2585.6999999999998</v>
      </c>
      <c r="G318" s="4" t="s">
        <v>70</v>
      </c>
    </row>
    <row r="319" spans="1:7" x14ac:dyDescent="0.3">
      <c r="A319" s="4">
        <v>2020</v>
      </c>
      <c r="B319" s="4" t="s">
        <v>71</v>
      </c>
      <c r="C319" s="4" t="s">
        <v>53</v>
      </c>
      <c r="D319" s="4" t="s">
        <v>43</v>
      </c>
      <c r="E319" s="4" t="s">
        <v>69</v>
      </c>
      <c r="F319" s="4">
        <v>2585.6999999999998</v>
      </c>
      <c r="G319" s="4" t="s">
        <v>70</v>
      </c>
    </row>
    <row r="320" spans="1:7" x14ac:dyDescent="0.3">
      <c r="A320" s="4">
        <v>2020</v>
      </c>
      <c r="B320" s="4" t="s">
        <v>71</v>
      </c>
      <c r="C320" s="4" t="s">
        <v>53</v>
      </c>
      <c r="D320" s="4" t="s">
        <v>44</v>
      </c>
      <c r="E320" s="4">
        <v>1975</v>
      </c>
      <c r="F320" s="4">
        <v>118683</v>
      </c>
      <c r="G320" s="4" t="s">
        <v>67</v>
      </c>
    </row>
    <row r="321" spans="1:7" x14ac:dyDescent="0.3">
      <c r="A321" s="4">
        <v>2020</v>
      </c>
      <c r="B321" s="4" t="s">
        <v>71</v>
      </c>
      <c r="C321" s="4" t="s">
        <v>53</v>
      </c>
      <c r="D321" s="4" t="s">
        <v>44</v>
      </c>
      <c r="E321" s="4">
        <v>1985</v>
      </c>
      <c r="F321" s="4">
        <v>70191</v>
      </c>
      <c r="G321" s="4" t="s">
        <v>67</v>
      </c>
    </row>
    <row r="322" spans="1:7" x14ac:dyDescent="0.3">
      <c r="A322" s="4">
        <v>2020</v>
      </c>
      <c r="B322" s="4" t="s">
        <v>71</v>
      </c>
      <c r="C322" s="4" t="s">
        <v>53</v>
      </c>
      <c r="D322" s="4" t="s">
        <v>44</v>
      </c>
      <c r="E322" s="4">
        <v>1996</v>
      </c>
      <c r="F322" s="4">
        <v>11960</v>
      </c>
      <c r="G322" s="4" t="s">
        <v>67</v>
      </c>
    </row>
    <row r="323" spans="1:7" x14ac:dyDescent="0.3">
      <c r="A323" s="4">
        <v>2020</v>
      </c>
      <c r="B323" s="4" t="s">
        <v>71</v>
      </c>
      <c r="C323" s="4" t="s">
        <v>53</v>
      </c>
      <c r="D323" s="4" t="s">
        <v>44</v>
      </c>
      <c r="E323" s="4">
        <v>2003</v>
      </c>
      <c r="F323" s="4">
        <v>7547</v>
      </c>
      <c r="G323" s="4" t="s">
        <v>63</v>
      </c>
    </row>
    <row r="324" spans="1:7" x14ac:dyDescent="0.3">
      <c r="A324" s="4">
        <v>2020</v>
      </c>
      <c r="B324" s="4" t="s">
        <v>71</v>
      </c>
      <c r="C324" s="4" t="s">
        <v>53</v>
      </c>
      <c r="D324" s="4" t="s">
        <v>44</v>
      </c>
      <c r="E324" s="4">
        <v>2007</v>
      </c>
      <c r="F324" s="4">
        <v>5207</v>
      </c>
      <c r="G324" s="4" t="s">
        <v>63</v>
      </c>
    </row>
    <row r="325" spans="1:7" x14ac:dyDescent="0.3">
      <c r="A325" s="4">
        <v>2020</v>
      </c>
      <c r="B325" s="4" t="s">
        <v>71</v>
      </c>
      <c r="C325" s="4" t="s">
        <v>53</v>
      </c>
      <c r="D325" s="4" t="s">
        <v>44</v>
      </c>
      <c r="E325" s="4">
        <v>2011</v>
      </c>
      <c r="F325" s="4">
        <v>4507</v>
      </c>
      <c r="G325" s="4" t="s">
        <v>63</v>
      </c>
    </row>
    <row r="326" spans="1:7" x14ac:dyDescent="0.3">
      <c r="A326" s="4">
        <v>2020</v>
      </c>
      <c r="B326" s="4" t="s">
        <v>71</v>
      </c>
      <c r="C326" s="4" t="s">
        <v>53</v>
      </c>
      <c r="D326" s="4" t="s">
        <v>44</v>
      </c>
      <c r="E326" s="4">
        <v>2015</v>
      </c>
      <c r="F326" s="4">
        <v>5793</v>
      </c>
      <c r="G326" s="4" t="s">
        <v>63</v>
      </c>
    </row>
    <row r="327" spans="1:7" x14ac:dyDescent="0.3">
      <c r="A327" s="4">
        <v>2020</v>
      </c>
      <c r="B327" s="4" t="s">
        <v>71</v>
      </c>
      <c r="C327" s="4" t="s">
        <v>53</v>
      </c>
      <c r="D327" s="4" t="s">
        <v>44</v>
      </c>
      <c r="E327" s="4">
        <v>2017</v>
      </c>
      <c r="F327" s="4">
        <v>6716.83</v>
      </c>
      <c r="G327" s="4" t="s">
        <v>65</v>
      </c>
    </row>
    <row r="328" spans="1:7" x14ac:dyDescent="0.3">
      <c r="A328" s="4">
        <v>2020</v>
      </c>
      <c r="B328" s="4" t="s">
        <v>71</v>
      </c>
      <c r="C328" s="4" t="s">
        <v>53</v>
      </c>
      <c r="D328" s="4" t="s">
        <v>44</v>
      </c>
      <c r="E328" s="4" t="s">
        <v>69</v>
      </c>
      <c r="F328" s="4">
        <v>2264.1</v>
      </c>
      <c r="G328" s="4" t="s">
        <v>70</v>
      </c>
    </row>
    <row r="329" spans="1:7" x14ac:dyDescent="0.3">
      <c r="A329" s="4">
        <v>2020</v>
      </c>
      <c r="B329" s="4" t="s">
        <v>71</v>
      </c>
      <c r="C329" s="4" t="s">
        <v>53</v>
      </c>
      <c r="D329" s="4" t="s">
        <v>44</v>
      </c>
      <c r="E329" s="4" t="s">
        <v>69</v>
      </c>
      <c r="F329" s="4">
        <v>2264.1</v>
      </c>
      <c r="G329" s="4" t="s">
        <v>70</v>
      </c>
    </row>
    <row r="330" spans="1:7" x14ac:dyDescent="0.3">
      <c r="A330" s="4">
        <v>2020</v>
      </c>
      <c r="B330" s="4" t="s">
        <v>71</v>
      </c>
      <c r="C330" s="4" t="s">
        <v>53</v>
      </c>
      <c r="D330" s="4" t="s">
        <v>45</v>
      </c>
      <c r="E330" s="4">
        <v>1975</v>
      </c>
      <c r="F330" s="4">
        <v>36465</v>
      </c>
      <c r="G330" s="4" t="s">
        <v>67</v>
      </c>
    </row>
    <row r="331" spans="1:7" x14ac:dyDescent="0.3">
      <c r="A331" s="4">
        <v>2020</v>
      </c>
      <c r="B331" s="4" t="s">
        <v>71</v>
      </c>
      <c r="C331" s="4" t="s">
        <v>53</v>
      </c>
      <c r="D331" s="4" t="s">
        <v>45</v>
      </c>
      <c r="E331" s="4">
        <v>1985</v>
      </c>
      <c r="F331" s="4">
        <v>27183</v>
      </c>
      <c r="G331" s="4" t="s">
        <v>67</v>
      </c>
    </row>
    <row r="332" spans="1:7" x14ac:dyDescent="0.3">
      <c r="A332" s="4">
        <v>2020</v>
      </c>
      <c r="B332" s="4" t="s">
        <v>71</v>
      </c>
      <c r="C332" s="4" t="s">
        <v>53</v>
      </c>
      <c r="D332" s="4" t="s">
        <v>45</v>
      </c>
      <c r="E332" s="4">
        <v>1996</v>
      </c>
      <c r="F332" s="4">
        <v>1397</v>
      </c>
      <c r="G332" s="4" t="s">
        <v>67</v>
      </c>
    </row>
    <row r="333" spans="1:7" x14ac:dyDescent="0.3">
      <c r="A333" s="4">
        <v>2020</v>
      </c>
      <c r="B333" s="4" t="s">
        <v>71</v>
      </c>
      <c r="C333" s="4" t="s">
        <v>53</v>
      </c>
      <c r="D333" s="4" t="s">
        <v>45</v>
      </c>
      <c r="E333" s="4">
        <v>2003</v>
      </c>
      <c r="F333" s="4">
        <v>257</v>
      </c>
      <c r="G333" s="4" t="s">
        <v>63</v>
      </c>
    </row>
    <row r="334" spans="1:7" x14ac:dyDescent="0.3">
      <c r="A334" s="4">
        <v>2020</v>
      </c>
      <c r="B334" s="4" t="s">
        <v>71</v>
      </c>
      <c r="C334" s="4" t="s">
        <v>53</v>
      </c>
      <c r="D334" s="4" t="s">
        <v>45</v>
      </c>
      <c r="E334" s="4">
        <v>2007</v>
      </c>
      <c r="F334" s="4">
        <v>177</v>
      </c>
      <c r="G334" s="4" t="s">
        <v>63</v>
      </c>
    </row>
    <row r="335" spans="1:7" x14ac:dyDescent="0.3">
      <c r="A335" s="4">
        <v>2020</v>
      </c>
      <c r="B335" s="4" t="s">
        <v>71</v>
      </c>
      <c r="C335" s="4" t="s">
        <v>53</v>
      </c>
      <c r="D335" s="4" t="s">
        <v>45</v>
      </c>
      <c r="E335" s="4">
        <v>2011</v>
      </c>
      <c r="F335" s="4">
        <v>153</v>
      </c>
      <c r="G335" s="4" t="s">
        <v>63</v>
      </c>
    </row>
    <row r="336" spans="1:7" x14ac:dyDescent="0.3">
      <c r="A336" s="4">
        <v>2020</v>
      </c>
      <c r="B336" s="4" t="s">
        <v>71</v>
      </c>
      <c r="C336" s="4" t="s">
        <v>53</v>
      </c>
      <c r="D336" s="4" t="s">
        <v>45</v>
      </c>
      <c r="E336" s="4">
        <v>2015</v>
      </c>
      <c r="F336" s="4">
        <v>197</v>
      </c>
      <c r="G336" s="4" t="s">
        <v>63</v>
      </c>
    </row>
    <row r="337" spans="1:7" x14ac:dyDescent="0.3">
      <c r="A337" s="4">
        <v>2020</v>
      </c>
      <c r="B337" s="4" t="s">
        <v>71</v>
      </c>
      <c r="C337" s="4" t="s">
        <v>53</v>
      </c>
      <c r="D337" s="4" t="s">
        <v>45</v>
      </c>
      <c r="E337" s="4">
        <v>2017</v>
      </c>
      <c r="F337" s="4">
        <v>228.73</v>
      </c>
      <c r="G337" s="4" t="s">
        <v>65</v>
      </c>
    </row>
    <row r="338" spans="1:7" x14ac:dyDescent="0.3">
      <c r="A338" s="4">
        <v>2020</v>
      </c>
      <c r="B338" s="4" t="s">
        <v>71</v>
      </c>
      <c r="C338" s="4" t="s">
        <v>53</v>
      </c>
      <c r="D338" s="4" t="s">
        <v>45</v>
      </c>
      <c r="E338" s="4" t="s">
        <v>69</v>
      </c>
      <c r="F338" s="4">
        <v>77.099999999999994</v>
      </c>
      <c r="G338" s="4" t="s">
        <v>70</v>
      </c>
    </row>
    <row r="339" spans="1:7" x14ac:dyDescent="0.3">
      <c r="A339" s="4">
        <v>2020</v>
      </c>
      <c r="B339" s="4" t="s">
        <v>71</v>
      </c>
      <c r="C339" s="4" t="s">
        <v>53</v>
      </c>
      <c r="D339" s="4" t="s">
        <v>45</v>
      </c>
      <c r="E339" s="4" t="s">
        <v>69</v>
      </c>
      <c r="F339" s="4">
        <v>77.099999999999994</v>
      </c>
      <c r="G339" s="4" t="s">
        <v>70</v>
      </c>
    </row>
    <row r="340" spans="1:7" x14ac:dyDescent="0.3">
      <c r="A340" s="4">
        <v>2020</v>
      </c>
      <c r="B340" s="4" t="s">
        <v>71</v>
      </c>
      <c r="C340" s="4" t="s">
        <v>53</v>
      </c>
      <c r="D340" s="4" t="s">
        <v>48</v>
      </c>
      <c r="E340" s="4">
        <v>1975</v>
      </c>
      <c r="F340" s="4">
        <v>2932</v>
      </c>
      <c r="G340" s="4" t="s">
        <v>67</v>
      </c>
    </row>
    <row r="341" spans="1:7" x14ac:dyDescent="0.3">
      <c r="A341" s="4">
        <v>2020</v>
      </c>
      <c r="B341" s="4" t="s">
        <v>71</v>
      </c>
      <c r="C341" s="4" t="s">
        <v>53</v>
      </c>
      <c r="D341" s="4" t="s">
        <v>48</v>
      </c>
      <c r="E341" s="4">
        <v>1985</v>
      </c>
      <c r="F341" s="4">
        <v>1470</v>
      </c>
      <c r="G341" s="4" t="s">
        <v>67</v>
      </c>
    </row>
    <row r="342" spans="1:7" x14ac:dyDescent="0.3">
      <c r="A342" s="4">
        <v>2020</v>
      </c>
      <c r="B342" s="4" t="s">
        <v>71</v>
      </c>
      <c r="C342" s="4" t="s">
        <v>53</v>
      </c>
      <c r="D342" s="4" t="s">
        <v>48</v>
      </c>
      <c r="E342" s="4">
        <v>1996</v>
      </c>
      <c r="F342" s="4">
        <v>554</v>
      </c>
      <c r="G342" s="4" t="s">
        <v>67</v>
      </c>
    </row>
    <row r="343" spans="1:7" x14ac:dyDescent="0.3">
      <c r="A343" s="4">
        <v>2020</v>
      </c>
      <c r="B343" s="4" t="s">
        <v>71</v>
      </c>
      <c r="C343" s="4" t="s">
        <v>53</v>
      </c>
      <c r="D343" s="4" t="s">
        <v>48</v>
      </c>
      <c r="E343" s="4">
        <v>2003</v>
      </c>
      <c r="F343" s="4">
        <v>128</v>
      </c>
      <c r="G343" s="4" t="s">
        <v>63</v>
      </c>
    </row>
    <row r="344" spans="1:7" x14ac:dyDescent="0.3">
      <c r="A344" s="4">
        <v>2020</v>
      </c>
      <c r="B344" s="4" t="s">
        <v>71</v>
      </c>
      <c r="C344" s="4" t="s">
        <v>53</v>
      </c>
      <c r="D344" s="4" t="s">
        <v>48</v>
      </c>
      <c r="E344" s="4">
        <v>2007</v>
      </c>
      <c r="F344" s="4">
        <v>88</v>
      </c>
      <c r="G344" s="4" t="s">
        <v>63</v>
      </c>
    </row>
    <row r="345" spans="1:7" x14ac:dyDescent="0.3">
      <c r="A345" s="4">
        <v>2020</v>
      </c>
      <c r="B345" s="4" t="s">
        <v>71</v>
      </c>
      <c r="C345" s="4" t="s">
        <v>53</v>
      </c>
      <c r="D345" s="4" t="s">
        <v>48</v>
      </c>
      <c r="E345" s="4">
        <v>2011</v>
      </c>
      <c r="F345" s="4">
        <v>76</v>
      </c>
      <c r="G345" s="4" t="s">
        <v>63</v>
      </c>
    </row>
    <row r="346" spans="1:7" x14ac:dyDescent="0.3">
      <c r="A346" s="4">
        <v>2020</v>
      </c>
      <c r="B346" s="4" t="s">
        <v>71</v>
      </c>
      <c r="C346" s="4" t="s">
        <v>53</v>
      </c>
      <c r="D346" s="4" t="s">
        <v>48</v>
      </c>
      <c r="E346" s="4">
        <v>2015</v>
      </c>
      <c r="F346" s="4">
        <v>98</v>
      </c>
      <c r="G346" s="4" t="s">
        <v>63</v>
      </c>
    </row>
    <row r="347" spans="1:7" x14ac:dyDescent="0.3">
      <c r="A347" s="4">
        <v>2020</v>
      </c>
      <c r="B347" s="4" t="s">
        <v>71</v>
      </c>
      <c r="C347" s="4" t="s">
        <v>53</v>
      </c>
      <c r="D347" s="4" t="s">
        <v>48</v>
      </c>
      <c r="E347" s="4">
        <v>2017</v>
      </c>
      <c r="F347" s="4">
        <v>113.92</v>
      </c>
      <c r="G347" s="4" t="s">
        <v>65</v>
      </c>
    </row>
    <row r="348" spans="1:7" x14ac:dyDescent="0.3">
      <c r="A348" s="4">
        <v>2020</v>
      </c>
      <c r="B348" s="4" t="s">
        <v>71</v>
      </c>
      <c r="C348" s="4" t="s">
        <v>53</v>
      </c>
      <c r="D348" s="4" t="s">
        <v>48</v>
      </c>
      <c r="E348" s="4" t="s">
        <v>69</v>
      </c>
      <c r="F348" s="4">
        <v>38.4</v>
      </c>
      <c r="G348" s="4" t="s">
        <v>70</v>
      </c>
    </row>
    <row r="349" spans="1:7" x14ac:dyDescent="0.3">
      <c r="A349" s="4">
        <v>2020</v>
      </c>
      <c r="B349" s="4" t="s">
        <v>71</v>
      </c>
      <c r="C349" s="4" t="s">
        <v>53</v>
      </c>
      <c r="D349" s="4" t="s">
        <v>48</v>
      </c>
      <c r="E349" s="4" t="s">
        <v>69</v>
      </c>
      <c r="F349" s="4">
        <v>38.4</v>
      </c>
      <c r="G349" s="4" t="s">
        <v>70</v>
      </c>
    </row>
    <row r="350" spans="1:7" x14ac:dyDescent="0.3">
      <c r="A350" s="4">
        <v>2020</v>
      </c>
      <c r="B350" s="4" t="s">
        <v>71</v>
      </c>
      <c r="C350" s="4" t="s">
        <v>53</v>
      </c>
      <c r="D350" s="4" t="s">
        <v>49</v>
      </c>
      <c r="E350" s="4">
        <v>1975</v>
      </c>
      <c r="F350" s="4">
        <v>7855</v>
      </c>
      <c r="G350" s="4" t="s">
        <v>67</v>
      </c>
    </row>
    <row r="351" spans="1:7" x14ac:dyDescent="0.3">
      <c r="A351" s="4">
        <v>2020</v>
      </c>
      <c r="B351" s="4" t="s">
        <v>71</v>
      </c>
      <c r="C351" s="4" t="s">
        <v>53</v>
      </c>
      <c r="D351" s="4" t="s">
        <v>49</v>
      </c>
      <c r="E351" s="4">
        <v>1985</v>
      </c>
      <c r="F351" s="4">
        <v>10645</v>
      </c>
      <c r="G351" s="4" t="s">
        <v>67</v>
      </c>
    </row>
    <row r="352" spans="1:7" x14ac:dyDescent="0.3">
      <c r="A352" s="4">
        <v>2020</v>
      </c>
      <c r="B352" s="4" t="s">
        <v>71</v>
      </c>
      <c r="C352" s="4" t="s">
        <v>53</v>
      </c>
      <c r="D352" s="4" t="s">
        <v>49</v>
      </c>
      <c r="E352" s="4">
        <v>1996</v>
      </c>
      <c r="F352" s="4">
        <v>998</v>
      </c>
      <c r="G352" s="4" t="s">
        <v>67</v>
      </c>
    </row>
    <row r="353" spans="1:7" x14ac:dyDescent="0.3">
      <c r="A353" s="4">
        <v>2020</v>
      </c>
      <c r="B353" s="4" t="s">
        <v>71</v>
      </c>
      <c r="C353" s="4" t="s">
        <v>53</v>
      </c>
      <c r="D353" s="4" t="s">
        <v>49</v>
      </c>
      <c r="E353" s="4">
        <v>2003</v>
      </c>
      <c r="F353" s="4">
        <v>1</v>
      </c>
      <c r="G353" s="4" t="s">
        <v>63</v>
      </c>
    </row>
    <row r="354" spans="1:7" x14ac:dyDescent="0.3">
      <c r="A354" s="4">
        <v>2020</v>
      </c>
      <c r="B354" s="4" t="s">
        <v>71</v>
      </c>
      <c r="C354" s="4" t="s">
        <v>53</v>
      </c>
      <c r="D354" s="4" t="s">
        <v>49</v>
      </c>
      <c r="E354" s="4">
        <v>2007</v>
      </c>
      <c r="F354" s="4">
        <v>1</v>
      </c>
      <c r="G354" s="4" t="s">
        <v>63</v>
      </c>
    </row>
    <row r="355" spans="1:7" x14ac:dyDescent="0.3">
      <c r="A355" s="4">
        <v>2020</v>
      </c>
      <c r="B355" s="4" t="s">
        <v>71</v>
      </c>
      <c r="C355" s="4" t="s">
        <v>53</v>
      </c>
      <c r="D355" s="4" t="s">
        <v>49</v>
      </c>
      <c r="E355" s="4">
        <v>2011</v>
      </c>
      <c r="F355" s="4">
        <v>1</v>
      </c>
      <c r="G355" s="4" t="s">
        <v>63</v>
      </c>
    </row>
    <row r="356" spans="1:7" x14ac:dyDescent="0.3">
      <c r="A356" s="4">
        <v>2020</v>
      </c>
      <c r="B356" s="4" t="s">
        <v>71</v>
      </c>
      <c r="C356" s="4" t="s">
        <v>53</v>
      </c>
      <c r="D356" s="4" t="s">
        <v>49</v>
      </c>
      <c r="E356" s="4">
        <v>2015</v>
      </c>
      <c r="F356" s="4">
        <v>1</v>
      </c>
      <c r="G356" s="4" t="s">
        <v>63</v>
      </c>
    </row>
    <row r="357" spans="1:7" x14ac:dyDescent="0.3">
      <c r="A357" s="4">
        <v>2020</v>
      </c>
      <c r="B357" s="4" t="s">
        <v>71</v>
      </c>
      <c r="C357" s="4" t="s">
        <v>53</v>
      </c>
      <c r="D357" s="4" t="s">
        <v>49</v>
      </c>
      <c r="E357" s="4">
        <v>2017</v>
      </c>
      <c r="F357" s="4">
        <v>1</v>
      </c>
      <c r="G357" s="4" t="s">
        <v>65</v>
      </c>
    </row>
    <row r="358" spans="1:7" x14ac:dyDescent="0.3">
      <c r="A358" s="4">
        <v>2020</v>
      </c>
      <c r="B358" s="4" t="s">
        <v>71</v>
      </c>
      <c r="C358" s="4" t="s">
        <v>53</v>
      </c>
      <c r="D358" s="4" t="s">
        <v>49</v>
      </c>
      <c r="E358" s="4" t="s">
        <v>69</v>
      </c>
      <c r="F358" s="4">
        <v>1</v>
      </c>
      <c r="G358" s="4" t="s">
        <v>70</v>
      </c>
    </row>
    <row r="359" spans="1:7" x14ac:dyDescent="0.3">
      <c r="A359" s="4">
        <v>2020</v>
      </c>
      <c r="B359" s="4" t="s">
        <v>71</v>
      </c>
      <c r="C359" s="4" t="s">
        <v>53</v>
      </c>
      <c r="D359" s="4" t="s">
        <v>49</v>
      </c>
      <c r="E359" s="4" t="s">
        <v>69</v>
      </c>
      <c r="F359" s="4">
        <v>1</v>
      </c>
      <c r="G359" s="4" t="s">
        <v>70</v>
      </c>
    </row>
    <row r="360" spans="1:7" x14ac:dyDescent="0.3">
      <c r="A360" s="4">
        <v>2020</v>
      </c>
      <c r="B360" s="4" t="s">
        <v>71</v>
      </c>
      <c r="C360" s="4" t="s">
        <v>53</v>
      </c>
      <c r="D360" s="4" t="s">
        <v>50</v>
      </c>
      <c r="E360" s="4">
        <v>1975</v>
      </c>
      <c r="F360" s="4">
        <v>22114</v>
      </c>
      <c r="G360" s="4" t="s">
        <v>67</v>
      </c>
    </row>
    <row r="361" spans="1:7" x14ac:dyDescent="0.3">
      <c r="A361" s="4">
        <v>2020</v>
      </c>
      <c r="B361" s="4" t="s">
        <v>71</v>
      </c>
      <c r="C361" s="4" t="s">
        <v>53</v>
      </c>
      <c r="D361" s="4" t="s">
        <v>50</v>
      </c>
      <c r="E361" s="4">
        <v>1985</v>
      </c>
      <c r="F361" s="4">
        <v>19815</v>
      </c>
      <c r="G361" s="4" t="s">
        <v>67</v>
      </c>
    </row>
    <row r="362" spans="1:7" x14ac:dyDescent="0.3">
      <c r="A362" s="4">
        <v>2020</v>
      </c>
      <c r="B362" s="4" t="s">
        <v>71</v>
      </c>
      <c r="C362" s="4" t="s">
        <v>53</v>
      </c>
      <c r="D362" s="4" t="s">
        <v>50</v>
      </c>
      <c r="E362" s="4">
        <v>1996</v>
      </c>
      <c r="F362" s="4">
        <v>3402</v>
      </c>
      <c r="G362" s="4" t="s">
        <v>67</v>
      </c>
    </row>
    <row r="363" spans="1:7" x14ac:dyDescent="0.3">
      <c r="A363" s="4">
        <v>2020</v>
      </c>
      <c r="B363" s="4" t="s">
        <v>71</v>
      </c>
      <c r="C363" s="4" t="s">
        <v>53</v>
      </c>
      <c r="D363" s="4" t="s">
        <v>50</v>
      </c>
      <c r="E363" s="4">
        <v>2003</v>
      </c>
      <c r="F363" s="4">
        <v>1</v>
      </c>
      <c r="G363" s="4" t="s">
        <v>63</v>
      </c>
    </row>
    <row r="364" spans="1:7" x14ac:dyDescent="0.3">
      <c r="A364" s="4">
        <v>2020</v>
      </c>
      <c r="B364" s="4" t="s">
        <v>71</v>
      </c>
      <c r="C364" s="4" t="s">
        <v>53</v>
      </c>
      <c r="D364" s="4" t="s">
        <v>50</v>
      </c>
      <c r="E364" s="4">
        <v>2007</v>
      </c>
      <c r="F364" s="4">
        <v>1</v>
      </c>
      <c r="G364" s="4" t="s">
        <v>63</v>
      </c>
    </row>
    <row r="365" spans="1:7" x14ac:dyDescent="0.3">
      <c r="A365" s="4">
        <v>2020</v>
      </c>
      <c r="B365" s="4" t="s">
        <v>71</v>
      </c>
      <c r="C365" s="4" t="s">
        <v>53</v>
      </c>
      <c r="D365" s="4" t="s">
        <v>50</v>
      </c>
      <c r="E365" s="4">
        <v>2011</v>
      </c>
      <c r="F365" s="4">
        <v>1</v>
      </c>
      <c r="G365" s="4" t="s">
        <v>63</v>
      </c>
    </row>
    <row r="366" spans="1:7" x14ac:dyDescent="0.3">
      <c r="A366" s="4">
        <v>2020</v>
      </c>
      <c r="B366" s="4" t="s">
        <v>71</v>
      </c>
      <c r="C366" s="4" t="s">
        <v>53</v>
      </c>
      <c r="D366" s="4" t="s">
        <v>50</v>
      </c>
      <c r="E366" s="4">
        <v>2015</v>
      </c>
      <c r="F366" s="4">
        <v>1</v>
      </c>
      <c r="G366" s="4" t="s">
        <v>63</v>
      </c>
    </row>
    <row r="367" spans="1:7" x14ac:dyDescent="0.3">
      <c r="A367" s="4">
        <v>2020</v>
      </c>
      <c r="B367" s="4" t="s">
        <v>71</v>
      </c>
      <c r="C367" s="4" t="s">
        <v>53</v>
      </c>
      <c r="D367" s="4" t="s">
        <v>50</v>
      </c>
      <c r="E367" s="4">
        <v>2017</v>
      </c>
      <c r="F367" s="4">
        <v>1</v>
      </c>
      <c r="G367" s="4" t="s">
        <v>65</v>
      </c>
    </row>
    <row r="368" spans="1:7" x14ac:dyDescent="0.3">
      <c r="A368" s="4">
        <v>2020</v>
      </c>
      <c r="B368" s="4" t="s">
        <v>71</v>
      </c>
      <c r="C368" s="4" t="s">
        <v>53</v>
      </c>
      <c r="D368" s="4" t="s">
        <v>50</v>
      </c>
      <c r="E368" s="4" t="s">
        <v>69</v>
      </c>
      <c r="F368" s="4">
        <v>1</v>
      </c>
      <c r="G368" s="4" t="s">
        <v>70</v>
      </c>
    </row>
    <row r="369" spans="1:7" x14ac:dyDescent="0.3">
      <c r="A369" s="4">
        <v>2020</v>
      </c>
      <c r="B369" s="4" t="s">
        <v>71</v>
      </c>
      <c r="C369" s="4" t="s">
        <v>53</v>
      </c>
      <c r="D369" s="4" t="s">
        <v>50</v>
      </c>
      <c r="E369" s="4" t="s">
        <v>69</v>
      </c>
      <c r="F369" s="4">
        <v>1</v>
      </c>
      <c r="G369" s="4" t="s">
        <v>70</v>
      </c>
    </row>
    <row r="370" spans="1:7" x14ac:dyDescent="0.3">
      <c r="A370" s="4">
        <v>2020</v>
      </c>
      <c r="B370" s="4" t="s">
        <v>71</v>
      </c>
      <c r="C370" s="4" t="s">
        <v>53</v>
      </c>
      <c r="D370" s="4" t="s">
        <v>51</v>
      </c>
      <c r="E370" s="4">
        <v>1975</v>
      </c>
      <c r="F370" s="4">
        <v>6728</v>
      </c>
      <c r="G370" s="4" t="s">
        <v>67</v>
      </c>
    </row>
    <row r="371" spans="1:7" x14ac:dyDescent="0.3">
      <c r="A371" s="4">
        <v>2020</v>
      </c>
      <c r="B371" s="4" t="s">
        <v>71</v>
      </c>
      <c r="C371" s="4" t="s">
        <v>53</v>
      </c>
      <c r="D371" s="4" t="s">
        <v>51</v>
      </c>
      <c r="E371" s="4">
        <v>1985</v>
      </c>
      <c r="F371" s="4">
        <v>7133</v>
      </c>
      <c r="G371" s="4" t="s">
        <v>67</v>
      </c>
    </row>
    <row r="372" spans="1:7" x14ac:dyDescent="0.3">
      <c r="A372" s="4">
        <v>2020</v>
      </c>
      <c r="B372" s="4" t="s">
        <v>71</v>
      </c>
      <c r="C372" s="4" t="s">
        <v>53</v>
      </c>
      <c r="D372" s="4" t="s">
        <v>51</v>
      </c>
      <c r="E372" s="4">
        <v>1996</v>
      </c>
      <c r="F372" s="4">
        <v>624</v>
      </c>
      <c r="G372" s="4" t="s">
        <v>67</v>
      </c>
    </row>
    <row r="373" spans="1:7" x14ac:dyDescent="0.3">
      <c r="A373" s="4">
        <v>2020</v>
      </c>
      <c r="B373" s="4" t="s">
        <v>71</v>
      </c>
      <c r="C373" s="4" t="s">
        <v>53</v>
      </c>
      <c r="D373" s="4" t="s">
        <v>51</v>
      </c>
      <c r="E373" s="4">
        <v>2003</v>
      </c>
      <c r="F373" s="4">
        <v>1</v>
      </c>
      <c r="G373" s="4" t="s">
        <v>63</v>
      </c>
    </row>
    <row r="374" spans="1:7" x14ac:dyDescent="0.3">
      <c r="A374" s="4">
        <v>2020</v>
      </c>
      <c r="B374" s="4" t="s">
        <v>71</v>
      </c>
      <c r="C374" s="4" t="s">
        <v>53</v>
      </c>
      <c r="D374" s="4" t="s">
        <v>51</v>
      </c>
      <c r="E374" s="4">
        <v>2007</v>
      </c>
      <c r="F374" s="4">
        <v>1</v>
      </c>
      <c r="G374" s="4" t="s">
        <v>63</v>
      </c>
    </row>
    <row r="375" spans="1:7" x14ac:dyDescent="0.3">
      <c r="A375" s="4">
        <v>2020</v>
      </c>
      <c r="B375" s="4" t="s">
        <v>71</v>
      </c>
      <c r="C375" s="4" t="s">
        <v>53</v>
      </c>
      <c r="D375" s="4" t="s">
        <v>51</v>
      </c>
      <c r="E375" s="4">
        <v>2011</v>
      </c>
      <c r="F375" s="4">
        <v>1</v>
      </c>
      <c r="G375" s="4" t="s">
        <v>63</v>
      </c>
    </row>
    <row r="376" spans="1:7" x14ac:dyDescent="0.3">
      <c r="A376" s="4">
        <v>2020</v>
      </c>
      <c r="B376" s="4" t="s">
        <v>71</v>
      </c>
      <c r="C376" s="4" t="s">
        <v>53</v>
      </c>
      <c r="D376" s="4" t="s">
        <v>51</v>
      </c>
      <c r="E376" s="4">
        <v>2015</v>
      </c>
      <c r="F376" s="4">
        <v>1</v>
      </c>
      <c r="G376" s="4" t="s">
        <v>63</v>
      </c>
    </row>
    <row r="377" spans="1:7" x14ac:dyDescent="0.3">
      <c r="A377" s="4">
        <v>2020</v>
      </c>
      <c r="B377" s="4" t="s">
        <v>71</v>
      </c>
      <c r="C377" s="4" t="s">
        <v>53</v>
      </c>
      <c r="D377" s="4" t="s">
        <v>51</v>
      </c>
      <c r="E377" s="4">
        <v>2017</v>
      </c>
      <c r="F377" s="4">
        <v>1</v>
      </c>
      <c r="G377" s="4" t="s">
        <v>65</v>
      </c>
    </row>
    <row r="378" spans="1:7" x14ac:dyDescent="0.3">
      <c r="A378" s="4">
        <v>2020</v>
      </c>
      <c r="B378" s="4" t="s">
        <v>71</v>
      </c>
      <c r="C378" s="4" t="s">
        <v>53</v>
      </c>
      <c r="D378" s="4" t="s">
        <v>51</v>
      </c>
      <c r="E378" s="4" t="s">
        <v>69</v>
      </c>
      <c r="F378" s="4">
        <v>1</v>
      </c>
      <c r="G378" s="4" t="s">
        <v>70</v>
      </c>
    </row>
    <row r="379" spans="1:7" x14ac:dyDescent="0.3">
      <c r="A379" s="4">
        <v>2020</v>
      </c>
      <c r="B379" s="4" t="s">
        <v>71</v>
      </c>
      <c r="C379" s="4" t="s">
        <v>53</v>
      </c>
      <c r="D379" s="4" t="s">
        <v>51</v>
      </c>
      <c r="E379" s="4" t="s">
        <v>69</v>
      </c>
      <c r="F379" s="4">
        <v>1</v>
      </c>
      <c r="G379" s="4" t="s">
        <v>70</v>
      </c>
    </row>
    <row r="380" spans="1:7" x14ac:dyDescent="0.3">
      <c r="A380" s="4">
        <v>2020</v>
      </c>
      <c r="B380" s="4" t="s">
        <v>71</v>
      </c>
      <c r="C380" s="4" t="s">
        <v>54</v>
      </c>
      <c r="D380" s="4" t="s">
        <v>40</v>
      </c>
      <c r="E380" s="4">
        <v>1975</v>
      </c>
      <c r="F380" s="4">
        <v>2498</v>
      </c>
      <c r="G380" s="4" t="s">
        <v>67</v>
      </c>
    </row>
    <row r="381" spans="1:7" x14ac:dyDescent="0.3">
      <c r="A381" s="4">
        <v>2020</v>
      </c>
      <c r="B381" s="4" t="s">
        <v>71</v>
      </c>
      <c r="C381" s="4" t="s">
        <v>54</v>
      </c>
      <c r="D381" s="4" t="s">
        <v>40</v>
      </c>
      <c r="E381" s="4">
        <v>1985</v>
      </c>
      <c r="F381" s="4">
        <v>203</v>
      </c>
      <c r="G381" s="4" t="s">
        <v>67</v>
      </c>
    </row>
    <row r="382" spans="1:7" x14ac:dyDescent="0.3">
      <c r="A382" s="4">
        <v>2020</v>
      </c>
      <c r="B382" s="4" t="s">
        <v>71</v>
      </c>
      <c r="C382" s="4" t="s">
        <v>54</v>
      </c>
      <c r="D382" s="4" t="s">
        <v>40</v>
      </c>
      <c r="E382" s="4">
        <v>1996</v>
      </c>
      <c r="F382" s="4">
        <v>122</v>
      </c>
      <c r="G382" s="4" t="s">
        <v>67</v>
      </c>
    </row>
    <row r="383" spans="1:7" x14ac:dyDescent="0.3">
      <c r="A383" s="4">
        <v>2020</v>
      </c>
      <c r="B383" s="4" t="s">
        <v>71</v>
      </c>
      <c r="C383" s="4" t="s">
        <v>54</v>
      </c>
      <c r="D383" s="4" t="s">
        <v>40</v>
      </c>
      <c r="E383" s="4">
        <v>2003</v>
      </c>
      <c r="F383" s="4">
        <v>98</v>
      </c>
      <c r="G383" s="4" t="s">
        <v>63</v>
      </c>
    </row>
    <row r="384" spans="1:7" x14ac:dyDescent="0.3">
      <c r="A384" s="4">
        <v>2020</v>
      </c>
      <c r="B384" s="4" t="s">
        <v>71</v>
      </c>
      <c r="C384" s="4" t="s">
        <v>54</v>
      </c>
      <c r="D384" s="4" t="s">
        <v>40</v>
      </c>
      <c r="E384" s="4">
        <v>2007</v>
      </c>
      <c r="F384" s="4">
        <v>40</v>
      </c>
      <c r="G384" s="4" t="s">
        <v>63</v>
      </c>
    </row>
    <row r="385" spans="1:7" x14ac:dyDescent="0.3">
      <c r="A385" s="4">
        <v>2020</v>
      </c>
      <c r="B385" s="4" t="s">
        <v>71</v>
      </c>
      <c r="C385" s="4" t="s">
        <v>54</v>
      </c>
      <c r="D385" s="4" t="s">
        <v>40</v>
      </c>
      <c r="E385" s="4">
        <v>2011</v>
      </c>
      <c r="F385" s="4">
        <v>19</v>
      </c>
      <c r="G385" s="4" t="s">
        <v>63</v>
      </c>
    </row>
    <row r="386" spans="1:7" x14ac:dyDescent="0.3">
      <c r="A386" s="4">
        <v>2020</v>
      </c>
      <c r="B386" s="4" t="s">
        <v>71</v>
      </c>
      <c r="C386" s="4" t="s">
        <v>54</v>
      </c>
      <c r="D386" s="4" t="s">
        <v>40</v>
      </c>
      <c r="E386" s="4">
        <v>2015</v>
      </c>
      <c r="F386" s="4">
        <v>22</v>
      </c>
      <c r="G386" s="4" t="s">
        <v>63</v>
      </c>
    </row>
    <row r="387" spans="1:7" x14ac:dyDescent="0.3">
      <c r="A387" s="4">
        <v>2020</v>
      </c>
      <c r="B387" s="4" t="s">
        <v>71</v>
      </c>
      <c r="C387" s="4" t="s">
        <v>54</v>
      </c>
      <c r="D387" s="4" t="s">
        <v>40</v>
      </c>
      <c r="E387" s="4">
        <v>2017</v>
      </c>
      <c r="F387" s="4">
        <v>29.4</v>
      </c>
      <c r="G387" s="4" t="s">
        <v>65</v>
      </c>
    </row>
    <row r="388" spans="1:7" x14ac:dyDescent="0.3">
      <c r="A388" s="4">
        <v>2020</v>
      </c>
      <c r="B388" s="4" t="s">
        <v>71</v>
      </c>
      <c r="C388" s="4" t="s">
        <v>54</v>
      </c>
      <c r="D388" s="4" t="s">
        <v>40</v>
      </c>
      <c r="E388" s="4" t="s">
        <v>69</v>
      </c>
      <c r="F388" s="4">
        <v>9.8000000000000007</v>
      </c>
      <c r="G388" s="4" t="s">
        <v>70</v>
      </c>
    </row>
    <row r="389" spans="1:7" x14ac:dyDescent="0.3">
      <c r="A389" s="4">
        <v>2020</v>
      </c>
      <c r="B389" s="4" t="s">
        <v>71</v>
      </c>
      <c r="C389" s="4" t="s">
        <v>54</v>
      </c>
      <c r="D389" s="4" t="s">
        <v>40</v>
      </c>
      <c r="E389" s="4" t="s">
        <v>69</v>
      </c>
      <c r="F389" s="4">
        <v>9.8000000000000007</v>
      </c>
      <c r="G389" s="4" t="s">
        <v>70</v>
      </c>
    </row>
    <row r="390" spans="1:7" x14ac:dyDescent="0.3">
      <c r="A390" s="4">
        <v>2020</v>
      </c>
      <c r="B390" s="4" t="s">
        <v>71</v>
      </c>
      <c r="C390" s="4" t="s">
        <v>54</v>
      </c>
      <c r="D390" s="4" t="s">
        <v>41</v>
      </c>
      <c r="E390" s="4">
        <v>1975</v>
      </c>
      <c r="F390" s="4">
        <v>268167</v>
      </c>
      <c r="G390" s="4" t="s">
        <v>67</v>
      </c>
    </row>
    <row r="391" spans="1:7" x14ac:dyDescent="0.3">
      <c r="A391" s="4">
        <v>2020</v>
      </c>
      <c r="B391" s="4" t="s">
        <v>71</v>
      </c>
      <c r="C391" s="4" t="s">
        <v>54</v>
      </c>
      <c r="D391" s="4" t="s">
        <v>41</v>
      </c>
      <c r="E391" s="4">
        <v>1985</v>
      </c>
      <c r="F391" s="4">
        <v>34575</v>
      </c>
      <c r="G391" s="4" t="s">
        <v>67</v>
      </c>
    </row>
    <row r="392" spans="1:7" x14ac:dyDescent="0.3">
      <c r="A392" s="4">
        <v>2020</v>
      </c>
      <c r="B392" s="4" t="s">
        <v>71</v>
      </c>
      <c r="C392" s="4" t="s">
        <v>54</v>
      </c>
      <c r="D392" s="4" t="s">
        <v>41</v>
      </c>
      <c r="E392" s="4">
        <v>1996</v>
      </c>
      <c r="F392" s="4">
        <v>30307</v>
      </c>
      <c r="G392" s="4" t="s">
        <v>67</v>
      </c>
    </row>
    <row r="393" spans="1:7" x14ac:dyDescent="0.3">
      <c r="A393" s="4">
        <v>2020</v>
      </c>
      <c r="B393" s="4" t="s">
        <v>71</v>
      </c>
      <c r="C393" s="4" t="s">
        <v>54</v>
      </c>
      <c r="D393" s="4" t="s">
        <v>41</v>
      </c>
      <c r="E393" s="4">
        <v>2003</v>
      </c>
      <c r="F393" s="4">
        <v>17286</v>
      </c>
      <c r="G393" s="4" t="s">
        <v>63</v>
      </c>
    </row>
    <row r="394" spans="1:7" x14ac:dyDescent="0.3">
      <c r="A394" s="4">
        <v>2020</v>
      </c>
      <c r="B394" s="4" t="s">
        <v>71</v>
      </c>
      <c r="C394" s="4" t="s">
        <v>54</v>
      </c>
      <c r="D394" s="4" t="s">
        <v>41</v>
      </c>
      <c r="E394" s="4">
        <v>2007</v>
      </c>
      <c r="F394" s="4">
        <v>7105</v>
      </c>
      <c r="G394" s="4" t="s">
        <v>63</v>
      </c>
    </row>
    <row r="395" spans="1:7" x14ac:dyDescent="0.3">
      <c r="A395" s="4">
        <v>2020</v>
      </c>
      <c r="B395" s="4" t="s">
        <v>71</v>
      </c>
      <c r="C395" s="4" t="s">
        <v>54</v>
      </c>
      <c r="D395" s="4" t="s">
        <v>41</v>
      </c>
      <c r="E395" s="4">
        <v>2011</v>
      </c>
      <c r="F395" s="4">
        <v>3407</v>
      </c>
      <c r="G395" s="4" t="s">
        <v>63</v>
      </c>
    </row>
    <row r="396" spans="1:7" x14ac:dyDescent="0.3">
      <c r="A396" s="4">
        <v>2020</v>
      </c>
      <c r="B396" s="4" t="s">
        <v>71</v>
      </c>
      <c r="C396" s="4" t="s">
        <v>54</v>
      </c>
      <c r="D396" s="4" t="s">
        <v>41</v>
      </c>
      <c r="E396" s="4">
        <v>2015</v>
      </c>
      <c r="F396" s="4">
        <v>3964</v>
      </c>
      <c r="G396" s="4" t="s">
        <v>63</v>
      </c>
    </row>
    <row r="397" spans="1:7" x14ac:dyDescent="0.3">
      <c r="A397" s="4">
        <v>2020</v>
      </c>
      <c r="B397" s="4" t="s">
        <v>71</v>
      </c>
      <c r="C397" s="4" t="s">
        <v>54</v>
      </c>
      <c r="D397" s="4" t="s">
        <v>41</v>
      </c>
      <c r="E397" s="4">
        <v>2017</v>
      </c>
      <c r="F397" s="4">
        <v>5185.8</v>
      </c>
      <c r="G397" s="4" t="s">
        <v>65</v>
      </c>
    </row>
    <row r="398" spans="1:7" x14ac:dyDescent="0.3">
      <c r="A398" s="4">
        <v>2020</v>
      </c>
      <c r="B398" s="4" t="s">
        <v>71</v>
      </c>
      <c r="C398" s="4" t="s">
        <v>54</v>
      </c>
      <c r="D398" s="4" t="s">
        <v>41</v>
      </c>
      <c r="E398" s="4" t="s">
        <v>69</v>
      </c>
      <c r="F398" s="4">
        <v>1728.6</v>
      </c>
      <c r="G398" s="4" t="s">
        <v>70</v>
      </c>
    </row>
    <row r="399" spans="1:7" x14ac:dyDescent="0.3">
      <c r="A399" s="4">
        <v>2020</v>
      </c>
      <c r="B399" s="4" t="s">
        <v>71</v>
      </c>
      <c r="C399" s="4" t="s">
        <v>54</v>
      </c>
      <c r="D399" s="4" t="s">
        <v>41</v>
      </c>
      <c r="E399" s="4" t="s">
        <v>69</v>
      </c>
      <c r="F399" s="4">
        <v>1728.6</v>
      </c>
      <c r="G399" s="4" t="s">
        <v>70</v>
      </c>
    </row>
    <row r="400" spans="1:7" x14ac:dyDescent="0.3">
      <c r="A400" s="4">
        <v>2020</v>
      </c>
      <c r="B400" s="4" t="s">
        <v>71</v>
      </c>
      <c r="C400" s="4" t="s">
        <v>54</v>
      </c>
      <c r="D400" s="4" t="s">
        <v>43</v>
      </c>
      <c r="E400" s="4">
        <v>1975</v>
      </c>
      <c r="F400" s="4">
        <v>372820</v>
      </c>
      <c r="G400" s="4" t="s">
        <v>67</v>
      </c>
    </row>
    <row r="401" spans="1:7" x14ac:dyDescent="0.3">
      <c r="A401" s="4">
        <v>2020</v>
      </c>
      <c r="B401" s="4" t="s">
        <v>71</v>
      </c>
      <c r="C401" s="4" t="s">
        <v>54</v>
      </c>
      <c r="D401" s="4" t="s">
        <v>43</v>
      </c>
      <c r="E401" s="4">
        <v>1985</v>
      </c>
      <c r="F401" s="4">
        <v>38996</v>
      </c>
      <c r="G401" s="4" t="s">
        <v>67</v>
      </c>
    </row>
    <row r="402" spans="1:7" x14ac:dyDescent="0.3">
      <c r="A402" s="4">
        <v>2020</v>
      </c>
      <c r="B402" s="4" t="s">
        <v>71</v>
      </c>
      <c r="C402" s="4" t="s">
        <v>54</v>
      </c>
      <c r="D402" s="4" t="s">
        <v>43</v>
      </c>
      <c r="E402" s="4">
        <v>1996</v>
      </c>
      <c r="F402" s="4">
        <v>26511</v>
      </c>
      <c r="G402" s="4" t="s">
        <v>67</v>
      </c>
    </row>
    <row r="403" spans="1:7" x14ac:dyDescent="0.3">
      <c r="A403" s="4">
        <v>2020</v>
      </c>
      <c r="B403" s="4" t="s">
        <v>71</v>
      </c>
      <c r="C403" s="4" t="s">
        <v>54</v>
      </c>
      <c r="D403" s="4" t="s">
        <v>43</v>
      </c>
      <c r="E403" s="4">
        <v>2003</v>
      </c>
      <c r="F403" s="4">
        <v>12562</v>
      </c>
      <c r="G403" s="4" t="s">
        <v>63</v>
      </c>
    </row>
    <row r="404" spans="1:7" x14ac:dyDescent="0.3">
      <c r="A404" s="4">
        <v>2020</v>
      </c>
      <c r="B404" s="4" t="s">
        <v>71</v>
      </c>
      <c r="C404" s="4" t="s">
        <v>54</v>
      </c>
      <c r="D404" s="4" t="s">
        <v>43</v>
      </c>
      <c r="E404" s="4">
        <v>2007</v>
      </c>
      <c r="F404" s="4">
        <v>5163</v>
      </c>
      <c r="G404" s="4" t="s">
        <v>63</v>
      </c>
    </row>
    <row r="405" spans="1:7" x14ac:dyDescent="0.3">
      <c r="A405" s="4">
        <v>2020</v>
      </c>
      <c r="B405" s="4" t="s">
        <v>71</v>
      </c>
      <c r="C405" s="4" t="s">
        <v>54</v>
      </c>
      <c r="D405" s="4" t="s">
        <v>43</v>
      </c>
      <c r="E405" s="4">
        <v>2011</v>
      </c>
      <c r="F405" s="4">
        <v>2476</v>
      </c>
      <c r="G405" s="4" t="s">
        <v>63</v>
      </c>
    </row>
    <row r="406" spans="1:7" x14ac:dyDescent="0.3">
      <c r="A406" s="4">
        <v>2020</v>
      </c>
      <c r="B406" s="4" t="s">
        <v>71</v>
      </c>
      <c r="C406" s="4" t="s">
        <v>54</v>
      </c>
      <c r="D406" s="4" t="s">
        <v>43</v>
      </c>
      <c r="E406" s="4">
        <v>2015</v>
      </c>
      <c r="F406" s="4">
        <v>2880</v>
      </c>
      <c r="G406" s="4" t="s">
        <v>63</v>
      </c>
    </row>
    <row r="407" spans="1:7" x14ac:dyDescent="0.3">
      <c r="A407" s="4">
        <v>2020</v>
      </c>
      <c r="B407" s="4" t="s">
        <v>71</v>
      </c>
      <c r="C407" s="4" t="s">
        <v>54</v>
      </c>
      <c r="D407" s="4" t="s">
        <v>43</v>
      </c>
      <c r="E407" s="4">
        <v>2017</v>
      </c>
      <c r="F407" s="4">
        <v>3768.6</v>
      </c>
      <c r="G407" s="4" t="s">
        <v>65</v>
      </c>
    </row>
    <row r="408" spans="1:7" x14ac:dyDescent="0.3">
      <c r="A408" s="4">
        <v>2020</v>
      </c>
      <c r="B408" s="4" t="s">
        <v>71</v>
      </c>
      <c r="C408" s="4" t="s">
        <v>54</v>
      </c>
      <c r="D408" s="4" t="s">
        <v>43</v>
      </c>
      <c r="E408" s="4" t="s">
        <v>69</v>
      </c>
      <c r="F408" s="4">
        <v>1256.2</v>
      </c>
      <c r="G408" s="4" t="s">
        <v>70</v>
      </c>
    </row>
    <row r="409" spans="1:7" x14ac:dyDescent="0.3">
      <c r="A409" s="4">
        <v>2020</v>
      </c>
      <c r="B409" s="4" t="s">
        <v>71</v>
      </c>
      <c r="C409" s="4" t="s">
        <v>54</v>
      </c>
      <c r="D409" s="4" t="s">
        <v>43</v>
      </c>
      <c r="E409" s="4" t="s">
        <v>69</v>
      </c>
      <c r="F409" s="4">
        <v>1256.2</v>
      </c>
      <c r="G409" s="4" t="s">
        <v>70</v>
      </c>
    </row>
    <row r="410" spans="1:7" x14ac:dyDescent="0.3">
      <c r="A410" s="4">
        <v>2020</v>
      </c>
      <c r="B410" s="4" t="s">
        <v>71</v>
      </c>
      <c r="C410" s="4" t="s">
        <v>54</v>
      </c>
      <c r="D410" s="4" t="s">
        <v>44</v>
      </c>
      <c r="E410" s="4">
        <v>1975</v>
      </c>
      <c r="F410" s="4">
        <v>392782</v>
      </c>
      <c r="G410" s="4" t="s">
        <v>67</v>
      </c>
    </row>
    <row r="411" spans="1:7" x14ac:dyDescent="0.3">
      <c r="A411" s="4">
        <v>2020</v>
      </c>
      <c r="B411" s="4" t="s">
        <v>71</v>
      </c>
      <c r="C411" s="4" t="s">
        <v>54</v>
      </c>
      <c r="D411" s="4" t="s">
        <v>44</v>
      </c>
      <c r="E411" s="4">
        <v>1985</v>
      </c>
      <c r="F411" s="4">
        <v>75584</v>
      </c>
      <c r="G411" s="4" t="s">
        <v>67</v>
      </c>
    </row>
    <row r="412" spans="1:7" x14ac:dyDescent="0.3">
      <c r="A412" s="4">
        <v>2020</v>
      </c>
      <c r="B412" s="4" t="s">
        <v>71</v>
      </c>
      <c r="C412" s="4" t="s">
        <v>54</v>
      </c>
      <c r="D412" s="4" t="s">
        <v>44</v>
      </c>
      <c r="E412" s="4">
        <v>1996</v>
      </c>
      <c r="F412" s="4">
        <v>28745</v>
      </c>
      <c r="G412" s="4" t="s">
        <v>67</v>
      </c>
    </row>
    <row r="413" spans="1:7" x14ac:dyDescent="0.3">
      <c r="A413" s="4">
        <v>2020</v>
      </c>
      <c r="B413" s="4" t="s">
        <v>71</v>
      </c>
      <c r="C413" s="4" t="s">
        <v>54</v>
      </c>
      <c r="D413" s="4" t="s">
        <v>44</v>
      </c>
      <c r="E413" s="4">
        <v>2003</v>
      </c>
      <c r="F413" s="4">
        <v>13575</v>
      </c>
      <c r="G413" s="4" t="s">
        <v>63</v>
      </c>
    </row>
    <row r="414" spans="1:7" x14ac:dyDescent="0.3">
      <c r="A414" s="4">
        <v>2020</v>
      </c>
      <c r="B414" s="4" t="s">
        <v>71</v>
      </c>
      <c r="C414" s="4" t="s">
        <v>54</v>
      </c>
      <c r="D414" s="4" t="s">
        <v>44</v>
      </c>
      <c r="E414" s="4">
        <v>2007</v>
      </c>
      <c r="F414" s="4">
        <v>5580</v>
      </c>
      <c r="G414" s="4" t="s">
        <v>63</v>
      </c>
    </row>
    <row r="415" spans="1:7" x14ac:dyDescent="0.3">
      <c r="A415" s="4">
        <v>2020</v>
      </c>
      <c r="B415" s="4" t="s">
        <v>71</v>
      </c>
      <c r="C415" s="4" t="s">
        <v>54</v>
      </c>
      <c r="D415" s="4" t="s">
        <v>44</v>
      </c>
      <c r="E415" s="4">
        <v>2011</v>
      </c>
      <c r="F415" s="4">
        <v>2675</v>
      </c>
      <c r="G415" s="4" t="s">
        <v>63</v>
      </c>
    </row>
    <row r="416" spans="1:7" x14ac:dyDescent="0.3">
      <c r="A416" s="4">
        <v>2020</v>
      </c>
      <c r="B416" s="4" t="s">
        <v>71</v>
      </c>
      <c r="C416" s="4" t="s">
        <v>54</v>
      </c>
      <c r="D416" s="4" t="s">
        <v>44</v>
      </c>
      <c r="E416" s="4">
        <v>2015</v>
      </c>
      <c r="F416" s="4">
        <v>3113</v>
      </c>
      <c r="G416" s="4" t="s">
        <v>63</v>
      </c>
    </row>
    <row r="417" spans="1:7" x14ac:dyDescent="0.3">
      <c r="A417" s="4">
        <v>2020</v>
      </c>
      <c r="B417" s="4" t="s">
        <v>71</v>
      </c>
      <c r="C417" s="4" t="s">
        <v>54</v>
      </c>
      <c r="D417" s="4" t="s">
        <v>44</v>
      </c>
      <c r="E417" s="4">
        <v>2017</v>
      </c>
      <c r="F417" s="4">
        <v>4072.5</v>
      </c>
      <c r="G417" s="4" t="s">
        <v>65</v>
      </c>
    </row>
    <row r="418" spans="1:7" x14ac:dyDescent="0.3">
      <c r="A418" s="4">
        <v>2020</v>
      </c>
      <c r="B418" s="4" t="s">
        <v>71</v>
      </c>
      <c r="C418" s="4" t="s">
        <v>54</v>
      </c>
      <c r="D418" s="4" t="s">
        <v>44</v>
      </c>
      <c r="E418" s="4" t="s">
        <v>69</v>
      </c>
      <c r="F418" s="4">
        <v>1357.5</v>
      </c>
      <c r="G418" s="4" t="s">
        <v>70</v>
      </c>
    </row>
    <row r="419" spans="1:7" x14ac:dyDescent="0.3">
      <c r="A419" s="4">
        <v>2020</v>
      </c>
      <c r="B419" s="4" t="s">
        <v>71</v>
      </c>
      <c r="C419" s="4" t="s">
        <v>54</v>
      </c>
      <c r="D419" s="4" t="s">
        <v>44</v>
      </c>
      <c r="E419" s="4" t="s">
        <v>69</v>
      </c>
      <c r="F419" s="4">
        <v>1357.5</v>
      </c>
      <c r="G419" s="4" t="s">
        <v>70</v>
      </c>
    </row>
    <row r="420" spans="1:7" x14ac:dyDescent="0.3">
      <c r="A420" s="4">
        <v>2020</v>
      </c>
      <c r="B420" s="4" t="s">
        <v>71</v>
      </c>
      <c r="C420" s="4" t="s">
        <v>54</v>
      </c>
      <c r="D420" s="4" t="s">
        <v>45</v>
      </c>
      <c r="E420" s="4">
        <v>1975</v>
      </c>
      <c r="F420" s="4">
        <v>160776</v>
      </c>
      <c r="G420" s="4" t="s">
        <v>67</v>
      </c>
    </row>
    <row r="421" spans="1:7" x14ac:dyDescent="0.3">
      <c r="A421" s="4">
        <v>2020</v>
      </c>
      <c r="B421" s="4" t="s">
        <v>71</v>
      </c>
      <c r="C421" s="4" t="s">
        <v>54</v>
      </c>
      <c r="D421" s="4" t="s">
        <v>45</v>
      </c>
      <c r="E421" s="4">
        <v>1985</v>
      </c>
      <c r="F421" s="4">
        <v>177527</v>
      </c>
      <c r="G421" s="4" t="s">
        <v>67</v>
      </c>
    </row>
    <row r="422" spans="1:7" x14ac:dyDescent="0.3">
      <c r="A422" s="4">
        <v>2020</v>
      </c>
      <c r="B422" s="4" t="s">
        <v>71</v>
      </c>
      <c r="C422" s="4" t="s">
        <v>54</v>
      </c>
      <c r="D422" s="4" t="s">
        <v>45</v>
      </c>
      <c r="E422" s="4">
        <v>1996</v>
      </c>
      <c r="F422" s="4">
        <v>90573</v>
      </c>
      <c r="G422" s="4" t="s">
        <v>67</v>
      </c>
    </row>
    <row r="423" spans="1:7" x14ac:dyDescent="0.3">
      <c r="A423" s="4">
        <v>2020</v>
      </c>
      <c r="B423" s="4" t="s">
        <v>71</v>
      </c>
      <c r="C423" s="4" t="s">
        <v>54</v>
      </c>
      <c r="D423" s="4" t="s">
        <v>45</v>
      </c>
      <c r="E423" s="4">
        <v>2003</v>
      </c>
      <c r="F423" s="4">
        <v>47084</v>
      </c>
      <c r="G423" s="4" t="s">
        <v>63</v>
      </c>
    </row>
    <row r="424" spans="1:7" x14ac:dyDescent="0.3">
      <c r="A424" s="4">
        <v>2020</v>
      </c>
      <c r="B424" s="4" t="s">
        <v>71</v>
      </c>
      <c r="C424" s="4" t="s">
        <v>54</v>
      </c>
      <c r="D424" s="4" t="s">
        <v>45</v>
      </c>
      <c r="E424" s="4">
        <v>2007</v>
      </c>
      <c r="F424" s="4">
        <v>19353</v>
      </c>
      <c r="G424" s="4" t="s">
        <v>63</v>
      </c>
    </row>
    <row r="425" spans="1:7" x14ac:dyDescent="0.3">
      <c r="A425" s="4">
        <v>2020</v>
      </c>
      <c r="B425" s="4" t="s">
        <v>71</v>
      </c>
      <c r="C425" s="4" t="s">
        <v>54</v>
      </c>
      <c r="D425" s="4" t="s">
        <v>45</v>
      </c>
      <c r="E425" s="4">
        <v>2011</v>
      </c>
      <c r="F425" s="4">
        <v>9279</v>
      </c>
      <c r="G425" s="4" t="s">
        <v>63</v>
      </c>
    </row>
    <row r="426" spans="1:7" x14ac:dyDescent="0.3">
      <c r="A426" s="4">
        <v>2020</v>
      </c>
      <c r="B426" s="4" t="s">
        <v>71</v>
      </c>
      <c r="C426" s="4" t="s">
        <v>54</v>
      </c>
      <c r="D426" s="4" t="s">
        <v>45</v>
      </c>
      <c r="E426" s="4">
        <v>2015</v>
      </c>
      <c r="F426" s="4">
        <v>10796</v>
      </c>
      <c r="G426" s="4" t="s">
        <v>63</v>
      </c>
    </row>
    <row r="427" spans="1:7" x14ac:dyDescent="0.3">
      <c r="A427" s="4">
        <v>2020</v>
      </c>
      <c r="B427" s="4" t="s">
        <v>71</v>
      </c>
      <c r="C427" s="4" t="s">
        <v>54</v>
      </c>
      <c r="D427" s="4" t="s">
        <v>45</v>
      </c>
      <c r="E427" s="4">
        <v>2017</v>
      </c>
      <c r="F427" s="4">
        <v>14125.2</v>
      </c>
      <c r="G427" s="4" t="s">
        <v>65</v>
      </c>
    </row>
    <row r="428" spans="1:7" x14ac:dyDescent="0.3">
      <c r="A428" s="4">
        <v>2020</v>
      </c>
      <c r="B428" s="4" t="s">
        <v>71</v>
      </c>
      <c r="C428" s="4" t="s">
        <v>54</v>
      </c>
      <c r="D428" s="4" t="s">
        <v>45</v>
      </c>
      <c r="E428" s="4" t="s">
        <v>69</v>
      </c>
      <c r="F428" s="4">
        <v>4708.3999999999996</v>
      </c>
      <c r="G428" s="4" t="s">
        <v>70</v>
      </c>
    </row>
    <row r="429" spans="1:7" x14ac:dyDescent="0.3">
      <c r="A429" s="4">
        <v>2020</v>
      </c>
      <c r="B429" s="4" t="s">
        <v>71</v>
      </c>
      <c r="C429" s="4" t="s">
        <v>54</v>
      </c>
      <c r="D429" s="4" t="s">
        <v>45</v>
      </c>
      <c r="E429" s="4" t="s">
        <v>69</v>
      </c>
      <c r="F429" s="4">
        <v>4708.3999999999996</v>
      </c>
      <c r="G429" s="4" t="s">
        <v>70</v>
      </c>
    </row>
    <row r="430" spans="1:7" x14ac:dyDescent="0.3">
      <c r="A430" s="4">
        <v>2020</v>
      </c>
      <c r="B430" s="4" t="s">
        <v>71</v>
      </c>
      <c r="C430" s="4" t="s">
        <v>54</v>
      </c>
      <c r="D430" s="4" t="s">
        <v>48</v>
      </c>
      <c r="E430" s="4">
        <v>1975</v>
      </c>
      <c r="F430" s="4">
        <v>32952</v>
      </c>
      <c r="G430" s="4" t="s">
        <v>67</v>
      </c>
    </row>
    <row r="431" spans="1:7" x14ac:dyDescent="0.3">
      <c r="A431" s="4">
        <v>2020</v>
      </c>
      <c r="B431" s="4" t="s">
        <v>71</v>
      </c>
      <c r="C431" s="4" t="s">
        <v>54</v>
      </c>
      <c r="D431" s="4" t="s">
        <v>48</v>
      </c>
      <c r="E431" s="4">
        <v>1985</v>
      </c>
      <c r="F431" s="4">
        <v>16088</v>
      </c>
      <c r="G431" s="4" t="s">
        <v>67</v>
      </c>
    </row>
    <row r="432" spans="1:7" x14ac:dyDescent="0.3">
      <c r="A432" s="4">
        <v>2020</v>
      </c>
      <c r="B432" s="4" t="s">
        <v>71</v>
      </c>
      <c r="C432" s="4" t="s">
        <v>54</v>
      </c>
      <c r="D432" s="4" t="s">
        <v>48</v>
      </c>
      <c r="E432" s="4">
        <v>1996</v>
      </c>
      <c r="F432" s="4">
        <v>15894</v>
      </c>
      <c r="G432" s="4" t="s">
        <v>67</v>
      </c>
    </row>
    <row r="433" spans="1:7" x14ac:dyDescent="0.3">
      <c r="A433" s="4">
        <v>2020</v>
      </c>
      <c r="B433" s="4" t="s">
        <v>71</v>
      </c>
      <c r="C433" s="4" t="s">
        <v>54</v>
      </c>
      <c r="D433" s="4" t="s">
        <v>48</v>
      </c>
      <c r="E433" s="4">
        <v>2003</v>
      </c>
      <c r="F433" s="4">
        <v>5458</v>
      </c>
      <c r="G433" s="4" t="s">
        <v>63</v>
      </c>
    </row>
    <row r="434" spans="1:7" x14ac:dyDescent="0.3">
      <c r="A434" s="4">
        <v>2020</v>
      </c>
      <c r="B434" s="4" t="s">
        <v>71</v>
      </c>
      <c r="C434" s="4" t="s">
        <v>54</v>
      </c>
      <c r="D434" s="4" t="s">
        <v>48</v>
      </c>
      <c r="E434" s="4">
        <v>2007</v>
      </c>
      <c r="F434" s="4">
        <v>2243</v>
      </c>
      <c r="G434" s="4" t="s">
        <v>63</v>
      </c>
    </row>
    <row r="435" spans="1:7" x14ac:dyDescent="0.3">
      <c r="A435" s="4">
        <v>2020</v>
      </c>
      <c r="B435" s="4" t="s">
        <v>71</v>
      </c>
      <c r="C435" s="4" t="s">
        <v>54</v>
      </c>
      <c r="D435" s="4" t="s">
        <v>48</v>
      </c>
      <c r="E435" s="4">
        <v>2011</v>
      </c>
      <c r="F435" s="4">
        <v>1076</v>
      </c>
      <c r="G435" s="4" t="s">
        <v>63</v>
      </c>
    </row>
    <row r="436" spans="1:7" x14ac:dyDescent="0.3">
      <c r="A436" s="4">
        <v>2020</v>
      </c>
      <c r="B436" s="4" t="s">
        <v>71</v>
      </c>
      <c r="C436" s="4" t="s">
        <v>54</v>
      </c>
      <c r="D436" s="4" t="s">
        <v>48</v>
      </c>
      <c r="E436" s="4">
        <v>2015</v>
      </c>
      <c r="F436" s="4">
        <v>1252</v>
      </c>
      <c r="G436" s="4" t="s">
        <v>63</v>
      </c>
    </row>
    <row r="437" spans="1:7" x14ac:dyDescent="0.3">
      <c r="A437" s="4">
        <v>2020</v>
      </c>
      <c r="B437" s="4" t="s">
        <v>71</v>
      </c>
      <c r="C437" s="4" t="s">
        <v>54</v>
      </c>
      <c r="D437" s="4" t="s">
        <v>48</v>
      </c>
      <c r="E437" s="4">
        <v>2017</v>
      </c>
      <c r="F437" s="4">
        <v>1637.4</v>
      </c>
      <c r="G437" s="4" t="s">
        <v>65</v>
      </c>
    </row>
    <row r="438" spans="1:7" x14ac:dyDescent="0.3">
      <c r="A438" s="4">
        <v>2020</v>
      </c>
      <c r="B438" s="4" t="s">
        <v>71</v>
      </c>
      <c r="C438" s="4" t="s">
        <v>54</v>
      </c>
      <c r="D438" s="4" t="s">
        <v>48</v>
      </c>
      <c r="E438" s="4" t="s">
        <v>69</v>
      </c>
      <c r="F438" s="4">
        <v>545.79999999999995</v>
      </c>
      <c r="G438" s="4" t="s">
        <v>70</v>
      </c>
    </row>
    <row r="439" spans="1:7" x14ac:dyDescent="0.3">
      <c r="A439" s="4">
        <v>2020</v>
      </c>
      <c r="B439" s="4" t="s">
        <v>71</v>
      </c>
      <c r="C439" s="4" t="s">
        <v>54</v>
      </c>
      <c r="D439" s="4" t="s">
        <v>48</v>
      </c>
      <c r="E439" s="4" t="s">
        <v>69</v>
      </c>
      <c r="F439" s="4">
        <v>545.79999999999995</v>
      </c>
      <c r="G439" s="4" t="s">
        <v>70</v>
      </c>
    </row>
    <row r="440" spans="1:7" x14ac:dyDescent="0.3">
      <c r="A440" s="4">
        <v>2020</v>
      </c>
      <c r="B440" s="4" t="s">
        <v>71</v>
      </c>
      <c r="C440" s="4" t="s">
        <v>54</v>
      </c>
      <c r="D440" s="4" t="s">
        <v>49</v>
      </c>
      <c r="E440" s="4">
        <v>1975</v>
      </c>
      <c r="F440" s="4">
        <v>52777</v>
      </c>
      <c r="G440" s="4" t="s">
        <v>67</v>
      </c>
    </row>
    <row r="441" spans="1:7" x14ac:dyDescent="0.3">
      <c r="A441" s="4">
        <v>2020</v>
      </c>
      <c r="B441" s="4" t="s">
        <v>71</v>
      </c>
      <c r="C441" s="4" t="s">
        <v>54</v>
      </c>
      <c r="D441" s="4" t="s">
        <v>49</v>
      </c>
      <c r="E441" s="4">
        <v>1985</v>
      </c>
      <c r="F441" s="4">
        <v>109423</v>
      </c>
      <c r="G441" s="4" t="s">
        <v>67</v>
      </c>
    </row>
    <row r="442" spans="1:7" x14ac:dyDescent="0.3">
      <c r="A442" s="4">
        <v>2020</v>
      </c>
      <c r="B442" s="4" t="s">
        <v>71</v>
      </c>
      <c r="C442" s="4" t="s">
        <v>54</v>
      </c>
      <c r="D442" s="4" t="s">
        <v>49</v>
      </c>
      <c r="E442" s="4">
        <v>1996</v>
      </c>
      <c r="F442" s="4">
        <v>21277</v>
      </c>
      <c r="G442" s="4" t="s">
        <v>67</v>
      </c>
    </row>
    <row r="443" spans="1:7" x14ac:dyDescent="0.3">
      <c r="A443" s="4">
        <v>2020</v>
      </c>
      <c r="B443" s="4" t="s">
        <v>71</v>
      </c>
      <c r="C443" s="4" t="s">
        <v>54</v>
      </c>
      <c r="D443" s="4" t="s">
        <v>49</v>
      </c>
      <c r="E443" s="4">
        <v>2003</v>
      </c>
      <c r="F443" s="4">
        <v>7272</v>
      </c>
      <c r="G443" s="4" t="s">
        <v>63</v>
      </c>
    </row>
    <row r="444" spans="1:7" x14ac:dyDescent="0.3">
      <c r="A444" s="4">
        <v>2020</v>
      </c>
      <c r="B444" s="4" t="s">
        <v>71</v>
      </c>
      <c r="C444" s="4" t="s">
        <v>54</v>
      </c>
      <c r="D444" s="4" t="s">
        <v>49</v>
      </c>
      <c r="E444" s="4">
        <v>2007</v>
      </c>
      <c r="F444" s="4">
        <v>2989</v>
      </c>
      <c r="G444" s="4" t="s">
        <v>63</v>
      </c>
    </row>
    <row r="445" spans="1:7" x14ac:dyDescent="0.3">
      <c r="A445" s="4">
        <v>2020</v>
      </c>
      <c r="B445" s="4" t="s">
        <v>71</v>
      </c>
      <c r="C445" s="4" t="s">
        <v>54</v>
      </c>
      <c r="D445" s="4" t="s">
        <v>49</v>
      </c>
      <c r="E445" s="4">
        <v>2011</v>
      </c>
      <c r="F445" s="4">
        <v>1433</v>
      </c>
      <c r="G445" s="4" t="s">
        <v>63</v>
      </c>
    </row>
    <row r="446" spans="1:7" x14ac:dyDescent="0.3">
      <c r="A446" s="4">
        <v>2020</v>
      </c>
      <c r="B446" s="4" t="s">
        <v>71</v>
      </c>
      <c r="C446" s="4" t="s">
        <v>54</v>
      </c>
      <c r="D446" s="4" t="s">
        <v>49</v>
      </c>
      <c r="E446" s="4">
        <v>2015</v>
      </c>
      <c r="F446" s="4">
        <v>1667</v>
      </c>
      <c r="G446" s="4" t="s">
        <v>63</v>
      </c>
    </row>
    <row r="447" spans="1:7" x14ac:dyDescent="0.3">
      <c r="A447" s="4">
        <v>2020</v>
      </c>
      <c r="B447" s="4" t="s">
        <v>71</v>
      </c>
      <c r="C447" s="4" t="s">
        <v>54</v>
      </c>
      <c r="D447" s="4" t="s">
        <v>49</v>
      </c>
      <c r="E447" s="4">
        <v>2017</v>
      </c>
      <c r="F447" s="4">
        <v>2181.6</v>
      </c>
      <c r="G447" s="4" t="s">
        <v>65</v>
      </c>
    </row>
    <row r="448" spans="1:7" x14ac:dyDescent="0.3">
      <c r="A448" s="4">
        <v>2020</v>
      </c>
      <c r="B448" s="4" t="s">
        <v>71</v>
      </c>
      <c r="C448" s="4" t="s">
        <v>54</v>
      </c>
      <c r="D448" s="4" t="s">
        <v>49</v>
      </c>
      <c r="E448" s="4" t="s">
        <v>69</v>
      </c>
      <c r="F448" s="4">
        <v>727.2</v>
      </c>
      <c r="G448" s="4" t="s">
        <v>70</v>
      </c>
    </row>
    <row r="449" spans="1:7" x14ac:dyDescent="0.3">
      <c r="A449" s="4">
        <v>2020</v>
      </c>
      <c r="B449" s="4" t="s">
        <v>71</v>
      </c>
      <c r="C449" s="4" t="s">
        <v>54</v>
      </c>
      <c r="D449" s="4" t="s">
        <v>49</v>
      </c>
      <c r="E449" s="4" t="s">
        <v>69</v>
      </c>
      <c r="F449" s="4">
        <v>727.2</v>
      </c>
      <c r="G449" s="4" t="s">
        <v>70</v>
      </c>
    </row>
    <row r="450" spans="1:7" x14ac:dyDescent="0.3">
      <c r="A450" s="4">
        <v>2020</v>
      </c>
      <c r="B450" s="4" t="s">
        <v>71</v>
      </c>
      <c r="C450" s="4" t="s">
        <v>54</v>
      </c>
      <c r="D450" s="4" t="s">
        <v>50</v>
      </c>
      <c r="E450" s="4">
        <v>1975</v>
      </c>
      <c r="F450" s="4">
        <v>15659</v>
      </c>
      <c r="G450" s="4" t="s">
        <v>67</v>
      </c>
    </row>
    <row r="451" spans="1:7" x14ac:dyDescent="0.3">
      <c r="A451" s="4">
        <v>2020</v>
      </c>
      <c r="B451" s="4" t="s">
        <v>71</v>
      </c>
      <c r="C451" s="4" t="s">
        <v>54</v>
      </c>
      <c r="D451" s="4" t="s">
        <v>50</v>
      </c>
      <c r="E451" s="4">
        <v>1985</v>
      </c>
      <c r="F451" s="4">
        <v>21160</v>
      </c>
      <c r="G451" s="4" t="s">
        <v>67</v>
      </c>
    </row>
    <row r="452" spans="1:7" x14ac:dyDescent="0.3">
      <c r="A452" s="4">
        <v>2020</v>
      </c>
      <c r="B452" s="4" t="s">
        <v>71</v>
      </c>
      <c r="C452" s="4" t="s">
        <v>54</v>
      </c>
      <c r="D452" s="4" t="s">
        <v>50</v>
      </c>
      <c r="E452" s="4">
        <v>1996</v>
      </c>
      <c r="F452" s="4">
        <v>10029</v>
      </c>
      <c r="G452" s="4" t="s">
        <v>67</v>
      </c>
    </row>
    <row r="453" spans="1:7" x14ac:dyDescent="0.3">
      <c r="A453" s="4">
        <v>2020</v>
      </c>
      <c r="B453" s="4" t="s">
        <v>71</v>
      </c>
      <c r="C453" s="4" t="s">
        <v>54</v>
      </c>
      <c r="D453" s="4" t="s">
        <v>50</v>
      </c>
      <c r="E453" s="4">
        <v>2003</v>
      </c>
      <c r="F453" s="4">
        <v>1424</v>
      </c>
      <c r="G453" s="4" t="s">
        <v>63</v>
      </c>
    </row>
    <row r="454" spans="1:7" x14ac:dyDescent="0.3">
      <c r="A454" s="4">
        <v>2020</v>
      </c>
      <c r="B454" s="4" t="s">
        <v>71</v>
      </c>
      <c r="C454" s="4" t="s">
        <v>54</v>
      </c>
      <c r="D454" s="4" t="s">
        <v>50</v>
      </c>
      <c r="E454" s="4">
        <v>2007</v>
      </c>
      <c r="F454" s="4">
        <v>585</v>
      </c>
      <c r="G454" s="4" t="s">
        <v>63</v>
      </c>
    </row>
    <row r="455" spans="1:7" x14ac:dyDescent="0.3">
      <c r="A455" s="4">
        <v>2020</v>
      </c>
      <c r="B455" s="4" t="s">
        <v>71</v>
      </c>
      <c r="C455" s="4" t="s">
        <v>54</v>
      </c>
      <c r="D455" s="4" t="s">
        <v>50</v>
      </c>
      <c r="E455" s="4">
        <v>2011</v>
      </c>
      <c r="F455" s="4">
        <v>281</v>
      </c>
      <c r="G455" s="4" t="s">
        <v>63</v>
      </c>
    </row>
    <row r="456" spans="1:7" x14ac:dyDescent="0.3">
      <c r="A456" s="4">
        <v>2020</v>
      </c>
      <c r="B456" s="4" t="s">
        <v>71</v>
      </c>
      <c r="C456" s="4" t="s">
        <v>54</v>
      </c>
      <c r="D456" s="4" t="s">
        <v>50</v>
      </c>
      <c r="E456" s="4">
        <v>2015</v>
      </c>
      <c r="F456" s="4">
        <v>327</v>
      </c>
      <c r="G456" s="4" t="s">
        <v>63</v>
      </c>
    </row>
    <row r="457" spans="1:7" x14ac:dyDescent="0.3">
      <c r="A457" s="4">
        <v>2020</v>
      </c>
      <c r="B457" s="4" t="s">
        <v>71</v>
      </c>
      <c r="C457" s="4" t="s">
        <v>54</v>
      </c>
      <c r="D457" s="4" t="s">
        <v>50</v>
      </c>
      <c r="E457" s="4">
        <v>2017</v>
      </c>
      <c r="F457" s="4">
        <v>427.2</v>
      </c>
      <c r="G457" s="4" t="s">
        <v>65</v>
      </c>
    </row>
    <row r="458" spans="1:7" x14ac:dyDescent="0.3">
      <c r="A458" s="4">
        <v>2020</v>
      </c>
      <c r="B458" s="4" t="s">
        <v>71</v>
      </c>
      <c r="C458" s="4" t="s">
        <v>54</v>
      </c>
      <c r="D458" s="4" t="s">
        <v>50</v>
      </c>
      <c r="E458" s="4" t="s">
        <v>69</v>
      </c>
      <c r="F458" s="4">
        <v>142.4</v>
      </c>
      <c r="G458" s="4" t="s">
        <v>70</v>
      </c>
    </row>
    <row r="459" spans="1:7" x14ac:dyDescent="0.3">
      <c r="A459" s="4">
        <v>2020</v>
      </c>
      <c r="B459" s="4" t="s">
        <v>71</v>
      </c>
      <c r="C459" s="4" t="s">
        <v>54</v>
      </c>
      <c r="D459" s="4" t="s">
        <v>50</v>
      </c>
      <c r="E459" s="4" t="s">
        <v>69</v>
      </c>
      <c r="F459" s="4">
        <v>142.4</v>
      </c>
      <c r="G459" s="4" t="s">
        <v>70</v>
      </c>
    </row>
    <row r="460" spans="1:7" x14ac:dyDescent="0.3">
      <c r="A460" s="4">
        <v>2020</v>
      </c>
      <c r="B460" s="4" t="s">
        <v>71</v>
      </c>
      <c r="C460" s="4" t="s">
        <v>54</v>
      </c>
      <c r="D460" s="4" t="s">
        <v>51</v>
      </c>
      <c r="E460" s="4">
        <v>1975</v>
      </c>
      <c r="F460" s="4">
        <v>69573</v>
      </c>
      <c r="G460" s="4" t="s">
        <v>67</v>
      </c>
    </row>
    <row r="461" spans="1:7" x14ac:dyDescent="0.3">
      <c r="A461" s="4">
        <v>2020</v>
      </c>
      <c r="B461" s="4" t="s">
        <v>71</v>
      </c>
      <c r="C461" s="4" t="s">
        <v>54</v>
      </c>
      <c r="D461" s="4" t="s">
        <v>51</v>
      </c>
      <c r="E461" s="4">
        <v>1985</v>
      </c>
      <c r="F461" s="4">
        <v>24071</v>
      </c>
      <c r="G461" s="4" t="s">
        <v>67</v>
      </c>
    </row>
    <row r="462" spans="1:7" x14ac:dyDescent="0.3">
      <c r="A462" s="4">
        <v>2020</v>
      </c>
      <c r="B462" s="4" t="s">
        <v>71</v>
      </c>
      <c r="C462" s="4" t="s">
        <v>54</v>
      </c>
      <c r="D462" s="4" t="s">
        <v>51</v>
      </c>
      <c r="E462" s="4">
        <v>1996</v>
      </c>
      <c r="F462" s="4">
        <v>4820</v>
      </c>
      <c r="G462" s="4" t="s">
        <v>67</v>
      </c>
    </row>
    <row r="463" spans="1:7" x14ac:dyDescent="0.3">
      <c r="A463" s="4">
        <v>2020</v>
      </c>
      <c r="B463" s="4" t="s">
        <v>71</v>
      </c>
      <c r="C463" s="4" t="s">
        <v>54</v>
      </c>
      <c r="D463" s="4" t="s">
        <v>51</v>
      </c>
      <c r="E463" s="4">
        <v>2003</v>
      </c>
      <c r="F463" s="4">
        <v>2548</v>
      </c>
      <c r="G463" s="4" t="s">
        <v>63</v>
      </c>
    </row>
    <row r="464" spans="1:7" x14ac:dyDescent="0.3">
      <c r="A464" s="4">
        <v>2020</v>
      </c>
      <c r="B464" s="4" t="s">
        <v>71</v>
      </c>
      <c r="C464" s="4" t="s">
        <v>54</v>
      </c>
      <c r="D464" s="4" t="s">
        <v>51</v>
      </c>
      <c r="E464" s="4">
        <v>2007</v>
      </c>
      <c r="F464" s="4">
        <v>1047</v>
      </c>
      <c r="G464" s="4" t="s">
        <v>63</v>
      </c>
    </row>
    <row r="465" spans="1:7" x14ac:dyDescent="0.3">
      <c r="A465" s="4">
        <v>2020</v>
      </c>
      <c r="B465" s="4" t="s">
        <v>71</v>
      </c>
      <c r="C465" s="4" t="s">
        <v>54</v>
      </c>
      <c r="D465" s="4" t="s">
        <v>51</v>
      </c>
      <c r="E465" s="4">
        <v>2011</v>
      </c>
      <c r="F465" s="4">
        <v>502</v>
      </c>
      <c r="G465" s="4" t="s">
        <v>63</v>
      </c>
    </row>
    <row r="466" spans="1:7" x14ac:dyDescent="0.3">
      <c r="A466" s="4">
        <v>2020</v>
      </c>
      <c r="B466" s="4" t="s">
        <v>71</v>
      </c>
      <c r="C466" s="4" t="s">
        <v>54</v>
      </c>
      <c r="D466" s="4" t="s">
        <v>51</v>
      </c>
      <c r="E466" s="4">
        <v>2015</v>
      </c>
      <c r="F466" s="4">
        <v>584</v>
      </c>
      <c r="G466" s="4" t="s">
        <v>63</v>
      </c>
    </row>
    <row r="467" spans="1:7" x14ac:dyDescent="0.3">
      <c r="A467" s="4">
        <v>2020</v>
      </c>
      <c r="B467" s="4" t="s">
        <v>71</v>
      </c>
      <c r="C467" s="4" t="s">
        <v>54</v>
      </c>
      <c r="D467" s="4" t="s">
        <v>51</v>
      </c>
      <c r="E467" s="4">
        <v>2017</v>
      </c>
      <c r="F467" s="4">
        <v>764.4</v>
      </c>
      <c r="G467" s="4" t="s">
        <v>65</v>
      </c>
    </row>
    <row r="468" spans="1:7" x14ac:dyDescent="0.3">
      <c r="A468" s="4">
        <v>2020</v>
      </c>
      <c r="B468" s="4" t="s">
        <v>71</v>
      </c>
      <c r="C468" s="4" t="s">
        <v>54</v>
      </c>
      <c r="D468" s="4" t="s">
        <v>51</v>
      </c>
      <c r="E468" s="4" t="s">
        <v>69</v>
      </c>
      <c r="F468" s="4">
        <v>254.8</v>
      </c>
      <c r="G468" s="4" t="s">
        <v>70</v>
      </c>
    </row>
    <row r="469" spans="1:7" x14ac:dyDescent="0.3">
      <c r="A469" s="4">
        <v>2020</v>
      </c>
      <c r="B469" s="4" t="s">
        <v>71</v>
      </c>
      <c r="C469" s="4" t="s">
        <v>54</v>
      </c>
      <c r="D469" s="4" t="s">
        <v>51</v>
      </c>
      <c r="E469" s="4" t="s">
        <v>69</v>
      </c>
      <c r="F469" s="4">
        <v>254.8</v>
      </c>
      <c r="G469" s="4" t="s">
        <v>70</v>
      </c>
    </row>
    <row r="470" spans="1:7" x14ac:dyDescent="0.3">
      <c r="A470" s="4">
        <v>2020</v>
      </c>
      <c r="B470" s="4" t="s">
        <v>72</v>
      </c>
      <c r="C470" s="4" t="s">
        <v>30</v>
      </c>
      <c r="D470" s="4" t="s">
        <v>39</v>
      </c>
      <c r="E470" s="4" t="s">
        <v>68</v>
      </c>
      <c r="F470" s="4">
        <v>164</v>
      </c>
      <c r="G470" s="4" t="s">
        <v>67</v>
      </c>
    </row>
    <row r="471" spans="1:7" x14ac:dyDescent="0.3">
      <c r="A471" s="4">
        <v>2020</v>
      </c>
      <c r="B471" s="4" t="s">
        <v>72</v>
      </c>
      <c r="C471" s="4" t="s">
        <v>30</v>
      </c>
      <c r="D471" s="4" t="s">
        <v>40</v>
      </c>
      <c r="E471" s="4" t="s">
        <v>31</v>
      </c>
      <c r="F471" s="4">
        <v>188</v>
      </c>
      <c r="G471" s="4" t="s">
        <v>63</v>
      </c>
    </row>
    <row r="472" spans="1:7" x14ac:dyDescent="0.3">
      <c r="A472" s="4">
        <v>2020</v>
      </c>
      <c r="B472" s="4" t="s">
        <v>72</v>
      </c>
      <c r="C472" s="4" t="s">
        <v>30</v>
      </c>
      <c r="D472" s="4" t="s">
        <v>40</v>
      </c>
      <c r="E472" s="4" t="s">
        <v>52</v>
      </c>
      <c r="F472" s="4">
        <v>79</v>
      </c>
      <c r="G472" s="4" t="s">
        <v>63</v>
      </c>
    </row>
    <row r="473" spans="1:7" x14ac:dyDescent="0.3">
      <c r="A473" s="4">
        <v>2020</v>
      </c>
      <c r="B473" s="4" t="s">
        <v>72</v>
      </c>
      <c r="C473" s="4" t="s">
        <v>30</v>
      </c>
      <c r="D473" s="4" t="s">
        <v>40</v>
      </c>
      <c r="E473" s="4" t="s">
        <v>64</v>
      </c>
      <c r="F473" s="4">
        <v>59.25</v>
      </c>
      <c r="G473" s="4" t="s">
        <v>65</v>
      </c>
    </row>
    <row r="474" spans="1:7" x14ac:dyDescent="0.3">
      <c r="A474" s="4">
        <v>2020</v>
      </c>
      <c r="B474" s="4" t="s">
        <v>72</v>
      </c>
      <c r="C474" s="4" t="s">
        <v>30</v>
      </c>
      <c r="D474" s="4" t="s">
        <v>40</v>
      </c>
      <c r="E474" s="4" t="s">
        <v>66</v>
      </c>
      <c r="F474" s="4">
        <v>667</v>
      </c>
      <c r="G474" s="4" t="s">
        <v>67</v>
      </c>
    </row>
    <row r="475" spans="1:7" x14ac:dyDescent="0.3">
      <c r="A475" s="4">
        <v>2020</v>
      </c>
      <c r="B475" s="4" t="s">
        <v>72</v>
      </c>
      <c r="C475" s="4" t="s">
        <v>30</v>
      </c>
      <c r="D475" s="4" t="s">
        <v>40</v>
      </c>
      <c r="E475" s="4" t="s">
        <v>68</v>
      </c>
      <c r="F475" s="4">
        <v>848</v>
      </c>
      <c r="G475" s="4" t="s">
        <v>67</v>
      </c>
    </row>
    <row r="476" spans="1:7" x14ac:dyDescent="0.3">
      <c r="A476" s="4">
        <v>2020</v>
      </c>
      <c r="B476" s="4" t="s">
        <v>72</v>
      </c>
      <c r="C476" s="4" t="s">
        <v>30</v>
      </c>
      <c r="D476" s="4" t="s">
        <v>40</v>
      </c>
      <c r="E476" s="4" t="s">
        <v>69</v>
      </c>
      <c r="F476" s="4">
        <v>59.25</v>
      </c>
      <c r="G476" s="4" t="s">
        <v>70</v>
      </c>
    </row>
    <row r="477" spans="1:7" x14ac:dyDescent="0.3">
      <c r="A477" s="4">
        <v>2020</v>
      </c>
      <c r="B477" s="4" t="s">
        <v>72</v>
      </c>
      <c r="C477" s="4" t="s">
        <v>30</v>
      </c>
      <c r="D477" s="4" t="s">
        <v>41</v>
      </c>
      <c r="E477" s="4" t="s">
        <v>31</v>
      </c>
      <c r="F477" s="4">
        <v>3258</v>
      </c>
      <c r="G477" s="4" t="s">
        <v>63</v>
      </c>
    </row>
    <row r="478" spans="1:7" x14ac:dyDescent="0.3">
      <c r="A478" s="4">
        <v>2020</v>
      </c>
      <c r="B478" s="4" t="s">
        <v>72</v>
      </c>
      <c r="C478" s="4" t="s">
        <v>30</v>
      </c>
      <c r="D478" s="4" t="s">
        <v>41</v>
      </c>
      <c r="E478" s="4" t="s">
        <v>52</v>
      </c>
      <c r="F478" s="4">
        <v>1375</v>
      </c>
      <c r="G478" s="4" t="s">
        <v>63</v>
      </c>
    </row>
    <row r="479" spans="1:7" x14ac:dyDescent="0.3">
      <c r="A479" s="4">
        <v>2020</v>
      </c>
      <c r="B479" s="4" t="s">
        <v>72</v>
      </c>
      <c r="C479" s="4" t="s">
        <v>30</v>
      </c>
      <c r="D479" s="4" t="s">
        <v>41</v>
      </c>
      <c r="E479" s="4" t="s">
        <v>64</v>
      </c>
      <c r="F479" s="4">
        <v>1031.25</v>
      </c>
      <c r="G479" s="4" t="s">
        <v>65</v>
      </c>
    </row>
    <row r="480" spans="1:7" x14ac:dyDescent="0.3">
      <c r="A480" s="4">
        <v>2020</v>
      </c>
      <c r="B480" s="4" t="s">
        <v>72</v>
      </c>
      <c r="C480" s="4" t="s">
        <v>30</v>
      </c>
      <c r="D480" s="4" t="s">
        <v>41</v>
      </c>
      <c r="E480" s="4" t="s">
        <v>66</v>
      </c>
      <c r="F480" s="4">
        <v>2460</v>
      </c>
      <c r="G480" s="4" t="s">
        <v>67</v>
      </c>
    </row>
    <row r="481" spans="1:7" x14ac:dyDescent="0.3">
      <c r="A481" s="4">
        <v>2020</v>
      </c>
      <c r="B481" s="4" t="s">
        <v>72</v>
      </c>
      <c r="C481" s="4" t="s">
        <v>30</v>
      </c>
      <c r="D481" s="4" t="s">
        <v>41</v>
      </c>
      <c r="E481" s="4" t="s">
        <v>68</v>
      </c>
      <c r="F481" s="4">
        <v>881</v>
      </c>
      <c r="G481" s="4" t="s">
        <v>67</v>
      </c>
    </row>
    <row r="482" spans="1:7" x14ac:dyDescent="0.3">
      <c r="A482" s="4">
        <v>2020</v>
      </c>
      <c r="B482" s="4" t="s">
        <v>72</v>
      </c>
      <c r="C482" s="4" t="s">
        <v>30</v>
      </c>
      <c r="D482" s="4" t="s">
        <v>41</v>
      </c>
      <c r="E482" s="4" t="s">
        <v>69</v>
      </c>
      <c r="F482" s="4">
        <v>1031.25</v>
      </c>
      <c r="G482" s="4" t="s">
        <v>70</v>
      </c>
    </row>
    <row r="483" spans="1:7" x14ac:dyDescent="0.3">
      <c r="A483" s="4">
        <v>2020</v>
      </c>
      <c r="B483" s="4" t="s">
        <v>72</v>
      </c>
      <c r="C483" s="4" t="s">
        <v>30</v>
      </c>
      <c r="D483" s="4" t="s">
        <v>43</v>
      </c>
      <c r="E483" s="4" t="s">
        <v>31</v>
      </c>
      <c r="F483" s="4">
        <v>276</v>
      </c>
      <c r="G483" s="4" t="s">
        <v>63</v>
      </c>
    </row>
    <row r="484" spans="1:7" x14ac:dyDescent="0.3">
      <c r="A484" s="4">
        <v>2020</v>
      </c>
      <c r="B484" s="4" t="s">
        <v>72</v>
      </c>
      <c r="C484" s="4" t="s">
        <v>30</v>
      </c>
      <c r="D484" s="4" t="s">
        <v>43</v>
      </c>
      <c r="E484" s="4" t="s">
        <v>52</v>
      </c>
      <c r="F484" s="4">
        <v>116</v>
      </c>
      <c r="G484" s="4" t="s">
        <v>63</v>
      </c>
    </row>
    <row r="485" spans="1:7" x14ac:dyDescent="0.3">
      <c r="A485" s="4">
        <v>2020</v>
      </c>
      <c r="B485" s="4" t="s">
        <v>72</v>
      </c>
      <c r="C485" s="4" t="s">
        <v>30</v>
      </c>
      <c r="D485" s="4" t="s">
        <v>43</v>
      </c>
      <c r="E485" s="4" t="s">
        <v>64</v>
      </c>
      <c r="F485" s="4">
        <v>87</v>
      </c>
      <c r="G485" s="4" t="s">
        <v>65</v>
      </c>
    </row>
    <row r="486" spans="1:7" x14ac:dyDescent="0.3">
      <c r="A486" s="4">
        <v>2020</v>
      </c>
      <c r="B486" s="4" t="s">
        <v>72</v>
      </c>
      <c r="C486" s="4" t="s">
        <v>30</v>
      </c>
      <c r="D486" s="4" t="s">
        <v>43</v>
      </c>
      <c r="E486" s="4" t="s">
        <v>66</v>
      </c>
      <c r="F486" s="4">
        <v>1247</v>
      </c>
      <c r="G486" s="4" t="s">
        <v>67</v>
      </c>
    </row>
    <row r="487" spans="1:7" x14ac:dyDescent="0.3">
      <c r="A487" s="4">
        <v>2020</v>
      </c>
      <c r="B487" s="4" t="s">
        <v>72</v>
      </c>
      <c r="C487" s="4" t="s">
        <v>30</v>
      </c>
      <c r="D487" s="4" t="s">
        <v>43</v>
      </c>
      <c r="E487" s="4" t="s">
        <v>68</v>
      </c>
      <c r="F487" s="4">
        <v>1040</v>
      </c>
      <c r="G487" s="4" t="s">
        <v>67</v>
      </c>
    </row>
    <row r="488" spans="1:7" x14ac:dyDescent="0.3">
      <c r="A488" s="4">
        <v>2020</v>
      </c>
      <c r="B488" s="4" t="s">
        <v>72</v>
      </c>
      <c r="C488" s="4" t="s">
        <v>30</v>
      </c>
      <c r="D488" s="4" t="s">
        <v>43</v>
      </c>
      <c r="E488" s="4" t="s">
        <v>69</v>
      </c>
      <c r="F488" s="4">
        <v>87</v>
      </c>
      <c r="G488" s="4" t="s">
        <v>70</v>
      </c>
    </row>
    <row r="489" spans="1:7" x14ac:dyDescent="0.3">
      <c r="A489" s="4">
        <v>2020</v>
      </c>
      <c r="B489" s="4" t="s">
        <v>72</v>
      </c>
      <c r="C489" s="4" t="s">
        <v>30</v>
      </c>
      <c r="D489" s="4" t="s">
        <v>44</v>
      </c>
      <c r="E489" s="4" t="s">
        <v>31</v>
      </c>
      <c r="F489" s="4">
        <v>789</v>
      </c>
      <c r="G489" s="4" t="s">
        <v>63</v>
      </c>
    </row>
    <row r="490" spans="1:7" x14ac:dyDescent="0.3">
      <c r="A490" s="4">
        <v>2020</v>
      </c>
      <c r="B490" s="4" t="s">
        <v>72</v>
      </c>
      <c r="C490" s="4" t="s">
        <v>30</v>
      </c>
      <c r="D490" s="4" t="s">
        <v>44</v>
      </c>
      <c r="E490" s="4" t="s">
        <v>52</v>
      </c>
      <c r="F490" s="4">
        <v>333</v>
      </c>
      <c r="G490" s="4" t="s">
        <v>63</v>
      </c>
    </row>
    <row r="491" spans="1:7" x14ac:dyDescent="0.3">
      <c r="A491" s="4">
        <v>2020</v>
      </c>
      <c r="B491" s="4" t="s">
        <v>72</v>
      </c>
      <c r="C491" s="4" t="s">
        <v>30</v>
      </c>
      <c r="D491" s="4" t="s">
        <v>44</v>
      </c>
      <c r="E491" s="4" t="s">
        <v>64</v>
      </c>
      <c r="F491" s="4">
        <v>249.75</v>
      </c>
      <c r="G491" s="4" t="s">
        <v>65</v>
      </c>
    </row>
    <row r="492" spans="1:7" x14ac:dyDescent="0.3">
      <c r="A492" s="4">
        <v>2020</v>
      </c>
      <c r="B492" s="4" t="s">
        <v>72</v>
      </c>
      <c r="C492" s="4" t="s">
        <v>30</v>
      </c>
      <c r="D492" s="4" t="s">
        <v>44</v>
      </c>
      <c r="E492" s="4" t="s">
        <v>66</v>
      </c>
      <c r="F492" s="4">
        <v>5960</v>
      </c>
      <c r="G492" s="4" t="s">
        <v>67</v>
      </c>
    </row>
    <row r="493" spans="1:7" x14ac:dyDescent="0.3">
      <c r="A493" s="4">
        <v>2020</v>
      </c>
      <c r="B493" s="4" t="s">
        <v>72</v>
      </c>
      <c r="C493" s="4" t="s">
        <v>30</v>
      </c>
      <c r="D493" s="4" t="s">
        <v>44</v>
      </c>
      <c r="E493" s="4" t="s">
        <v>68</v>
      </c>
      <c r="F493" s="4">
        <v>4528</v>
      </c>
      <c r="G493" s="4" t="s">
        <v>67</v>
      </c>
    </row>
    <row r="494" spans="1:7" x14ac:dyDescent="0.3">
      <c r="A494" s="4">
        <v>2020</v>
      </c>
      <c r="B494" s="4" t="s">
        <v>72</v>
      </c>
      <c r="C494" s="4" t="s">
        <v>30</v>
      </c>
      <c r="D494" s="4" t="s">
        <v>44</v>
      </c>
      <c r="E494" s="4" t="s">
        <v>69</v>
      </c>
      <c r="F494" s="4">
        <v>249.75</v>
      </c>
      <c r="G494" s="4" t="s">
        <v>70</v>
      </c>
    </row>
    <row r="495" spans="1:7" x14ac:dyDescent="0.3">
      <c r="A495" s="4">
        <v>2020</v>
      </c>
      <c r="B495" s="4" t="s">
        <v>72</v>
      </c>
      <c r="C495" s="4" t="s">
        <v>30</v>
      </c>
      <c r="D495" s="4" t="s">
        <v>45</v>
      </c>
      <c r="E495" s="4" t="s">
        <v>31</v>
      </c>
      <c r="F495" s="4">
        <v>249</v>
      </c>
      <c r="G495" s="4" t="s">
        <v>63</v>
      </c>
    </row>
    <row r="496" spans="1:7" x14ac:dyDescent="0.3">
      <c r="A496" s="4">
        <v>2020</v>
      </c>
      <c r="B496" s="4" t="s">
        <v>72</v>
      </c>
      <c r="C496" s="4" t="s">
        <v>30</v>
      </c>
      <c r="D496" s="4" t="s">
        <v>45</v>
      </c>
      <c r="E496" s="4" t="s">
        <v>52</v>
      </c>
      <c r="F496" s="4">
        <v>105</v>
      </c>
      <c r="G496" s="4" t="s">
        <v>63</v>
      </c>
    </row>
    <row r="497" spans="1:7" x14ac:dyDescent="0.3">
      <c r="A497" s="4">
        <v>2020</v>
      </c>
      <c r="B497" s="4" t="s">
        <v>72</v>
      </c>
      <c r="C497" s="4" t="s">
        <v>30</v>
      </c>
      <c r="D497" s="4" t="s">
        <v>45</v>
      </c>
      <c r="E497" s="4" t="s">
        <v>64</v>
      </c>
      <c r="F497" s="4">
        <v>78.75</v>
      </c>
      <c r="G497" s="4" t="s">
        <v>65</v>
      </c>
    </row>
    <row r="498" spans="1:7" x14ac:dyDescent="0.3">
      <c r="A498" s="4">
        <v>2020</v>
      </c>
      <c r="B498" s="4" t="s">
        <v>72</v>
      </c>
      <c r="C498" s="4" t="s">
        <v>30</v>
      </c>
      <c r="D498" s="4" t="s">
        <v>45</v>
      </c>
      <c r="E498" s="4" t="s">
        <v>66</v>
      </c>
      <c r="F498" s="4">
        <v>9379</v>
      </c>
      <c r="G498" s="4" t="s">
        <v>67</v>
      </c>
    </row>
    <row r="499" spans="1:7" x14ac:dyDescent="0.3">
      <c r="A499" s="4">
        <v>2020</v>
      </c>
      <c r="B499" s="4" t="s">
        <v>72</v>
      </c>
      <c r="C499" s="4" t="s">
        <v>30</v>
      </c>
      <c r="D499" s="4" t="s">
        <v>45</v>
      </c>
      <c r="E499" s="4" t="s">
        <v>68</v>
      </c>
      <c r="F499" s="4">
        <v>10814</v>
      </c>
      <c r="G499" s="4" t="s">
        <v>67</v>
      </c>
    </row>
    <row r="500" spans="1:7" x14ac:dyDescent="0.3">
      <c r="A500" s="4">
        <v>2020</v>
      </c>
      <c r="B500" s="4" t="s">
        <v>72</v>
      </c>
      <c r="C500" s="4" t="s">
        <v>30</v>
      </c>
      <c r="D500" s="4" t="s">
        <v>45</v>
      </c>
      <c r="E500" s="4" t="s">
        <v>69</v>
      </c>
      <c r="F500" s="4">
        <v>78.75</v>
      </c>
      <c r="G500" s="4" t="s">
        <v>70</v>
      </c>
    </row>
    <row r="501" spans="1:7" x14ac:dyDescent="0.3">
      <c r="A501" s="4">
        <v>2020</v>
      </c>
      <c r="B501" s="4" t="s">
        <v>72</v>
      </c>
      <c r="C501" s="4" t="s">
        <v>30</v>
      </c>
      <c r="D501" s="4" t="s">
        <v>48</v>
      </c>
      <c r="E501" s="4" t="s">
        <v>66</v>
      </c>
      <c r="F501" s="4">
        <v>2560</v>
      </c>
      <c r="G501" s="4" t="s">
        <v>67</v>
      </c>
    </row>
    <row r="502" spans="1:7" x14ac:dyDescent="0.3">
      <c r="A502" s="4">
        <v>2020</v>
      </c>
      <c r="B502" s="4" t="s">
        <v>72</v>
      </c>
      <c r="C502" s="4" t="s">
        <v>30</v>
      </c>
      <c r="D502" s="4" t="s">
        <v>48</v>
      </c>
      <c r="E502" s="4" t="s">
        <v>68</v>
      </c>
      <c r="F502" s="4">
        <v>1036</v>
      </c>
      <c r="G502" s="4" t="s">
        <v>67</v>
      </c>
    </row>
    <row r="503" spans="1:7" x14ac:dyDescent="0.3">
      <c r="A503" s="4">
        <v>2020</v>
      </c>
      <c r="B503" s="4" t="s">
        <v>72</v>
      </c>
      <c r="C503" s="4" t="s">
        <v>30</v>
      </c>
      <c r="D503" s="4" t="s">
        <v>49</v>
      </c>
      <c r="E503" s="4" t="s">
        <v>66</v>
      </c>
      <c r="F503" s="4">
        <v>160</v>
      </c>
      <c r="G503" s="4" t="s">
        <v>67</v>
      </c>
    </row>
    <row r="504" spans="1:7" x14ac:dyDescent="0.3">
      <c r="A504" s="4">
        <v>2020</v>
      </c>
      <c r="B504" s="4" t="s">
        <v>72</v>
      </c>
      <c r="C504" s="4" t="s">
        <v>30</v>
      </c>
      <c r="D504" s="4" t="s">
        <v>49</v>
      </c>
      <c r="E504" s="4" t="s">
        <v>68</v>
      </c>
      <c r="F504" s="4">
        <v>757</v>
      </c>
      <c r="G504" s="4" t="s">
        <v>67</v>
      </c>
    </row>
    <row r="505" spans="1:7" x14ac:dyDescent="0.3">
      <c r="A505" s="4">
        <v>2020</v>
      </c>
      <c r="B505" s="4" t="s">
        <v>72</v>
      </c>
      <c r="C505" s="4" t="s">
        <v>30</v>
      </c>
      <c r="D505" s="4" t="s">
        <v>50</v>
      </c>
      <c r="E505" s="4" t="s">
        <v>31</v>
      </c>
      <c r="F505" s="4">
        <v>276</v>
      </c>
      <c r="G505" s="4" t="s">
        <v>63</v>
      </c>
    </row>
    <row r="506" spans="1:7" x14ac:dyDescent="0.3">
      <c r="A506" s="4">
        <v>2020</v>
      </c>
      <c r="B506" s="4" t="s">
        <v>72</v>
      </c>
      <c r="C506" s="4" t="s">
        <v>30</v>
      </c>
      <c r="D506" s="4" t="s">
        <v>50</v>
      </c>
      <c r="E506" s="4" t="s">
        <v>52</v>
      </c>
      <c r="F506" s="4">
        <v>116</v>
      </c>
      <c r="G506" s="4" t="s">
        <v>63</v>
      </c>
    </row>
    <row r="507" spans="1:7" x14ac:dyDescent="0.3">
      <c r="A507" s="4">
        <v>2020</v>
      </c>
      <c r="B507" s="4" t="s">
        <v>72</v>
      </c>
      <c r="C507" s="4" t="s">
        <v>30</v>
      </c>
      <c r="D507" s="4" t="s">
        <v>50</v>
      </c>
      <c r="E507" s="4" t="s">
        <v>64</v>
      </c>
      <c r="F507" s="4">
        <v>87</v>
      </c>
      <c r="G507" s="4" t="s">
        <v>65</v>
      </c>
    </row>
    <row r="508" spans="1:7" x14ac:dyDescent="0.3">
      <c r="A508" s="4">
        <v>2020</v>
      </c>
      <c r="B508" s="4" t="s">
        <v>72</v>
      </c>
      <c r="C508" s="4" t="s">
        <v>30</v>
      </c>
      <c r="D508" s="4" t="s">
        <v>50</v>
      </c>
      <c r="E508" s="4" t="s">
        <v>66</v>
      </c>
      <c r="F508" s="4">
        <v>711</v>
      </c>
      <c r="G508" s="4" t="s">
        <v>67</v>
      </c>
    </row>
    <row r="509" spans="1:7" x14ac:dyDescent="0.3">
      <c r="A509" s="4">
        <v>2020</v>
      </c>
      <c r="B509" s="4" t="s">
        <v>72</v>
      </c>
      <c r="C509" s="4" t="s">
        <v>30</v>
      </c>
      <c r="D509" s="4" t="s">
        <v>50</v>
      </c>
      <c r="E509" s="4" t="s">
        <v>68</v>
      </c>
      <c r="F509" s="4">
        <v>1693</v>
      </c>
      <c r="G509" s="4" t="s">
        <v>67</v>
      </c>
    </row>
    <row r="510" spans="1:7" x14ac:dyDescent="0.3">
      <c r="A510" s="4">
        <v>2020</v>
      </c>
      <c r="B510" s="4" t="s">
        <v>72</v>
      </c>
      <c r="C510" s="4" t="s">
        <v>30</v>
      </c>
      <c r="D510" s="4" t="s">
        <v>50</v>
      </c>
      <c r="E510" s="4" t="s">
        <v>69</v>
      </c>
      <c r="F510" s="4">
        <v>87</v>
      </c>
      <c r="G510" s="4" t="s">
        <v>70</v>
      </c>
    </row>
    <row r="511" spans="1:7" x14ac:dyDescent="0.3">
      <c r="A511" s="4">
        <v>2020</v>
      </c>
      <c r="B511" s="4" t="s">
        <v>72</v>
      </c>
      <c r="C511" s="4" t="s">
        <v>30</v>
      </c>
      <c r="D511" s="4" t="s">
        <v>51</v>
      </c>
      <c r="E511" s="4" t="s">
        <v>31</v>
      </c>
      <c r="F511" s="4">
        <v>275</v>
      </c>
      <c r="G511" s="4" t="s">
        <v>63</v>
      </c>
    </row>
    <row r="512" spans="1:7" x14ac:dyDescent="0.3">
      <c r="A512" s="4">
        <v>2020</v>
      </c>
      <c r="B512" s="4" t="s">
        <v>72</v>
      </c>
      <c r="C512" s="4" t="s">
        <v>30</v>
      </c>
      <c r="D512" s="4" t="s">
        <v>51</v>
      </c>
      <c r="E512" s="4" t="s">
        <v>52</v>
      </c>
      <c r="F512" s="4">
        <v>116</v>
      </c>
      <c r="G512" s="4" t="s">
        <v>63</v>
      </c>
    </row>
    <row r="513" spans="1:7" x14ac:dyDescent="0.3">
      <c r="A513" s="4">
        <v>2020</v>
      </c>
      <c r="B513" s="4" t="s">
        <v>72</v>
      </c>
      <c r="C513" s="4" t="s">
        <v>30</v>
      </c>
      <c r="D513" s="4" t="s">
        <v>51</v>
      </c>
      <c r="E513" s="4" t="s">
        <v>64</v>
      </c>
      <c r="F513" s="4">
        <v>87</v>
      </c>
      <c r="G513" s="4" t="s">
        <v>65</v>
      </c>
    </row>
    <row r="514" spans="1:7" x14ac:dyDescent="0.3">
      <c r="A514" s="4">
        <v>2020</v>
      </c>
      <c r="B514" s="4" t="s">
        <v>72</v>
      </c>
      <c r="C514" s="4" t="s">
        <v>30</v>
      </c>
      <c r="D514" s="4" t="s">
        <v>51</v>
      </c>
      <c r="E514" s="4" t="s">
        <v>68</v>
      </c>
      <c r="F514" s="4">
        <v>44</v>
      </c>
      <c r="G514" s="4" t="s">
        <v>67</v>
      </c>
    </row>
    <row r="515" spans="1:7" x14ac:dyDescent="0.3">
      <c r="A515" s="4">
        <v>2020</v>
      </c>
      <c r="B515" s="4" t="s">
        <v>72</v>
      </c>
      <c r="C515" s="4" t="s">
        <v>30</v>
      </c>
      <c r="D515" s="4" t="s">
        <v>51</v>
      </c>
      <c r="E515" s="4" t="s">
        <v>69</v>
      </c>
      <c r="F515" s="4">
        <v>87</v>
      </c>
      <c r="G515" s="4" t="s">
        <v>70</v>
      </c>
    </row>
    <row r="516" spans="1:7" x14ac:dyDescent="0.3">
      <c r="A516" s="4">
        <v>2020</v>
      </c>
      <c r="B516" s="4" t="s">
        <v>72</v>
      </c>
      <c r="C516" s="4" t="s">
        <v>53</v>
      </c>
      <c r="D516" s="4" t="s">
        <v>39</v>
      </c>
      <c r="E516" s="4">
        <v>1975</v>
      </c>
      <c r="F516" s="4">
        <v>332</v>
      </c>
      <c r="G516" s="4" t="s">
        <v>67</v>
      </c>
    </row>
    <row r="517" spans="1:7" x14ac:dyDescent="0.3">
      <c r="A517" s="4">
        <v>2020</v>
      </c>
      <c r="B517" s="4" t="s">
        <v>72</v>
      </c>
      <c r="C517" s="4" t="s">
        <v>53</v>
      </c>
      <c r="D517" s="4" t="s">
        <v>39</v>
      </c>
      <c r="E517" s="4">
        <v>1985</v>
      </c>
      <c r="F517" s="4">
        <v>3070</v>
      </c>
      <c r="G517" s="4" t="s">
        <v>67</v>
      </c>
    </row>
    <row r="518" spans="1:7" x14ac:dyDescent="0.3">
      <c r="A518" s="4">
        <v>2020</v>
      </c>
      <c r="B518" s="4" t="s">
        <v>72</v>
      </c>
      <c r="C518" s="4" t="s">
        <v>53</v>
      </c>
      <c r="D518" s="4" t="s">
        <v>40</v>
      </c>
      <c r="E518" s="4">
        <v>1975</v>
      </c>
      <c r="F518" s="4">
        <v>7714</v>
      </c>
      <c r="G518" s="4" t="s">
        <v>67</v>
      </c>
    </row>
    <row r="519" spans="1:7" x14ac:dyDescent="0.3">
      <c r="A519" s="4">
        <v>2020</v>
      </c>
      <c r="B519" s="4" t="s">
        <v>72</v>
      </c>
      <c r="C519" s="4" t="s">
        <v>53</v>
      </c>
      <c r="D519" s="4" t="s">
        <v>40</v>
      </c>
      <c r="E519" s="4">
        <v>1985</v>
      </c>
      <c r="F519" s="4">
        <v>1611</v>
      </c>
      <c r="G519" s="4" t="s">
        <v>67</v>
      </c>
    </row>
    <row r="520" spans="1:7" x14ac:dyDescent="0.3">
      <c r="A520" s="4">
        <v>2020</v>
      </c>
      <c r="B520" s="4" t="s">
        <v>72</v>
      </c>
      <c r="C520" s="4" t="s">
        <v>53</v>
      </c>
      <c r="D520" s="4" t="s">
        <v>40</v>
      </c>
      <c r="E520" s="4">
        <v>1996</v>
      </c>
      <c r="F520" s="4">
        <v>5141</v>
      </c>
      <c r="G520" s="4" t="s">
        <v>67</v>
      </c>
    </row>
    <row r="521" spans="1:7" x14ac:dyDescent="0.3">
      <c r="A521" s="4">
        <v>2020</v>
      </c>
      <c r="B521" s="4" t="s">
        <v>72</v>
      </c>
      <c r="C521" s="4" t="s">
        <v>53</v>
      </c>
      <c r="D521" s="4" t="s">
        <v>41</v>
      </c>
      <c r="E521" s="4">
        <v>1975</v>
      </c>
      <c r="F521" s="4">
        <v>125985</v>
      </c>
      <c r="G521" s="4" t="s">
        <v>67</v>
      </c>
    </row>
    <row r="522" spans="1:7" x14ac:dyDescent="0.3">
      <c r="A522" s="4">
        <v>2020</v>
      </c>
      <c r="B522" s="4" t="s">
        <v>72</v>
      </c>
      <c r="C522" s="4" t="s">
        <v>53</v>
      </c>
      <c r="D522" s="4" t="s">
        <v>41</v>
      </c>
      <c r="E522" s="4">
        <v>1985</v>
      </c>
      <c r="F522" s="4">
        <v>75274</v>
      </c>
      <c r="G522" s="4" t="s">
        <v>67</v>
      </c>
    </row>
    <row r="523" spans="1:7" x14ac:dyDescent="0.3">
      <c r="A523" s="4">
        <v>2020</v>
      </c>
      <c r="B523" s="4" t="s">
        <v>72</v>
      </c>
      <c r="C523" s="4" t="s">
        <v>53</v>
      </c>
      <c r="D523" s="4" t="s">
        <v>41</v>
      </c>
      <c r="E523" s="4">
        <v>1996</v>
      </c>
      <c r="F523" s="4">
        <v>22907</v>
      </c>
      <c r="G523" s="4" t="s">
        <v>67</v>
      </c>
    </row>
    <row r="524" spans="1:7" x14ac:dyDescent="0.3">
      <c r="A524" s="4">
        <v>2020</v>
      </c>
      <c r="B524" s="4" t="s">
        <v>72</v>
      </c>
      <c r="C524" s="4" t="s">
        <v>53</v>
      </c>
      <c r="D524" s="4" t="s">
        <v>41</v>
      </c>
      <c r="E524" s="4">
        <v>2003</v>
      </c>
      <c r="F524" s="4">
        <v>9586</v>
      </c>
      <c r="G524" s="4" t="s">
        <v>63</v>
      </c>
    </row>
    <row r="525" spans="1:7" x14ac:dyDescent="0.3">
      <c r="A525" s="4">
        <v>2020</v>
      </c>
      <c r="B525" s="4" t="s">
        <v>72</v>
      </c>
      <c r="C525" s="4" t="s">
        <v>53</v>
      </c>
      <c r="D525" s="4" t="s">
        <v>41</v>
      </c>
      <c r="E525" s="4">
        <v>2007</v>
      </c>
      <c r="F525" s="4">
        <v>6614</v>
      </c>
      <c r="G525" s="4" t="s">
        <v>63</v>
      </c>
    </row>
    <row r="526" spans="1:7" x14ac:dyDescent="0.3">
      <c r="A526" s="4">
        <v>2020</v>
      </c>
      <c r="B526" s="4" t="s">
        <v>72</v>
      </c>
      <c r="C526" s="4" t="s">
        <v>53</v>
      </c>
      <c r="D526" s="4" t="s">
        <v>41</v>
      </c>
      <c r="E526" s="4">
        <v>2011</v>
      </c>
      <c r="F526" s="4">
        <v>5724</v>
      </c>
      <c r="G526" s="4" t="s">
        <v>63</v>
      </c>
    </row>
    <row r="527" spans="1:7" x14ac:dyDescent="0.3">
      <c r="A527" s="4">
        <v>2020</v>
      </c>
      <c r="B527" s="4" t="s">
        <v>72</v>
      </c>
      <c r="C527" s="4" t="s">
        <v>53</v>
      </c>
      <c r="D527" s="4" t="s">
        <v>41</v>
      </c>
      <c r="E527" s="4">
        <v>2015</v>
      </c>
      <c r="F527" s="4">
        <v>7358</v>
      </c>
      <c r="G527" s="4" t="s">
        <v>63</v>
      </c>
    </row>
    <row r="528" spans="1:7" x14ac:dyDescent="0.3">
      <c r="A528" s="4">
        <v>2020</v>
      </c>
      <c r="B528" s="4" t="s">
        <v>72</v>
      </c>
      <c r="C528" s="4" t="s">
        <v>53</v>
      </c>
      <c r="D528" s="4" t="s">
        <v>41</v>
      </c>
      <c r="E528" s="4">
        <v>2017</v>
      </c>
      <c r="F528" s="4">
        <v>8531.5400000000009</v>
      </c>
      <c r="G528" s="4" t="s">
        <v>65</v>
      </c>
    </row>
    <row r="529" spans="1:7" x14ac:dyDescent="0.3">
      <c r="A529" s="4">
        <v>2020</v>
      </c>
      <c r="B529" s="4" t="s">
        <v>72</v>
      </c>
      <c r="C529" s="4" t="s">
        <v>53</v>
      </c>
      <c r="D529" s="4" t="s">
        <v>41</v>
      </c>
      <c r="E529" s="4" t="s">
        <v>69</v>
      </c>
      <c r="F529" s="4">
        <v>2875.8</v>
      </c>
      <c r="G529" s="4" t="s">
        <v>70</v>
      </c>
    </row>
    <row r="530" spans="1:7" x14ac:dyDescent="0.3">
      <c r="A530" s="4">
        <v>2020</v>
      </c>
      <c r="B530" s="4" t="s">
        <v>72</v>
      </c>
      <c r="C530" s="4" t="s">
        <v>53</v>
      </c>
      <c r="D530" s="4" t="s">
        <v>41</v>
      </c>
      <c r="E530" s="4" t="s">
        <v>69</v>
      </c>
      <c r="F530" s="4">
        <v>2875.8</v>
      </c>
      <c r="G530" s="4" t="s">
        <v>70</v>
      </c>
    </row>
    <row r="531" spans="1:7" x14ac:dyDescent="0.3">
      <c r="A531" s="4">
        <v>2020</v>
      </c>
      <c r="B531" s="4" t="s">
        <v>72</v>
      </c>
      <c r="C531" s="4" t="s">
        <v>53</v>
      </c>
      <c r="D531" s="4" t="s">
        <v>42</v>
      </c>
      <c r="E531" s="4">
        <v>1975</v>
      </c>
      <c r="F531" s="4">
        <v>1817</v>
      </c>
      <c r="G531" s="4" t="s">
        <v>67</v>
      </c>
    </row>
    <row r="532" spans="1:7" x14ac:dyDescent="0.3">
      <c r="A532" s="4">
        <v>2020</v>
      </c>
      <c r="B532" s="4" t="s">
        <v>72</v>
      </c>
      <c r="C532" s="4" t="s">
        <v>53</v>
      </c>
      <c r="D532" s="4" t="s">
        <v>42</v>
      </c>
      <c r="E532" s="4">
        <v>1985</v>
      </c>
      <c r="F532" s="4">
        <v>1729</v>
      </c>
      <c r="G532" s="4" t="s">
        <v>67</v>
      </c>
    </row>
    <row r="533" spans="1:7" x14ac:dyDescent="0.3">
      <c r="A533" s="4">
        <v>2020</v>
      </c>
      <c r="B533" s="4" t="s">
        <v>72</v>
      </c>
      <c r="C533" s="4" t="s">
        <v>53</v>
      </c>
      <c r="D533" s="4" t="s">
        <v>43</v>
      </c>
      <c r="E533" s="4">
        <v>1975</v>
      </c>
      <c r="F533" s="4">
        <v>150837</v>
      </c>
      <c r="G533" s="4" t="s">
        <v>67</v>
      </c>
    </row>
    <row r="534" spans="1:7" x14ac:dyDescent="0.3">
      <c r="A534" s="4">
        <v>2020</v>
      </c>
      <c r="B534" s="4" t="s">
        <v>72</v>
      </c>
      <c r="C534" s="4" t="s">
        <v>53</v>
      </c>
      <c r="D534" s="4" t="s">
        <v>43</v>
      </c>
      <c r="E534" s="4">
        <v>1985</v>
      </c>
      <c r="F534" s="4">
        <v>72852</v>
      </c>
      <c r="G534" s="4" t="s">
        <v>67</v>
      </c>
    </row>
    <row r="535" spans="1:7" x14ac:dyDescent="0.3">
      <c r="A535" s="4">
        <v>2020</v>
      </c>
      <c r="B535" s="4" t="s">
        <v>72</v>
      </c>
      <c r="C535" s="4" t="s">
        <v>53</v>
      </c>
      <c r="D535" s="4" t="s">
        <v>43</v>
      </c>
      <c r="E535" s="4">
        <v>1996</v>
      </c>
      <c r="F535" s="4">
        <v>20338</v>
      </c>
      <c r="G535" s="4" t="s">
        <v>67</v>
      </c>
    </row>
    <row r="536" spans="1:7" x14ac:dyDescent="0.3">
      <c r="A536" s="4">
        <v>2020</v>
      </c>
      <c r="B536" s="4" t="s">
        <v>72</v>
      </c>
      <c r="C536" s="4" t="s">
        <v>53</v>
      </c>
      <c r="D536" s="4" t="s">
        <v>43</v>
      </c>
      <c r="E536" s="4">
        <v>2003</v>
      </c>
      <c r="F536" s="4">
        <v>8873</v>
      </c>
      <c r="G536" s="4" t="s">
        <v>63</v>
      </c>
    </row>
    <row r="537" spans="1:7" x14ac:dyDescent="0.3">
      <c r="A537" s="4">
        <v>2020</v>
      </c>
      <c r="B537" s="4" t="s">
        <v>72</v>
      </c>
      <c r="C537" s="4" t="s">
        <v>53</v>
      </c>
      <c r="D537" s="4" t="s">
        <v>43</v>
      </c>
      <c r="E537" s="4">
        <v>2007</v>
      </c>
      <c r="F537" s="4">
        <v>6122</v>
      </c>
      <c r="G537" s="4" t="s">
        <v>63</v>
      </c>
    </row>
    <row r="538" spans="1:7" x14ac:dyDescent="0.3">
      <c r="A538" s="4">
        <v>2020</v>
      </c>
      <c r="B538" s="4" t="s">
        <v>72</v>
      </c>
      <c r="C538" s="4" t="s">
        <v>53</v>
      </c>
      <c r="D538" s="4" t="s">
        <v>43</v>
      </c>
      <c r="E538" s="4">
        <v>2011</v>
      </c>
      <c r="F538" s="4">
        <v>5298</v>
      </c>
      <c r="G538" s="4" t="s">
        <v>63</v>
      </c>
    </row>
    <row r="539" spans="1:7" x14ac:dyDescent="0.3">
      <c r="A539" s="4">
        <v>2020</v>
      </c>
      <c r="B539" s="4" t="s">
        <v>72</v>
      </c>
      <c r="C539" s="4" t="s">
        <v>53</v>
      </c>
      <c r="D539" s="4" t="s">
        <v>43</v>
      </c>
      <c r="E539" s="4">
        <v>2015</v>
      </c>
      <c r="F539" s="4">
        <v>6811</v>
      </c>
      <c r="G539" s="4" t="s">
        <v>63</v>
      </c>
    </row>
    <row r="540" spans="1:7" x14ac:dyDescent="0.3">
      <c r="A540" s="4">
        <v>2020</v>
      </c>
      <c r="B540" s="4" t="s">
        <v>72</v>
      </c>
      <c r="C540" s="4" t="s">
        <v>53</v>
      </c>
      <c r="D540" s="4" t="s">
        <v>43</v>
      </c>
      <c r="E540" s="4">
        <v>2017</v>
      </c>
      <c r="F540" s="4">
        <v>7896.97</v>
      </c>
      <c r="G540" s="4" t="s">
        <v>65</v>
      </c>
    </row>
    <row r="541" spans="1:7" x14ac:dyDescent="0.3">
      <c r="A541" s="4">
        <v>2020</v>
      </c>
      <c r="B541" s="4" t="s">
        <v>72</v>
      </c>
      <c r="C541" s="4" t="s">
        <v>53</v>
      </c>
      <c r="D541" s="4" t="s">
        <v>43</v>
      </c>
      <c r="E541" s="4" t="s">
        <v>69</v>
      </c>
      <c r="F541" s="4">
        <v>2661.9</v>
      </c>
      <c r="G541" s="4" t="s">
        <v>70</v>
      </c>
    </row>
    <row r="542" spans="1:7" x14ac:dyDescent="0.3">
      <c r="A542" s="4">
        <v>2020</v>
      </c>
      <c r="B542" s="4" t="s">
        <v>72</v>
      </c>
      <c r="C542" s="4" t="s">
        <v>53</v>
      </c>
      <c r="D542" s="4" t="s">
        <v>43</v>
      </c>
      <c r="E542" s="4" t="s">
        <v>69</v>
      </c>
      <c r="F542" s="4">
        <v>2661.9</v>
      </c>
      <c r="G542" s="4" t="s">
        <v>70</v>
      </c>
    </row>
    <row r="543" spans="1:7" x14ac:dyDescent="0.3">
      <c r="A543" s="4">
        <v>2020</v>
      </c>
      <c r="B543" s="4" t="s">
        <v>72</v>
      </c>
      <c r="C543" s="4" t="s">
        <v>53</v>
      </c>
      <c r="D543" s="4" t="s">
        <v>44</v>
      </c>
      <c r="E543" s="4">
        <v>1975</v>
      </c>
      <c r="F543" s="4">
        <v>412117</v>
      </c>
      <c r="G543" s="4" t="s">
        <v>67</v>
      </c>
    </row>
    <row r="544" spans="1:7" x14ac:dyDescent="0.3">
      <c r="A544" s="4">
        <v>2020</v>
      </c>
      <c r="B544" s="4" t="s">
        <v>72</v>
      </c>
      <c r="C544" s="4" t="s">
        <v>53</v>
      </c>
      <c r="D544" s="4" t="s">
        <v>44</v>
      </c>
      <c r="E544" s="4">
        <v>1985</v>
      </c>
      <c r="F544" s="4">
        <v>108222</v>
      </c>
      <c r="G544" s="4" t="s">
        <v>67</v>
      </c>
    </row>
    <row r="545" spans="1:7" x14ac:dyDescent="0.3">
      <c r="A545" s="4">
        <v>2020</v>
      </c>
      <c r="B545" s="4" t="s">
        <v>72</v>
      </c>
      <c r="C545" s="4" t="s">
        <v>53</v>
      </c>
      <c r="D545" s="4" t="s">
        <v>44</v>
      </c>
      <c r="E545" s="4">
        <v>1996</v>
      </c>
      <c r="F545" s="4">
        <v>16399</v>
      </c>
      <c r="G545" s="4" t="s">
        <v>67</v>
      </c>
    </row>
    <row r="546" spans="1:7" x14ac:dyDescent="0.3">
      <c r="A546" s="4">
        <v>2020</v>
      </c>
      <c r="B546" s="4" t="s">
        <v>72</v>
      </c>
      <c r="C546" s="4" t="s">
        <v>53</v>
      </c>
      <c r="D546" s="4" t="s">
        <v>44</v>
      </c>
      <c r="E546" s="4">
        <v>2003</v>
      </c>
      <c r="F546" s="4">
        <v>8669</v>
      </c>
      <c r="G546" s="4" t="s">
        <v>63</v>
      </c>
    </row>
    <row r="547" spans="1:7" x14ac:dyDescent="0.3">
      <c r="A547" s="4">
        <v>2020</v>
      </c>
      <c r="B547" s="4" t="s">
        <v>72</v>
      </c>
      <c r="C547" s="4" t="s">
        <v>53</v>
      </c>
      <c r="D547" s="4" t="s">
        <v>44</v>
      </c>
      <c r="E547" s="4">
        <v>2007</v>
      </c>
      <c r="F547" s="4">
        <v>5981</v>
      </c>
      <c r="G547" s="4" t="s">
        <v>63</v>
      </c>
    </row>
    <row r="548" spans="1:7" x14ac:dyDescent="0.3">
      <c r="A548" s="4">
        <v>2020</v>
      </c>
      <c r="B548" s="4" t="s">
        <v>72</v>
      </c>
      <c r="C548" s="4" t="s">
        <v>53</v>
      </c>
      <c r="D548" s="4" t="s">
        <v>44</v>
      </c>
      <c r="E548" s="4">
        <v>2011</v>
      </c>
      <c r="F548" s="4">
        <v>5177</v>
      </c>
      <c r="G548" s="4" t="s">
        <v>63</v>
      </c>
    </row>
    <row r="549" spans="1:7" x14ac:dyDescent="0.3">
      <c r="A549" s="4">
        <v>2020</v>
      </c>
      <c r="B549" s="4" t="s">
        <v>72</v>
      </c>
      <c r="C549" s="4" t="s">
        <v>53</v>
      </c>
      <c r="D549" s="4" t="s">
        <v>44</v>
      </c>
      <c r="E549" s="4">
        <v>2015</v>
      </c>
      <c r="F549" s="4">
        <v>6654</v>
      </c>
      <c r="G549" s="4" t="s">
        <v>63</v>
      </c>
    </row>
    <row r="550" spans="1:7" x14ac:dyDescent="0.3">
      <c r="A550" s="4">
        <v>2020</v>
      </c>
      <c r="B550" s="4" t="s">
        <v>72</v>
      </c>
      <c r="C550" s="4" t="s">
        <v>53</v>
      </c>
      <c r="D550" s="4" t="s">
        <v>44</v>
      </c>
      <c r="E550" s="4">
        <v>2017</v>
      </c>
      <c r="F550" s="4">
        <v>7715.41</v>
      </c>
      <c r="G550" s="4" t="s">
        <v>65</v>
      </c>
    </row>
    <row r="551" spans="1:7" x14ac:dyDescent="0.3">
      <c r="A551" s="4">
        <v>2020</v>
      </c>
      <c r="B551" s="4" t="s">
        <v>72</v>
      </c>
      <c r="C551" s="4" t="s">
        <v>53</v>
      </c>
      <c r="D551" s="4" t="s">
        <v>44</v>
      </c>
      <c r="E551" s="4" t="s">
        <v>69</v>
      </c>
      <c r="F551" s="4">
        <v>2600.6999999999998</v>
      </c>
      <c r="G551" s="4" t="s">
        <v>70</v>
      </c>
    </row>
    <row r="552" spans="1:7" x14ac:dyDescent="0.3">
      <c r="A552" s="4">
        <v>2020</v>
      </c>
      <c r="B552" s="4" t="s">
        <v>72</v>
      </c>
      <c r="C552" s="4" t="s">
        <v>53</v>
      </c>
      <c r="D552" s="4" t="s">
        <v>44</v>
      </c>
      <c r="E552" s="4" t="s">
        <v>69</v>
      </c>
      <c r="F552" s="4">
        <v>2600.6999999999998</v>
      </c>
      <c r="G552" s="4" t="s">
        <v>70</v>
      </c>
    </row>
    <row r="553" spans="1:7" x14ac:dyDescent="0.3">
      <c r="A553" s="4">
        <v>2020</v>
      </c>
      <c r="B553" s="4" t="s">
        <v>72</v>
      </c>
      <c r="C553" s="4" t="s">
        <v>53</v>
      </c>
      <c r="D553" s="4" t="s">
        <v>45</v>
      </c>
      <c r="E553" s="4">
        <v>1975</v>
      </c>
      <c r="F553" s="4">
        <v>22890</v>
      </c>
      <c r="G553" s="4" t="s">
        <v>67</v>
      </c>
    </row>
    <row r="554" spans="1:7" x14ac:dyDescent="0.3">
      <c r="A554" s="4">
        <v>2020</v>
      </c>
      <c r="B554" s="4" t="s">
        <v>72</v>
      </c>
      <c r="C554" s="4" t="s">
        <v>53</v>
      </c>
      <c r="D554" s="4" t="s">
        <v>45</v>
      </c>
      <c r="E554" s="4">
        <v>1985</v>
      </c>
      <c r="F554" s="4">
        <v>19399</v>
      </c>
      <c r="G554" s="4" t="s">
        <v>67</v>
      </c>
    </row>
    <row r="555" spans="1:7" x14ac:dyDescent="0.3">
      <c r="A555" s="4">
        <v>2020</v>
      </c>
      <c r="B555" s="4" t="s">
        <v>72</v>
      </c>
      <c r="C555" s="4" t="s">
        <v>53</v>
      </c>
      <c r="D555" s="4" t="s">
        <v>45</v>
      </c>
      <c r="E555" s="4">
        <v>1996</v>
      </c>
      <c r="F555" s="4">
        <v>1397</v>
      </c>
      <c r="G555" s="4" t="s">
        <v>67</v>
      </c>
    </row>
    <row r="556" spans="1:7" x14ac:dyDescent="0.3">
      <c r="A556" s="4">
        <v>2020</v>
      </c>
      <c r="B556" s="4" t="s">
        <v>72</v>
      </c>
      <c r="C556" s="4" t="s">
        <v>53</v>
      </c>
      <c r="D556" s="4" t="s">
        <v>45</v>
      </c>
      <c r="E556" s="4">
        <v>2003</v>
      </c>
      <c r="F556" s="4">
        <v>257</v>
      </c>
      <c r="G556" s="4" t="s">
        <v>63</v>
      </c>
    </row>
    <row r="557" spans="1:7" x14ac:dyDescent="0.3">
      <c r="A557" s="4">
        <v>2020</v>
      </c>
      <c r="B557" s="4" t="s">
        <v>72</v>
      </c>
      <c r="C557" s="4" t="s">
        <v>53</v>
      </c>
      <c r="D557" s="4" t="s">
        <v>45</v>
      </c>
      <c r="E557" s="4">
        <v>2007</v>
      </c>
      <c r="F557" s="4">
        <v>177</v>
      </c>
      <c r="G557" s="4" t="s">
        <v>63</v>
      </c>
    </row>
    <row r="558" spans="1:7" x14ac:dyDescent="0.3">
      <c r="A558" s="4">
        <v>2020</v>
      </c>
      <c r="B558" s="4" t="s">
        <v>72</v>
      </c>
      <c r="C558" s="4" t="s">
        <v>53</v>
      </c>
      <c r="D558" s="4" t="s">
        <v>45</v>
      </c>
      <c r="E558" s="4">
        <v>2011</v>
      </c>
      <c r="F558" s="4">
        <v>153</v>
      </c>
      <c r="G558" s="4" t="s">
        <v>63</v>
      </c>
    </row>
    <row r="559" spans="1:7" x14ac:dyDescent="0.3">
      <c r="A559" s="4">
        <v>2020</v>
      </c>
      <c r="B559" s="4" t="s">
        <v>72</v>
      </c>
      <c r="C559" s="4" t="s">
        <v>53</v>
      </c>
      <c r="D559" s="4" t="s">
        <v>45</v>
      </c>
      <c r="E559" s="4">
        <v>2015</v>
      </c>
      <c r="F559" s="4">
        <v>197</v>
      </c>
      <c r="G559" s="4" t="s">
        <v>63</v>
      </c>
    </row>
    <row r="560" spans="1:7" x14ac:dyDescent="0.3">
      <c r="A560" s="4">
        <v>2020</v>
      </c>
      <c r="B560" s="4" t="s">
        <v>72</v>
      </c>
      <c r="C560" s="4" t="s">
        <v>53</v>
      </c>
      <c r="D560" s="4" t="s">
        <v>45</v>
      </c>
      <c r="E560" s="4">
        <v>2017</v>
      </c>
      <c r="F560" s="4">
        <v>228.73</v>
      </c>
      <c r="G560" s="4" t="s">
        <v>65</v>
      </c>
    </row>
    <row r="561" spans="1:7" x14ac:dyDescent="0.3">
      <c r="A561" s="4">
        <v>2020</v>
      </c>
      <c r="B561" s="4" t="s">
        <v>72</v>
      </c>
      <c r="C561" s="4" t="s">
        <v>53</v>
      </c>
      <c r="D561" s="4" t="s">
        <v>45</v>
      </c>
      <c r="E561" s="4" t="s">
        <v>69</v>
      </c>
      <c r="F561" s="4">
        <v>77.099999999999994</v>
      </c>
      <c r="G561" s="4" t="s">
        <v>70</v>
      </c>
    </row>
    <row r="562" spans="1:7" x14ac:dyDescent="0.3">
      <c r="A562" s="4">
        <v>2020</v>
      </c>
      <c r="B562" s="4" t="s">
        <v>72</v>
      </c>
      <c r="C562" s="4" t="s">
        <v>53</v>
      </c>
      <c r="D562" s="4" t="s">
        <v>45</v>
      </c>
      <c r="E562" s="4" t="s">
        <v>69</v>
      </c>
      <c r="F562" s="4">
        <v>77.099999999999994</v>
      </c>
      <c r="G562" s="4" t="s">
        <v>70</v>
      </c>
    </row>
    <row r="563" spans="1:7" x14ac:dyDescent="0.3">
      <c r="A563" s="4">
        <v>2020</v>
      </c>
      <c r="B563" s="4" t="s">
        <v>72</v>
      </c>
      <c r="C563" s="4" t="s">
        <v>53</v>
      </c>
      <c r="D563" s="4" t="s">
        <v>48</v>
      </c>
      <c r="E563" s="4">
        <v>1975</v>
      </c>
      <c r="F563" s="4">
        <v>8751</v>
      </c>
      <c r="G563" s="4" t="s">
        <v>67</v>
      </c>
    </row>
    <row r="564" spans="1:7" x14ac:dyDescent="0.3">
      <c r="A564" s="4">
        <v>2020</v>
      </c>
      <c r="B564" s="4" t="s">
        <v>72</v>
      </c>
      <c r="C564" s="4" t="s">
        <v>53</v>
      </c>
      <c r="D564" s="4" t="s">
        <v>48</v>
      </c>
      <c r="E564" s="4">
        <v>1985</v>
      </c>
      <c r="F564" s="4">
        <v>1502</v>
      </c>
      <c r="G564" s="4" t="s">
        <v>67</v>
      </c>
    </row>
    <row r="565" spans="1:7" x14ac:dyDescent="0.3">
      <c r="A565" s="4">
        <v>2020</v>
      </c>
      <c r="B565" s="4" t="s">
        <v>72</v>
      </c>
      <c r="C565" s="4" t="s">
        <v>53</v>
      </c>
      <c r="D565" s="4" t="s">
        <v>48</v>
      </c>
      <c r="E565" s="4">
        <v>1996</v>
      </c>
      <c r="F565" s="4">
        <v>685</v>
      </c>
      <c r="G565" s="4" t="s">
        <v>67</v>
      </c>
    </row>
    <row r="566" spans="1:7" x14ac:dyDescent="0.3">
      <c r="A566" s="4">
        <v>2020</v>
      </c>
      <c r="B566" s="4" t="s">
        <v>72</v>
      </c>
      <c r="C566" s="4" t="s">
        <v>53</v>
      </c>
      <c r="D566" s="4" t="s">
        <v>48</v>
      </c>
      <c r="E566" s="4">
        <v>2003</v>
      </c>
      <c r="F566" s="4">
        <v>192</v>
      </c>
      <c r="G566" s="4" t="s">
        <v>63</v>
      </c>
    </row>
    <row r="567" spans="1:7" x14ac:dyDescent="0.3">
      <c r="A567" s="4">
        <v>2020</v>
      </c>
      <c r="B567" s="4" t="s">
        <v>72</v>
      </c>
      <c r="C567" s="4" t="s">
        <v>53</v>
      </c>
      <c r="D567" s="4" t="s">
        <v>48</v>
      </c>
      <c r="E567" s="4">
        <v>2007</v>
      </c>
      <c r="F567" s="4">
        <v>132</v>
      </c>
      <c r="G567" s="4" t="s">
        <v>63</v>
      </c>
    </row>
    <row r="568" spans="1:7" x14ac:dyDescent="0.3">
      <c r="A568" s="4">
        <v>2020</v>
      </c>
      <c r="B568" s="4" t="s">
        <v>72</v>
      </c>
      <c r="C568" s="4" t="s">
        <v>53</v>
      </c>
      <c r="D568" s="4" t="s">
        <v>48</v>
      </c>
      <c r="E568" s="4">
        <v>2011</v>
      </c>
      <c r="F568" s="4">
        <v>115</v>
      </c>
      <c r="G568" s="4" t="s">
        <v>63</v>
      </c>
    </row>
    <row r="569" spans="1:7" x14ac:dyDescent="0.3">
      <c r="A569" s="4">
        <v>2020</v>
      </c>
      <c r="B569" s="4" t="s">
        <v>72</v>
      </c>
      <c r="C569" s="4" t="s">
        <v>53</v>
      </c>
      <c r="D569" s="4" t="s">
        <v>48</v>
      </c>
      <c r="E569" s="4">
        <v>2015</v>
      </c>
      <c r="F569" s="4">
        <v>147</v>
      </c>
      <c r="G569" s="4" t="s">
        <v>63</v>
      </c>
    </row>
    <row r="570" spans="1:7" x14ac:dyDescent="0.3">
      <c r="A570" s="4">
        <v>2020</v>
      </c>
      <c r="B570" s="4" t="s">
        <v>72</v>
      </c>
      <c r="C570" s="4" t="s">
        <v>53</v>
      </c>
      <c r="D570" s="4" t="s">
        <v>48</v>
      </c>
      <c r="E570" s="4">
        <v>2017</v>
      </c>
      <c r="F570" s="4">
        <v>170.88</v>
      </c>
      <c r="G570" s="4" t="s">
        <v>65</v>
      </c>
    </row>
    <row r="571" spans="1:7" x14ac:dyDescent="0.3">
      <c r="A571" s="4">
        <v>2020</v>
      </c>
      <c r="B571" s="4" t="s">
        <v>72</v>
      </c>
      <c r="C571" s="4" t="s">
        <v>53</v>
      </c>
      <c r="D571" s="4" t="s">
        <v>48</v>
      </c>
      <c r="E571" s="4" t="s">
        <v>69</v>
      </c>
      <c r="F571" s="4">
        <v>57.6</v>
      </c>
      <c r="G571" s="4" t="s">
        <v>70</v>
      </c>
    </row>
    <row r="572" spans="1:7" x14ac:dyDescent="0.3">
      <c r="A572" s="4">
        <v>2020</v>
      </c>
      <c r="B572" s="4" t="s">
        <v>72</v>
      </c>
      <c r="C572" s="4" t="s">
        <v>53</v>
      </c>
      <c r="D572" s="4" t="s">
        <v>48</v>
      </c>
      <c r="E572" s="4" t="s">
        <v>69</v>
      </c>
      <c r="F572" s="4">
        <v>57.6</v>
      </c>
      <c r="G572" s="4" t="s">
        <v>70</v>
      </c>
    </row>
    <row r="573" spans="1:7" x14ac:dyDescent="0.3">
      <c r="A573" s="4">
        <v>2020</v>
      </c>
      <c r="B573" s="4" t="s">
        <v>72</v>
      </c>
      <c r="C573" s="4" t="s">
        <v>53</v>
      </c>
      <c r="D573" s="4" t="s">
        <v>49</v>
      </c>
      <c r="E573" s="4">
        <v>1975</v>
      </c>
      <c r="F573" s="4">
        <v>6916</v>
      </c>
      <c r="G573" s="4" t="s">
        <v>67</v>
      </c>
    </row>
    <row r="574" spans="1:7" x14ac:dyDescent="0.3">
      <c r="A574" s="4">
        <v>2020</v>
      </c>
      <c r="B574" s="4" t="s">
        <v>72</v>
      </c>
      <c r="C574" s="4" t="s">
        <v>53</v>
      </c>
      <c r="D574" s="4" t="s">
        <v>49</v>
      </c>
      <c r="E574" s="4">
        <v>1985</v>
      </c>
      <c r="F574" s="4">
        <v>6741</v>
      </c>
      <c r="G574" s="4" t="s">
        <v>67</v>
      </c>
    </row>
    <row r="575" spans="1:7" x14ac:dyDescent="0.3">
      <c r="A575" s="4">
        <v>2020</v>
      </c>
      <c r="B575" s="4" t="s">
        <v>72</v>
      </c>
      <c r="C575" s="4" t="s">
        <v>53</v>
      </c>
      <c r="D575" s="4" t="s">
        <v>49</v>
      </c>
      <c r="E575" s="4">
        <v>1996</v>
      </c>
      <c r="F575" s="4">
        <v>851</v>
      </c>
      <c r="G575" s="4" t="s">
        <v>67</v>
      </c>
    </row>
    <row r="576" spans="1:7" x14ac:dyDescent="0.3">
      <c r="A576" s="4">
        <v>2020</v>
      </c>
      <c r="B576" s="4" t="s">
        <v>72</v>
      </c>
      <c r="C576" s="4" t="s">
        <v>53</v>
      </c>
      <c r="D576" s="4" t="s">
        <v>50</v>
      </c>
      <c r="E576" s="4">
        <v>1975</v>
      </c>
      <c r="F576" s="4">
        <v>18837</v>
      </c>
      <c r="G576" s="4" t="s">
        <v>67</v>
      </c>
    </row>
    <row r="577" spans="1:7" x14ac:dyDescent="0.3">
      <c r="A577" s="4">
        <v>2020</v>
      </c>
      <c r="B577" s="4" t="s">
        <v>72</v>
      </c>
      <c r="C577" s="4" t="s">
        <v>53</v>
      </c>
      <c r="D577" s="4" t="s">
        <v>50</v>
      </c>
      <c r="E577" s="4">
        <v>1985</v>
      </c>
      <c r="F577" s="4">
        <v>13840</v>
      </c>
      <c r="G577" s="4" t="s">
        <v>67</v>
      </c>
    </row>
    <row r="578" spans="1:7" x14ac:dyDescent="0.3">
      <c r="A578" s="4">
        <v>2020</v>
      </c>
      <c r="B578" s="4" t="s">
        <v>72</v>
      </c>
      <c r="C578" s="4" t="s">
        <v>53</v>
      </c>
      <c r="D578" s="4" t="s">
        <v>50</v>
      </c>
      <c r="E578" s="4">
        <v>1996</v>
      </c>
      <c r="F578" s="4">
        <v>184</v>
      </c>
      <c r="G578" s="4" t="s">
        <v>67</v>
      </c>
    </row>
    <row r="579" spans="1:7" x14ac:dyDescent="0.3">
      <c r="A579" s="4">
        <v>2020</v>
      </c>
      <c r="B579" s="4" t="s">
        <v>72</v>
      </c>
      <c r="C579" s="4" t="s">
        <v>53</v>
      </c>
      <c r="D579" s="4" t="s">
        <v>51</v>
      </c>
      <c r="E579" s="4">
        <v>1975</v>
      </c>
      <c r="F579" s="4">
        <v>1367</v>
      </c>
      <c r="G579" s="4" t="s">
        <v>67</v>
      </c>
    </row>
    <row r="580" spans="1:7" x14ac:dyDescent="0.3">
      <c r="A580" s="4">
        <v>2020</v>
      </c>
      <c r="B580" s="4" t="s">
        <v>72</v>
      </c>
      <c r="C580" s="4" t="s">
        <v>53</v>
      </c>
      <c r="D580" s="4" t="s">
        <v>51</v>
      </c>
      <c r="E580" s="4">
        <v>1985</v>
      </c>
      <c r="F580" s="4">
        <v>4886</v>
      </c>
      <c r="G580" s="4" t="s">
        <v>67</v>
      </c>
    </row>
    <row r="581" spans="1:7" x14ac:dyDescent="0.3">
      <c r="A581" s="4">
        <v>2020</v>
      </c>
      <c r="B581" s="4" t="s">
        <v>72</v>
      </c>
      <c r="C581" s="4" t="s">
        <v>53</v>
      </c>
      <c r="D581" s="4" t="s">
        <v>51</v>
      </c>
      <c r="E581" s="4">
        <v>1996</v>
      </c>
      <c r="F581" s="4">
        <v>178</v>
      </c>
      <c r="G581" s="4" t="s">
        <v>67</v>
      </c>
    </row>
    <row r="582" spans="1:7" x14ac:dyDescent="0.3">
      <c r="A582" s="4">
        <v>2020</v>
      </c>
      <c r="B582" s="4" t="s">
        <v>72</v>
      </c>
      <c r="C582" s="4" t="s">
        <v>54</v>
      </c>
      <c r="D582" s="4" t="s">
        <v>39</v>
      </c>
      <c r="E582" s="4">
        <v>1975</v>
      </c>
      <c r="F582" s="4">
        <v>10926</v>
      </c>
      <c r="G582" s="4" t="s">
        <v>67</v>
      </c>
    </row>
    <row r="583" spans="1:7" x14ac:dyDescent="0.3">
      <c r="A583" s="4">
        <v>2020</v>
      </c>
      <c r="B583" s="4" t="s">
        <v>72</v>
      </c>
      <c r="C583" s="4" t="s">
        <v>54</v>
      </c>
      <c r="D583" s="4" t="s">
        <v>39</v>
      </c>
      <c r="E583" s="4">
        <v>1985</v>
      </c>
      <c r="F583" s="4">
        <v>521</v>
      </c>
      <c r="G583" s="4" t="s">
        <v>67</v>
      </c>
    </row>
    <row r="584" spans="1:7" x14ac:dyDescent="0.3">
      <c r="A584" s="4">
        <v>2020</v>
      </c>
      <c r="B584" s="4" t="s">
        <v>72</v>
      </c>
      <c r="C584" s="4" t="s">
        <v>54</v>
      </c>
      <c r="D584" s="4" t="s">
        <v>39</v>
      </c>
      <c r="E584" s="4">
        <v>1996</v>
      </c>
      <c r="F584" s="4">
        <v>3380</v>
      </c>
      <c r="G584" s="4" t="s">
        <v>67</v>
      </c>
    </row>
    <row r="585" spans="1:7" x14ac:dyDescent="0.3">
      <c r="A585" s="4">
        <v>2020</v>
      </c>
      <c r="B585" s="4" t="s">
        <v>72</v>
      </c>
      <c r="C585" s="4" t="s">
        <v>54</v>
      </c>
      <c r="D585" s="4" t="s">
        <v>39</v>
      </c>
      <c r="E585" s="4">
        <v>2003</v>
      </c>
      <c r="F585" s="4">
        <v>4722</v>
      </c>
      <c r="G585" s="4" t="s">
        <v>63</v>
      </c>
    </row>
    <row r="586" spans="1:7" x14ac:dyDescent="0.3">
      <c r="A586" s="4">
        <v>2020</v>
      </c>
      <c r="B586" s="4" t="s">
        <v>72</v>
      </c>
      <c r="C586" s="4" t="s">
        <v>54</v>
      </c>
      <c r="D586" s="4" t="s">
        <v>39</v>
      </c>
      <c r="E586" s="4">
        <v>2007</v>
      </c>
      <c r="F586" s="4">
        <v>1941</v>
      </c>
      <c r="G586" s="4" t="s">
        <v>63</v>
      </c>
    </row>
    <row r="587" spans="1:7" x14ac:dyDescent="0.3">
      <c r="A587" s="4">
        <v>2020</v>
      </c>
      <c r="B587" s="4" t="s">
        <v>72</v>
      </c>
      <c r="C587" s="4" t="s">
        <v>54</v>
      </c>
      <c r="D587" s="4" t="s">
        <v>39</v>
      </c>
      <c r="E587" s="4">
        <v>2011</v>
      </c>
      <c r="F587" s="4">
        <v>931</v>
      </c>
      <c r="G587" s="4" t="s">
        <v>63</v>
      </c>
    </row>
    <row r="588" spans="1:7" x14ac:dyDescent="0.3">
      <c r="A588" s="4">
        <v>2020</v>
      </c>
      <c r="B588" s="4" t="s">
        <v>72</v>
      </c>
      <c r="C588" s="4" t="s">
        <v>54</v>
      </c>
      <c r="D588" s="4" t="s">
        <v>39</v>
      </c>
      <c r="E588" s="4">
        <v>2015</v>
      </c>
      <c r="F588" s="4">
        <v>1083</v>
      </c>
      <c r="G588" s="4" t="s">
        <v>63</v>
      </c>
    </row>
    <row r="589" spans="1:7" x14ac:dyDescent="0.3">
      <c r="A589" s="4">
        <v>2020</v>
      </c>
      <c r="B589" s="4" t="s">
        <v>72</v>
      </c>
      <c r="C589" s="4" t="s">
        <v>54</v>
      </c>
      <c r="D589" s="4" t="s">
        <v>39</v>
      </c>
      <c r="E589" s="4">
        <v>2017</v>
      </c>
      <c r="F589" s="4">
        <v>1416.6</v>
      </c>
      <c r="G589" s="4" t="s">
        <v>65</v>
      </c>
    </row>
    <row r="590" spans="1:7" x14ac:dyDescent="0.3">
      <c r="A590" s="4">
        <v>2020</v>
      </c>
      <c r="B590" s="4" t="s">
        <v>72</v>
      </c>
      <c r="C590" s="4" t="s">
        <v>54</v>
      </c>
      <c r="D590" s="4" t="s">
        <v>39</v>
      </c>
      <c r="E590" s="4" t="s">
        <v>69</v>
      </c>
      <c r="F590" s="4">
        <v>472.2</v>
      </c>
      <c r="G590" s="4" t="s">
        <v>70</v>
      </c>
    </row>
    <row r="591" spans="1:7" x14ac:dyDescent="0.3">
      <c r="A591" s="4">
        <v>2020</v>
      </c>
      <c r="B591" s="4" t="s">
        <v>72</v>
      </c>
      <c r="C591" s="4" t="s">
        <v>54</v>
      </c>
      <c r="D591" s="4" t="s">
        <v>39</v>
      </c>
      <c r="E591" s="4" t="s">
        <v>69</v>
      </c>
      <c r="F591" s="4">
        <v>472.2</v>
      </c>
      <c r="G591" s="4" t="s">
        <v>70</v>
      </c>
    </row>
    <row r="592" spans="1:7" x14ac:dyDescent="0.3">
      <c r="A592" s="4">
        <v>2020</v>
      </c>
      <c r="B592" s="4" t="s">
        <v>72</v>
      </c>
      <c r="C592" s="4" t="s">
        <v>54</v>
      </c>
      <c r="D592" s="4" t="s">
        <v>40</v>
      </c>
      <c r="E592" s="4">
        <v>1975</v>
      </c>
      <c r="F592" s="4">
        <v>34907</v>
      </c>
      <c r="G592" s="4" t="s">
        <v>67</v>
      </c>
    </row>
    <row r="593" spans="1:7" x14ac:dyDescent="0.3">
      <c r="A593" s="4">
        <v>2020</v>
      </c>
      <c r="B593" s="4" t="s">
        <v>72</v>
      </c>
      <c r="C593" s="4" t="s">
        <v>54</v>
      </c>
      <c r="D593" s="4" t="s">
        <v>40</v>
      </c>
      <c r="E593" s="4">
        <v>1985</v>
      </c>
      <c r="F593" s="4">
        <v>7301</v>
      </c>
      <c r="G593" s="4" t="s">
        <v>67</v>
      </c>
    </row>
    <row r="594" spans="1:7" x14ac:dyDescent="0.3">
      <c r="A594" s="4">
        <v>2020</v>
      </c>
      <c r="B594" s="4" t="s">
        <v>72</v>
      </c>
      <c r="C594" s="4" t="s">
        <v>54</v>
      </c>
      <c r="D594" s="4" t="s">
        <v>40</v>
      </c>
      <c r="E594" s="4">
        <v>1996</v>
      </c>
      <c r="F594" s="4">
        <v>9453</v>
      </c>
      <c r="G594" s="4" t="s">
        <v>67</v>
      </c>
    </row>
    <row r="595" spans="1:7" x14ac:dyDescent="0.3">
      <c r="A595" s="4">
        <v>2020</v>
      </c>
      <c r="B595" s="4" t="s">
        <v>72</v>
      </c>
      <c r="C595" s="4" t="s">
        <v>54</v>
      </c>
      <c r="D595" s="4" t="s">
        <v>40</v>
      </c>
      <c r="E595" s="4">
        <v>2003</v>
      </c>
      <c r="F595" s="4">
        <v>1793</v>
      </c>
      <c r="G595" s="4" t="s">
        <v>63</v>
      </c>
    </row>
    <row r="596" spans="1:7" x14ac:dyDescent="0.3">
      <c r="A596" s="4">
        <v>2020</v>
      </c>
      <c r="B596" s="4" t="s">
        <v>72</v>
      </c>
      <c r="C596" s="4" t="s">
        <v>54</v>
      </c>
      <c r="D596" s="4" t="s">
        <v>40</v>
      </c>
      <c r="E596" s="4">
        <v>2007</v>
      </c>
      <c r="F596" s="4">
        <v>737</v>
      </c>
      <c r="G596" s="4" t="s">
        <v>63</v>
      </c>
    </row>
    <row r="597" spans="1:7" x14ac:dyDescent="0.3">
      <c r="A597" s="4">
        <v>2020</v>
      </c>
      <c r="B597" s="4" t="s">
        <v>72</v>
      </c>
      <c r="C597" s="4" t="s">
        <v>54</v>
      </c>
      <c r="D597" s="4" t="s">
        <v>40</v>
      </c>
      <c r="E597" s="4">
        <v>2011</v>
      </c>
      <c r="F597" s="4">
        <v>353</v>
      </c>
      <c r="G597" s="4" t="s">
        <v>63</v>
      </c>
    </row>
    <row r="598" spans="1:7" x14ac:dyDescent="0.3">
      <c r="A598" s="4">
        <v>2020</v>
      </c>
      <c r="B598" s="4" t="s">
        <v>72</v>
      </c>
      <c r="C598" s="4" t="s">
        <v>54</v>
      </c>
      <c r="D598" s="4" t="s">
        <v>40</v>
      </c>
      <c r="E598" s="4">
        <v>2015</v>
      </c>
      <c r="F598" s="4">
        <v>411</v>
      </c>
      <c r="G598" s="4" t="s">
        <v>63</v>
      </c>
    </row>
    <row r="599" spans="1:7" x14ac:dyDescent="0.3">
      <c r="A599" s="4">
        <v>2020</v>
      </c>
      <c r="B599" s="4" t="s">
        <v>72</v>
      </c>
      <c r="C599" s="4" t="s">
        <v>54</v>
      </c>
      <c r="D599" s="4" t="s">
        <v>40</v>
      </c>
      <c r="E599" s="4">
        <v>2017</v>
      </c>
      <c r="F599" s="4">
        <v>537.9</v>
      </c>
      <c r="G599" s="4" t="s">
        <v>65</v>
      </c>
    </row>
    <row r="600" spans="1:7" x14ac:dyDescent="0.3">
      <c r="A600" s="4">
        <v>2020</v>
      </c>
      <c r="B600" s="4" t="s">
        <v>72</v>
      </c>
      <c r="C600" s="4" t="s">
        <v>54</v>
      </c>
      <c r="D600" s="4" t="s">
        <v>40</v>
      </c>
      <c r="E600" s="4" t="s">
        <v>69</v>
      </c>
      <c r="F600" s="4">
        <v>179.3</v>
      </c>
      <c r="G600" s="4" t="s">
        <v>70</v>
      </c>
    </row>
    <row r="601" spans="1:7" x14ac:dyDescent="0.3">
      <c r="A601" s="4">
        <v>2020</v>
      </c>
      <c r="B601" s="4" t="s">
        <v>72</v>
      </c>
      <c r="C601" s="4" t="s">
        <v>54</v>
      </c>
      <c r="D601" s="4" t="s">
        <v>40</v>
      </c>
      <c r="E601" s="4" t="s">
        <v>69</v>
      </c>
      <c r="F601" s="4">
        <v>179.3</v>
      </c>
      <c r="G601" s="4" t="s">
        <v>70</v>
      </c>
    </row>
    <row r="602" spans="1:7" x14ac:dyDescent="0.3">
      <c r="A602" s="4">
        <v>2020</v>
      </c>
      <c r="B602" s="4" t="s">
        <v>72</v>
      </c>
      <c r="C602" s="4" t="s">
        <v>54</v>
      </c>
      <c r="D602" s="4" t="s">
        <v>41</v>
      </c>
      <c r="E602" s="4">
        <v>1975</v>
      </c>
      <c r="F602" s="4">
        <v>243124</v>
      </c>
      <c r="G602" s="4" t="s">
        <v>67</v>
      </c>
    </row>
    <row r="603" spans="1:7" x14ac:dyDescent="0.3">
      <c r="A603" s="4">
        <v>2020</v>
      </c>
      <c r="B603" s="4" t="s">
        <v>72</v>
      </c>
      <c r="C603" s="4" t="s">
        <v>54</v>
      </c>
      <c r="D603" s="4" t="s">
        <v>41</v>
      </c>
      <c r="E603" s="4">
        <v>1985</v>
      </c>
      <c r="F603" s="4">
        <v>59040</v>
      </c>
      <c r="G603" s="4" t="s">
        <v>67</v>
      </c>
    </row>
    <row r="604" spans="1:7" x14ac:dyDescent="0.3">
      <c r="A604" s="4">
        <v>2020</v>
      </c>
      <c r="B604" s="4" t="s">
        <v>72</v>
      </c>
      <c r="C604" s="4" t="s">
        <v>54</v>
      </c>
      <c r="D604" s="4" t="s">
        <v>41</v>
      </c>
      <c r="E604" s="4">
        <v>1996</v>
      </c>
      <c r="F604" s="4">
        <v>48443</v>
      </c>
      <c r="G604" s="4" t="s">
        <v>67</v>
      </c>
    </row>
    <row r="605" spans="1:7" x14ac:dyDescent="0.3">
      <c r="A605" s="4">
        <v>2020</v>
      </c>
      <c r="B605" s="4" t="s">
        <v>72</v>
      </c>
      <c r="C605" s="4" t="s">
        <v>54</v>
      </c>
      <c r="D605" s="4" t="s">
        <v>41</v>
      </c>
      <c r="E605" s="4">
        <v>2003</v>
      </c>
      <c r="F605" s="4">
        <v>28131</v>
      </c>
      <c r="G605" s="4" t="s">
        <v>63</v>
      </c>
    </row>
    <row r="606" spans="1:7" x14ac:dyDescent="0.3">
      <c r="A606" s="4">
        <v>2020</v>
      </c>
      <c r="B606" s="4" t="s">
        <v>72</v>
      </c>
      <c r="C606" s="4" t="s">
        <v>54</v>
      </c>
      <c r="D606" s="4" t="s">
        <v>41</v>
      </c>
      <c r="E606" s="4">
        <v>2007</v>
      </c>
      <c r="F606" s="4">
        <v>11563</v>
      </c>
      <c r="G606" s="4" t="s">
        <v>63</v>
      </c>
    </row>
    <row r="607" spans="1:7" x14ac:dyDescent="0.3">
      <c r="A607" s="4">
        <v>2020</v>
      </c>
      <c r="B607" s="4" t="s">
        <v>72</v>
      </c>
      <c r="C607" s="4" t="s">
        <v>54</v>
      </c>
      <c r="D607" s="4" t="s">
        <v>41</v>
      </c>
      <c r="E607" s="4">
        <v>2011</v>
      </c>
      <c r="F607" s="4">
        <v>5544</v>
      </c>
      <c r="G607" s="4" t="s">
        <v>63</v>
      </c>
    </row>
    <row r="608" spans="1:7" x14ac:dyDescent="0.3">
      <c r="A608" s="4">
        <v>2020</v>
      </c>
      <c r="B608" s="4" t="s">
        <v>72</v>
      </c>
      <c r="C608" s="4" t="s">
        <v>54</v>
      </c>
      <c r="D608" s="4" t="s">
        <v>41</v>
      </c>
      <c r="E608" s="4">
        <v>2015</v>
      </c>
      <c r="F608" s="4">
        <v>6450</v>
      </c>
      <c r="G608" s="4" t="s">
        <v>63</v>
      </c>
    </row>
    <row r="609" spans="1:7" x14ac:dyDescent="0.3">
      <c r="A609" s="4">
        <v>2020</v>
      </c>
      <c r="B609" s="4" t="s">
        <v>72</v>
      </c>
      <c r="C609" s="4" t="s">
        <v>54</v>
      </c>
      <c r="D609" s="4" t="s">
        <v>41</v>
      </c>
      <c r="E609" s="4">
        <v>2017</v>
      </c>
      <c r="F609" s="4">
        <v>8439.2999999999993</v>
      </c>
      <c r="G609" s="4" t="s">
        <v>65</v>
      </c>
    </row>
    <row r="610" spans="1:7" x14ac:dyDescent="0.3">
      <c r="A610" s="4">
        <v>2020</v>
      </c>
      <c r="B610" s="4" t="s">
        <v>72</v>
      </c>
      <c r="C610" s="4" t="s">
        <v>54</v>
      </c>
      <c r="D610" s="4" t="s">
        <v>41</v>
      </c>
      <c r="E610" s="4" t="s">
        <v>69</v>
      </c>
      <c r="F610" s="4">
        <v>2813.1</v>
      </c>
      <c r="G610" s="4" t="s">
        <v>70</v>
      </c>
    </row>
    <row r="611" spans="1:7" x14ac:dyDescent="0.3">
      <c r="A611" s="4">
        <v>2020</v>
      </c>
      <c r="B611" s="4" t="s">
        <v>72</v>
      </c>
      <c r="C611" s="4" t="s">
        <v>54</v>
      </c>
      <c r="D611" s="4" t="s">
        <v>41</v>
      </c>
      <c r="E611" s="4" t="s">
        <v>69</v>
      </c>
      <c r="F611" s="4">
        <v>2813.1</v>
      </c>
      <c r="G611" s="4" t="s">
        <v>70</v>
      </c>
    </row>
    <row r="612" spans="1:7" x14ac:dyDescent="0.3">
      <c r="A612" s="4">
        <v>2020</v>
      </c>
      <c r="B612" s="4" t="s">
        <v>72</v>
      </c>
      <c r="C612" s="4" t="s">
        <v>54</v>
      </c>
      <c r="D612" s="4" t="s">
        <v>42</v>
      </c>
      <c r="E612" s="4">
        <v>1975</v>
      </c>
      <c r="F612" s="4">
        <v>2726</v>
      </c>
      <c r="G612" s="4" t="s">
        <v>67</v>
      </c>
    </row>
    <row r="613" spans="1:7" x14ac:dyDescent="0.3">
      <c r="A613" s="4">
        <v>2020</v>
      </c>
      <c r="B613" s="4" t="s">
        <v>72</v>
      </c>
      <c r="C613" s="4" t="s">
        <v>54</v>
      </c>
      <c r="D613" s="4" t="s">
        <v>42</v>
      </c>
      <c r="E613" s="4">
        <v>1985</v>
      </c>
      <c r="F613" s="4">
        <v>475</v>
      </c>
      <c r="G613" s="4" t="s">
        <v>67</v>
      </c>
    </row>
    <row r="614" spans="1:7" x14ac:dyDescent="0.3">
      <c r="A614" s="4">
        <v>2020</v>
      </c>
      <c r="B614" s="4" t="s">
        <v>72</v>
      </c>
      <c r="C614" s="4" t="s">
        <v>54</v>
      </c>
      <c r="D614" s="4" t="s">
        <v>42</v>
      </c>
      <c r="E614" s="4">
        <v>1996</v>
      </c>
      <c r="F614" s="4">
        <v>237</v>
      </c>
      <c r="G614" s="4" t="s">
        <v>67</v>
      </c>
    </row>
    <row r="615" spans="1:7" x14ac:dyDescent="0.3">
      <c r="A615" s="4">
        <v>2020</v>
      </c>
      <c r="B615" s="4" t="s">
        <v>72</v>
      </c>
      <c r="C615" s="4" t="s">
        <v>54</v>
      </c>
      <c r="D615" s="4" t="s">
        <v>43</v>
      </c>
      <c r="E615" s="4">
        <v>1975</v>
      </c>
      <c r="F615" s="4">
        <v>396633</v>
      </c>
      <c r="G615" s="4" t="s">
        <v>67</v>
      </c>
    </row>
    <row r="616" spans="1:7" x14ac:dyDescent="0.3">
      <c r="A616" s="4">
        <v>2020</v>
      </c>
      <c r="B616" s="4" t="s">
        <v>72</v>
      </c>
      <c r="C616" s="4" t="s">
        <v>54</v>
      </c>
      <c r="D616" s="4" t="s">
        <v>43</v>
      </c>
      <c r="E616" s="4">
        <v>1985</v>
      </c>
      <c r="F616" s="4">
        <v>37876</v>
      </c>
      <c r="G616" s="4" t="s">
        <v>67</v>
      </c>
    </row>
    <row r="617" spans="1:7" x14ac:dyDescent="0.3">
      <c r="A617" s="4">
        <v>2020</v>
      </c>
      <c r="B617" s="4" t="s">
        <v>72</v>
      </c>
      <c r="C617" s="4" t="s">
        <v>54</v>
      </c>
      <c r="D617" s="4" t="s">
        <v>43</v>
      </c>
      <c r="E617" s="4">
        <v>1996</v>
      </c>
      <c r="F617" s="4">
        <v>27076</v>
      </c>
      <c r="G617" s="4" t="s">
        <v>67</v>
      </c>
    </row>
    <row r="618" spans="1:7" x14ac:dyDescent="0.3">
      <c r="A618" s="4">
        <v>2020</v>
      </c>
      <c r="B618" s="4" t="s">
        <v>72</v>
      </c>
      <c r="C618" s="4" t="s">
        <v>54</v>
      </c>
      <c r="D618" s="4" t="s">
        <v>43</v>
      </c>
      <c r="E618" s="4">
        <v>2003</v>
      </c>
      <c r="F618" s="4">
        <v>13179</v>
      </c>
      <c r="G618" s="4" t="s">
        <v>63</v>
      </c>
    </row>
    <row r="619" spans="1:7" x14ac:dyDescent="0.3">
      <c r="A619" s="4">
        <v>2020</v>
      </c>
      <c r="B619" s="4" t="s">
        <v>72</v>
      </c>
      <c r="C619" s="4" t="s">
        <v>54</v>
      </c>
      <c r="D619" s="4" t="s">
        <v>43</v>
      </c>
      <c r="E619" s="4">
        <v>2007</v>
      </c>
      <c r="F619" s="4">
        <v>5417</v>
      </c>
      <c r="G619" s="4" t="s">
        <v>63</v>
      </c>
    </row>
    <row r="620" spans="1:7" x14ac:dyDescent="0.3">
      <c r="A620" s="4">
        <v>2020</v>
      </c>
      <c r="B620" s="4" t="s">
        <v>72</v>
      </c>
      <c r="C620" s="4" t="s">
        <v>54</v>
      </c>
      <c r="D620" s="4" t="s">
        <v>43</v>
      </c>
      <c r="E620" s="4">
        <v>2011</v>
      </c>
      <c r="F620" s="4">
        <v>2597</v>
      </c>
      <c r="G620" s="4" t="s">
        <v>63</v>
      </c>
    </row>
    <row r="621" spans="1:7" x14ac:dyDescent="0.3">
      <c r="A621" s="4">
        <v>2020</v>
      </c>
      <c r="B621" s="4" t="s">
        <v>72</v>
      </c>
      <c r="C621" s="4" t="s">
        <v>54</v>
      </c>
      <c r="D621" s="4" t="s">
        <v>43</v>
      </c>
      <c r="E621" s="4">
        <v>2015</v>
      </c>
      <c r="F621" s="4">
        <v>3022</v>
      </c>
      <c r="G621" s="4" t="s">
        <v>63</v>
      </c>
    </row>
    <row r="622" spans="1:7" x14ac:dyDescent="0.3">
      <c r="A622" s="4">
        <v>2020</v>
      </c>
      <c r="B622" s="4" t="s">
        <v>72</v>
      </c>
      <c r="C622" s="4" t="s">
        <v>54</v>
      </c>
      <c r="D622" s="4" t="s">
        <v>43</v>
      </c>
      <c r="E622" s="4">
        <v>2017</v>
      </c>
      <c r="F622" s="4">
        <v>3953.7</v>
      </c>
      <c r="G622" s="4" t="s">
        <v>65</v>
      </c>
    </row>
    <row r="623" spans="1:7" x14ac:dyDescent="0.3">
      <c r="A623" s="4">
        <v>2020</v>
      </c>
      <c r="B623" s="4" t="s">
        <v>72</v>
      </c>
      <c r="C623" s="4" t="s">
        <v>54</v>
      </c>
      <c r="D623" s="4" t="s">
        <v>43</v>
      </c>
      <c r="E623" s="4" t="s">
        <v>69</v>
      </c>
      <c r="F623" s="4">
        <v>1317.9</v>
      </c>
      <c r="G623" s="4" t="s">
        <v>70</v>
      </c>
    </row>
    <row r="624" spans="1:7" x14ac:dyDescent="0.3">
      <c r="A624" s="4">
        <v>2020</v>
      </c>
      <c r="B624" s="4" t="s">
        <v>72</v>
      </c>
      <c r="C624" s="4" t="s">
        <v>54</v>
      </c>
      <c r="D624" s="4" t="s">
        <v>43</v>
      </c>
      <c r="E624" s="4" t="s">
        <v>69</v>
      </c>
      <c r="F624" s="4">
        <v>1317.9</v>
      </c>
      <c r="G624" s="4" t="s">
        <v>70</v>
      </c>
    </row>
    <row r="625" spans="1:7" x14ac:dyDescent="0.3">
      <c r="A625" s="4">
        <v>2020</v>
      </c>
      <c r="B625" s="4" t="s">
        <v>72</v>
      </c>
      <c r="C625" s="4" t="s">
        <v>54</v>
      </c>
      <c r="D625" s="4" t="s">
        <v>44</v>
      </c>
      <c r="E625" s="4">
        <v>1975</v>
      </c>
      <c r="F625" s="4">
        <v>491759</v>
      </c>
      <c r="G625" s="4" t="s">
        <v>67</v>
      </c>
    </row>
    <row r="626" spans="1:7" x14ac:dyDescent="0.3">
      <c r="A626" s="4">
        <v>2020</v>
      </c>
      <c r="B626" s="4" t="s">
        <v>72</v>
      </c>
      <c r="C626" s="4" t="s">
        <v>54</v>
      </c>
      <c r="D626" s="4" t="s">
        <v>44</v>
      </c>
      <c r="E626" s="4">
        <v>1985</v>
      </c>
      <c r="F626" s="4">
        <v>71308</v>
      </c>
      <c r="G626" s="4" t="s">
        <v>67</v>
      </c>
    </row>
    <row r="627" spans="1:7" x14ac:dyDescent="0.3">
      <c r="A627" s="4">
        <v>2020</v>
      </c>
      <c r="B627" s="4" t="s">
        <v>72</v>
      </c>
      <c r="C627" s="4" t="s">
        <v>54</v>
      </c>
      <c r="D627" s="4" t="s">
        <v>44</v>
      </c>
      <c r="E627" s="4">
        <v>1996</v>
      </c>
      <c r="F627" s="4">
        <v>33390</v>
      </c>
      <c r="G627" s="4" t="s">
        <v>67</v>
      </c>
    </row>
    <row r="628" spans="1:7" x14ac:dyDescent="0.3">
      <c r="A628" s="4">
        <v>2020</v>
      </c>
      <c r="B628" s="4" t="s">
        <v>72</v>
      </c>
      <c r="C628" s="4" t="s">
        <v>54</v>
      </c>
      <c r="D628" s="4" t="s">
        <v>44</v>
      </c>
      <c r="E628" s="4">
        <v>2003</v>
      </c>
      <c r="F628" s="4">
        <v>13160</v>
      </c>
      <c r="G628" s="4" t="s">
        <v>63</v>
      </c>
    </row>
    <row r="629" spans="1:7" x14ac:dyDescent="0.3">
      <c r="A629" s="4">
        <v>2020</v>
      </c>
      <c r="B629" s="4" t="s">
        <v>72</v>
      </c>
      <c r="C629" s="4" t="s">
        <v>54</v>
      </c>
      <c r="D629" s="4" t="s">
        <v>44</v>
      </c>
      <c r="E629" s="4">
        <v>2007</v>
      </c>
      <c r="F629" s="4">
        <v>5409</v>
      </c>
      <c r="G629" s="4" t="s">
        <v>63</v>
      </c>
    </row>
    <row r="630" spans="1:7" x14ac:dyDescent="0.3">
      <c r="A630" s="4">
        <v>2020</v>
      </c>
      <c r="B630" s="4" t="s">
        <v>72</v>
      </c>
      <c r="C630" s="4" t="s">
        <v>54</v>
      </c>
      <c r="D630" s="4" t="s">
        <v>44</v>
      </c>
      <c r="E630" s="4">
        <v>2011</v>
      </c>
      <c r="F630" s="4">
        <v>2594</v>
      </c>
      <c r="G630" s="4" t="s">
        <v>63</v>
      </c>
    </row>
    <row r="631" spans="1:7" x14ac:dyDescent="0.3">
      <c r="A631" s="4">
        <v>2020</v>
      </c>
      <c r="B631" s="4" t="s">
        <v>72</v>
      </c>
      <c r="C631" s="4" t="s">
        <v>54</v>
      </c>
      <c r="D631" s="4" t="s">
        <v>44</v>
      </c>
      <c r="E631" s="4">
        <v>2015</v>
      </c>
      <c r="F631" s="4">
        <v>3018</v>
      </c>
      <c r="G631" s="4" t="s">
        <v>63</v>
      </c>
    </row>
    <row r="632" spans="1:7" x14ac:dyDescent="0.3">
      <c r="A632" s="4">
        <v>2020</v>
      </c>
      <c r="B632" s="4" t="s">
        <v>72</v>
      </c>
      <c r="C632" s="4" t="s">
        <v>54</v>
      </c>
      <c r="D632" s="4" t="s">
        <v>44</v>
      </c>
      <c r="E632" s="4">
        <v>2017</v>
      </c>
      <c r="F632" s="4">
        <v>3948</v>
      </c>
      <c r="G632" s="4" t="s">
        <v>65</v>
      </c>
    </row>
    <row r="633" spans="1:7" x14ac:dyDescent="0.3">
      <c r="A633" s="4">
        <v>2020</v>
      </c>
      <c r="B633" s="4" t="s">
        <v>72</v>
      </c>
      <c r="C633" s="4" t="s">
        <v>54</v>
      </c>
      <c r="D633" s="4" t="s">
        <v>44</v>
      </c>
      <c r="E633" s="4" t="s">
        <v>69</v>
      </c>
      <c r="F633" s="4">
        <v>1316</v>
      </c>
      <c r="G633" s="4" t="s">
        <v>70</v>
      </c>
    </row>
    <row r="634" spans="1:7" x14ac:dyDescent="0.3">
      <c r="A634" s="4">
        <v>2020</v>
      </c>
      <c r="B634" s="4" t="s">
        <v>72</v>
      </c>
      <c r="C634" s="4" t="s">
        <v>54</v>
      </c>
      <c r="D634" s="4" t="s">
        <v>44</v>
      </c>
      <c r="E634" s="4" t="s">
        <v>69</v>
      </c>
      <c r="F634" s="4">
        <v>1316</v>
      </c>
      <c r="G634" s="4" t="s">
        <v>70</v>
      </c>
    </row>
    <row r="635" spans="1:7" x14ac:dyDescent="0.3">
      <c r="A635" s="4">
        <v>2020</v>
      </c>
      <c r="B635" s="4" t="s">
        <v>72</v>
      </c>
      <c r="C635" s="4" t="s">
        <v>54</v>
      </c>
      <c r="D635" s="4" t="s">
        <v>45</v>
      </c>
      <c r="E635" s="4">
        <v>1975</v>
      </c>
      <c r="F635" s="4">
        <v>141013</v>
      </c>
      <c r="G635" s="4" t="s">
        <v>67</v>
      </c>
    </row>
    <row r="636" spans="1:7" x14ac:dyDescent="0.3">
      <c r="A636" s="4">
        <v>2020</v>
      </c>
      <c r="B636" s="4" t="s">
        <v>72</v>
      </c>
      <c r="C636" s="4" t="s">
        <v>54</v>
      </c>
      <c r="D636" s="4" t="s">
        <v>45</v>
      </c>
      <c r="E636" s="4">
        <v>1985</v>
      </c>
      <c r="F636" s="4">
        <v>147270</v>
      </c>
      <c r="G636" s="4" t="s">
        <v>67</v>
      </c>
    </row>
    <row r="637" spans="1:7" x14ac:dyDescent="0.3">
      <c r="A637" s="4">
        <v>2020</v>
      </c>
      <c r="B637" s="4" t="s">
        <v>72</v>
      </c>
      <c r="C637" s="4" t="s">
        <v>54</v>
      </c>
      <c r="D637" s="4" t="s">
        <v>45</v>
      </c>
      <c r="E637" s="4">
        <v>1996</v>
      </c>
      <c r="F637" s="4">
        <v>84770</v>
      </c>
      <c r="G637" s="4" t="s">
        <v>67</v>
      </c>
    </row>
    <row r="638" spans="1:7" x14ac:dyDescent="0.3">
      <c r="A638" s="4">
        <v>2020</v>
      </c>
      <c r="B638" s="4" t="s">
        <v>72</v>
      </c>
      <c r="C638" s="4" t="s">
        <v>54</v>
      </c>
      <c r="D638" s="4" t="s">
        <v>45</v>
      </c>
      <c r="E638" s="4">
        <v>2003</v>
      </c>
      <c r="F638" s="4">
        <v>42875</v>
      </c>
      <c r="G638" s="4" t="s">
        <v>63</v>
      </c>
    </row>
    <row r="639" spans="1:7" x14ac:dyDescent="0.3">
      <c r="A639" s="4">
        <v>2020</v>
      </c>
      <c r="B639" s="4" t="s">
        <v>72</v>
      </c>
      <c r="C639" s="4" t="s">
        <v>54</v>
      </c>
      <c r="D639" s="4" t="s">
        <v>45</v>
      </c>
      <c r="E639" s="4">
        <v>2007</v>
      </c>
      <c r="F639" s="4">
        <v>17623</v>
      </c>
      <c r="G639" s="4" t="s">
        <v>63</v>
      </c>
    </row>
    <row r="640" spans="1:7" x14ac:dyDescent="0.3">
      <c r="A640" s="4">
        <v>2020</v>
      </c>
      <c r="B640" s="4" t="s">
        <v>72</v>
      </c>
      <c r="C640" s="4" t="s">
        <v>54</v>
      </c>
      <c r="D640" s="4" t="s">
        <v>45</v>
      </c>
      <c r="E640" s="4">
        <v>2011</v>
      </c>
      <c r="F640" s="4">
        <v>8450</v>
      </c>
      <c r="G640" s="4" t="s">
        <v>63</v>
      </c>
    </row>
    <row r="641" spans="1:7" x14ac:dyDescent="0.3">
      <c r="A641" s="4">
        <v>2020</v>
      </c>
      <c r="B641" s="4" t="s">
        <v>72</v>
      </c>
      <c r="C641" s="4" t="s">
        <v>54</v>
      </c>
      <c r="D641" s="4" t="s">
        <v>45</v>
      </c>
      <c r="E641" s="4">
        <v>2015</v>
      </c>
      <c r="F641" s="4">
        <v>9831</v>
      </c>
      <c r="G641" s="4" t="s">
        <v>63</v>
      </c>
    </row>
    <row r="642" spans="1:7" x14ac:dyDescent="0.3">
      <c r="A642" s="4">
        <v>2020</v>
      </c>
      <c r="B642" s="4" t="s">
        <v>72</v>
      </c>
      <c r="C642" s="4" t="s">
        <v>54</v>
      </c>
      <c r="D642" s="4" t="s">
        <v>45</v>
      </c>
      <c r="E642" s="4">
        <v>2017</v>
      </c>
      <c r="F642" s="4">
        <v>12862.5</v>
      </c>
      <c r="G642" s="4" t="s">
        <v>65</v>
      </c>
    </row>
    <row r="643" spans="1:7" x14ac:dyDescent="0.3">
      <c r="A643" s="4">
        <v>2020</v>
      </c>
      <c r="B643" s="4" t="s">
        <v>72</v>
      </c>
      <c r="C643" s="4" t="s">
        <v>54</v>
      </c>
      <c r="D643" s="4" t="s">
        <v>45</v>
      </c>
      <c r="E643" s="4" t="s">
        <v>69</v>
      </c>
      <c r="F643" s="4">
        <v>4287.5</v>
      </c>
      <c r="G643" s="4" t="s">
        <v>70</v>
      </c>
    </row>
    <row r="644" spans="1:7" x14ac:dyDescent="0.3">
      <c r="A644" s="4">
        <v>2020</v>
      </c>
      <c r="B644" s="4" t="s">
        <v>72</v>
      </c>
      <c r="C644" s="4" t="s">
        <v>54</v>
      </c>
      <c r="D644" s="4" t="s">
        <v>45</v>
      </c>
      <c r="E644" s="4" t="s">
        <v>69</v>
      </c>
      <c r="F644" s="4">
        <v>4287.5</v>
      </c>
      <c r="G644" s="4" t="s">
        <v>70</v>
      </c>
    </row>
    <row r="645" spans="1:7" x14ac:dyDescent="0.3">
      <c r="A645" s="4">
        <v>2020</v>
      </c>
      <c r="B645" s="4" t="s">
        <v>72</v>
      </c>
      <c r="C645" s="4" t="s">
        <v>54</v>
      </c>
      <c r="D645" s="4" t="s">
        <v>48</v>
      </c>
      <c r="E645" s="4">
        <v>1975</v>
      </c>
      <c r="F645" s="4">
        <v>26576</v>
      </c>
      <c r="G645" s="4" t="s">
        <v>67</v>
      </c>
    </row>
    <row r="646" spans="1:7" x14ac:dyDescent="0.3">
      <c r="A646" s="4">
        <v>2020</v>
      </c>
      <c r="B646" s="4" t="s">
        <v>72</v>
      </c>
      <c r="C646" s="4" t="s">
        <v>54</v>
      </c>
      <c r="D646" s="4" t="s">
        <v>48</v>
      </c>
      <c r="E646" s="4">
        <v>1985</v>
      </c>
      <c r="F646" s="4">
        <v>14132</v>
      </c>
      <c r="G646" s="4" t="s">
        <v>67</v>
      </c>
    </row>
    <row r="647" spans="1:7" x14ac:dyDescent="0.3">
      <c r="A647" s="4">
        <v>2020</v>
      </c>
      <c r="B647" s="4" t="s">
        <v>72</v>
      </c>
      <c r="C647" s="4" t="s">
        <v>54</v>
      </c>
      <c r="D647" s="4" t="s">
        <v>48</v>
      </c>
      <c r="E647" s="4">
        <v>1996</v>
      </c>
      <c r="F647" s="4">
        <v>12734</v>
      </c>
      <c r="G647" s="4" t="s">
        <v>67</v>
      </c>
    </row>
    <row r="648" spans="1:7" x14ac:dyDescent="0.3">
      <c r="A648" s="4">
        <v>2020</v>
      </c>
      <c r="B648" s="4" t="s">
        <v>72</v>
      </c>
      <c r="C648" s="4" t="s">
        <v>54</v>
      </c>
      <c r="D648" s="4" t="s">
        <v>48</v>
      </c>
      <c r="E648" s="4">
        <v>2003</v>
      </c>
      <c r="F648" s="4">
        <v>5976</v>
      </c>
      <c r="G648" s="4" t="s">
        <v>63</v>
      </c>
    </row>
    <row r="649" spans="1:7" x14ac:dyDescent="0.3">
      <c r="A649" s="4">
        <v>2020</v>
      </c>
      <c r="B649" s="4" t="s">
        <v>72</v>
      </c>
      <c r="C649" s="4" t="s">
        <v>54</v>
      </c>
      <c r="D649" s="4" t="s">
        <v>48</v>
      </c>
      <c r="E649" s="4">
        <v>2007</v>
      </c>
      <c r="F649" s="4">
        <v>2456</v>
      </c>
      <c r="G649" s="4" t="s">
        <v>63</v>
      </c>
    </row>
    <row r="650" spans="1:7" x14ac:dyDescent="0.3">
      <c r="A650" s="4">
        <v>2020</v>
      </c>
      <c r="B650" s="4" t="s">
        <v>72</v>
      </c>
      <c r="C650" s="4" t="s">
        <v>54</v>
      </c>
      <c r="D650" s="4" t="s">
        <v>48</v>
      </c>
      <c r="E650" s="4">
        <v>2011</v>
      </c>
      <c r="F650" s="4">
        <v>1178</v>
      </c>
      <c r="G650" s="4" t="s">
        <v>63</v>
      </c>
    </row>
    <row r="651" spans="1:7" x14ac:dyDescent="0.3">
      <c r="A651" s="4">
        <v>2020</v>
      </c>
      <c r="B651" s="4" t="s">
        <v>72</v>
      </c>
      <c r="C651" s="4" t="s">
        <v>54</v>
      </c>
      <c r="D651" s="4" t="s">
        <v>48</v>
      </c>
      <c r="E651" s="4">
        <v>2015</v>
      </c>
      <c r="F651" s="4">
        <v>1370</v>
      </c>
      <c r="G651" s="4" t="s">
        <v>63</v>
      </c>
    </row>
    <row r="652" spans="1:7" x14ac:dyDescent="0.3">
      <c r="A652" s="4">
        <v>2020</v>
      </c>
      <c r="B652" s="4" t="s">
        <v>72</v>
      </c>
      <c r="C652" s="4" t="s">
        <v>54</v>
      </c>
      <c r="D652" s="4" t="s">
        <v>48</v>
      </c>
      <c r="E652" s="4">
        <v>2017</v>
      </c>
      <c r="F652" s="4">
        <v>1792.8</v>
      </c>
      <c r="G652" s="4" t="s">
        <v>65</v>
      </c>
    </row>
    <row r="653" spans="1:7" x14ac:dyDescent="0.3">
      <c r="A653" s="4">
        <v>2020</v>
      </c>
      <c r="B653" s="4" t="s">
        <v>72</v>
      </c>
      <c r="C653" s="4" t="s">
        <v>54</v>
      </c>
      <c r="D653" s="4" t="s">
        <v>48</v>
      </c>
      <c r="E653" s="4" t="s">
        <v>69</v>
      </c>
      <c r="F653" s="4">
        <v>597.6</v>
      </c>
      <c r="G653" s="4" t="s">
        <v>70</v>
      </c>
    </row>
    <row r="654" spans="1:7" x14ac:dyDescent="0.3">
      <c r="A654" s="4">
        <v>2020</v>
      </c>
      <c r="B654" s="4" t="s">
        <v>72</v>
      </c>
      <c r="C654" s="4" t="s">
        <v>54</v>
      </c>
      <c r="D654" s="4" t="s">
        <v>48</v>
      </c>
      <c r="E654" s="4" t="s">
        <v>69</v>
      </c>
      <c r="F654" s="4">
        <v>597.6</v>
      </c>
      <c r="G654" s="4" t="s">
        <v>70</v>
      </c>
    </row>
    <row r="655" spans="1:7" x14ac:dyDescent="0.3">
      <c r="A655" s="4">
        <v>2020</v>
      </c>
      <c r="B655" s="4" t="s">
        <v>72</v>
      </c>
      <c r="C655" s="4" t="s">
        <v>54</v>
      </c>
      <c r="D655" s="4" t="s">
        <v>49</v>
      </c>
      <c r="E655" s="4">
        <v>1975</v>
      </c>
      <c r="F655" s="4">
        <v>15930</v>
      </c>
      <c r="G655" s="4" t="s">
        <v>67</v>
      </c>
    </row>
    <row r="656" spans="1:7" x14ac:dyDescent="0.3">
      <c r="A656" s="4">
        <v>2020</v>
      </c>
      <c r="B656" s="4" t="s">
        <v>72</v>
      </c>
      <c r="C656" s="4" t="s">
        <v>54</v>
      </c>
      <c r="D656" s="4" t="s">
        <v>49</v>
      </c>
      <c r="E656" s="4">
        <v>1985</v>
      </c>
      <c r="F656" s="4">
        <v>57409</v>
      </c>
      <c r="G656" s="4" t="s">
        <v>67</v>
      </c>
    </row>
    <row r="657" spans="1:7" x14ac:dyDescent="0.3">
      <c r="A657" s="4">
        <v>2020</v>
      </c>
      <c r="B657" s="4" t="s">
        <v>72</v>
      </c>
      <c r="C657" s="4" t="s">
        <v>54</v>
      </c>
      <c r="D657" s="4" t="s">
        <v>49</v>
      </c>
      <c r="E657" s="4">
        <v>1996</v>
      </c>
      <c r="F657" s="4">
        <v>12249</v>
      </c>
      <c r="G657" s="4" t="s">
        <v>67</v>
      </c>
    </row>
    <row r="658" spans="1:7" x14ac:dyDescent="0.3">
      <c r="A658" s="4">
        <v>2020</v>
      </c>
      <c r="B658" s="4" t="s">
        <v>72</v>
      </c>
      <c r="C658" s="4" t="s">
        <v>54</v>
      </c>
      <c r="D658" s="4" t="s">
        <v>49</v>
      </c>
      <c r="E658" s="4">
        <v>2003</v>
      </c>
      <c r="F658" s="4">
        <v>3369</v>
      </c>
      <c r="G658" s="4" t="s">
        <v>63</v>
      </c>
    </row>
    <row r="659" spans="1:7" x14ac:dyDescent="0.3">
      <c r="A659" s="4">
        <v>2020</v>
      </c>
      <c r="B659" s="4" t="s">
        <v>72</v>
      </c>
      <c r="C659" s="4" t="s">
        <v>54</v>
      </c>
      <c r="D659" s="4" t="s">
        <v>49</v>
      </c>
      <c r="E659" s="4">
        <v>2007</v>
      </c>
      <c r="F659" s="4">
        <v>1385</v>
      </c>
      <c r="G659" s="4" t="s">
        <v>63</v>
      </c>
    </row>
    <row r="660" spans="1:7" x14ac:dyDescent="0.3">
      <c r="A660" s="4">
        <v>2020</v>
      </c>
      <c r="B660" s="4" t="s">
        <v>72</v>
      </c>
      <c r="C660" s="4" t="s">
        <v>54</v>
      </c>
      <c r="D660" s="4" t="s">
        <v>49</v>
      </c>
      <c r="E660" s="4">
        <v>2011</v>
      </c>
      <c r="F660" s="4">
        <v>664</v>
      </c>
      <c r="G660" s="4" t="s">
        <v>63</v>
      </c>
    </row>
    <row r="661" spans="1:7" x14ac:dyDescent="0.3">
      <c r="A661" s="4">
        <v>2020</v>
      </c>
      <c r="B661" s="4" t="s">
        <v>72</v>
      </c>
      <c r="C661" s="4" t="s">
        <v>54</v>
      </c>
      <c r="D661" s="4" t="s">
        <v>49</v>
      </c>
      <c r="E661" s="4">
        <v>2015</v>
      </c>
      <c r="F661" s="4">
        <v>773</v>
      </c>
      <c r="G661" s="4" t="s">
        <v>63</v>
      </c>
    </row>
    <row r="662" spans="1:7" x14ac:dyDescent="0.3">
      <c r="A662" s="4">
        <v>2020</v>
      </c>
      <c r="B662" s="4" t="s">
        <v>72</v>
      </c>
      <c r="C662" s="4" t="s">
        <v>54</v>
      </c>
      <c r="D662" s="4" t="s">
        <v>49</v>
      </c>
      <c r="E662" s="4">
        <v>2017</v>
      </c>
      <c r="F662" s="4">
        <v>1010.7</v>
      </c>
      <c r="G662" s="4" t="s">
        <v>65</v>
      </c>
    </row>
    <row r="663" spans="1:7" x14ac:dyDescent="0.3">
      <c r="A663" s="4">
        <v>2020</v>
      </c>
      <c r="B663" s="4" t="s">
        <v>72</v>
      </c>
      <c r="C663" s="4" t="s">
        <v>54</v>
      </c>
      <c r="D663" s="4" t="s">
        <v>49</v>
      </c>
      <c r="E663" s="4" t="s">
        <v>69</v>
      </c>
      <c r="F663" s="4">
        <v>336.9</v>
      </c>
      <c r="G663" s="4" t="s">
        <v>70</v>
      </c>
    </row>
    <row r="664" spans="1:7" x14ac:dyDescent="0.3">
      <c r="A664" s="4">
        <v>2020</v>
      </c>
      <c r="B664" s="4" t="s">
        <v>72</v>
      </c>
      <c r="C664" s="4" t="s">
        <v>54</v>
      </c>
      <c r="D664" s="4" t="s">
        <v>49</v>
      </c>
      <c r="E664" s="4" t="s">
        <v>69</v>
      </c>
      <c r="F664" s="4">
        <v>336.9</v>
      </c>
      <c r="G664" s="4" t="s">
        <v>70</v>
      </c>
    </row>
    <row r="665" spans="1:7" x14ac:dyDescent="0.3">
      <c r="A665" s="4">
        <v>2020</v>
      </c>
      <c r="B665" s="4" t="s">
        <v>72</v>
      </c>
      <c r="C665" s="4" t="s">
        <v>54</v>
      </c>
      <c r="D665" s="4" t="s">
        <v>50</v>
      </c>
      <c r="E665" s="4">
        <v>1975</v>
      </c>
      <c r="F665" s="4">
        <v>11942</v>
      </c>
      <c r="G665" s="4" t="s">
        <v>67</v>
      </c>
    </row>
    <row r="666" spans="1:7" x14ac:dyDescent="0.3">
      <c r="A666" s="4">
        <v>2020</v>
      </c>
      <c r="B666" s="4" t="s">
        <v>72</v>
      </c>
      <c r="C666" s="4" t="s">
        <v>54</v>
      </c>
      <c r="D666" s="4" t="s">
        <v>50</v>
      </c>
      <c r="E666" s="4">
        <v>1985</v>
      </c>
      <c r="F666" s="4">
        <v>4837</v>
      </c>
      <c r="G666" s="4" t="s">
        <v>67</v>
      </c>
    </row>
    <row r="667" spans="1:7" x14ac:dyDescent="0.3">
      <c r="A667" s="4">
        <v>2020</v>
      </c>
      <c r="B667" s="4" t="s">
        <v>72</v>
      </c>
      <c r="C667" s="4" t="s">
        <v>54</v>
      </c>
      <c r="D667" s="4" t="s">
        <v>50</v>
      </c>
      <c r="E667" s="4">
        <v>1996</v>
      </c>
      <c r="F667" s="4">
        <v>3328</v>
      </c>
      <c r="G667" s="4" t="s">
        <v>67</v>
      </c>
    </row>
    <row r="668" spans="1:7" x14ac:dyDescent="0.3">
      <c r="A668" s="4">
        <v>2020</v>
      </c>
      <c r="B668" s="4" t="s">
        <v>72</v>
      </c>
      <c r="C668" s="4" t="s">
        <v>54</v>
      </c>
      <c r="D668" s="4" t="s">
        <v>50</v>
      </c>
      <c r="E668" s="4">
        <v>2003</v>
      </c>
      <c r="F668" s="4">
        <v>1079</v>
      </c>
      <c r="G668" s="4" t="s">
        <v>63</v>
      </c>
    </row>
    <row r="669" spans="1:7" x14ac:dyDescent="0.3">
      <c r="A669" s="4">
        <v>2020</v>
      </c>
      <c r="B669" s="4" t="s">
        <v>72</v>
      </c>
      <c r="C669" s="4" t="s">
        <v>54</v>
      </c>
      <c r="D669" s="4" t="s">
        <v>50</v>
      </c>
      <c r="E669" s="4">
        <v>2007</v>
      </c>
      <c r="F669" s="4">
        <v>443</v>
      </c>
      <c r="G669" s="4" t="s">
        <v>63</v>
      </c>
    </row>
    <row r="670" spans="1:7" x14ac:dyDescent="0.3">
      <c r="A670" s="4">
        <v>2020</v>
      </c>
      <c r="B670" s="4" t="s">
        <v>72</v>
      </c>
      <c r="C670" s="4" t="s">
        <v>54</v>
      </c>
      <c r="D670" s="4" t="s">
        <v>50</v>
      </c>
      <c r="E670" s="4">
        <v>2011</v>
      </c>
      <c r="F670" s="4">
        <v>213</v>
      </c>
      <c r="G670" s="4" t="s">
        <v>63</v>
      </c>
    </row>
    <row r="671" spans="1:7" x14ac:dyDescent="0.3">
      <c r="A671" s="4">
        <v>2020</v>
      </c>
      <c r="B671" s="4" t="s">
        <v>72</v>
      </c>
      <c r="C671" s="4" t="s">
        <v>54</v>
      </c>
      <c r="D671" s="4" t="s">
        <v>50</v>
      </c>
      <c r="E671" s="4">
        <v>2015</v>
      </c>
      <c r="F671" s="4">
        <v>247</v>
      </c>
      <c r="G671" s="4" t="s">
        <v>63</v>
      </c>
    </row>
    <row r="672" spans="1:7" x14ac:dyDescent="0.3">
      <c r="A672" s="4">
        <v>2020</v>
      </c>
      <c r="B672" s="4" t="s">
        <v>72</v>
      </c>
      <c r="C672" s="4" t="s">
        <v>54</v>
      </c>
      <c r="D672" s="4" t="s">
        <v>50</v>
      </c>
      <c r="E672" s="4">
        <v>2017</v>
      </c>
      <c r="F672" s="4">
        <v>323.7</v>
      </c>
      <c r="G672" s="4" t="s">
        <v>65</v>
      </c>
    </row>
    <row r="673" spans="1:7" x14ac:dyDescent="0.3">
      <c r="A673" s="4">
        <v>2020</v>
      </c>
      <c r="B673" s="4" t="s">
        <v>72</v>
      </c>
      <c r="C673" s="4" t="s">
        <v>54</v>
      </c>
      <c r="D673" s="4" t="s">
        <v>50</v>
      </c>
      <c r="E673" s="4" t="s">
        <v>69</v>
      </c>
      <c r="F673" s="4">
        <v>107.9</v>
      </c>
      <c r="G673" s="4" t="s">
        <v>70</v>
      </c>
    </row>
    <row r="674" spans="1:7" x14ac:dyDescent="0.3">
      <c r="A674" s="4">
        <v>2020</v>
      </c>
      <c r="B674" s="4" t="s">
        <v>72</v>
      </c>
      <c r="C674" s="4" t="s">
        <v>54</v>
      </c>
      <c r="D674" s="4" t="s">
        <v>50</v>
      </c>
      <c r="E674" s="4" t="s">
        <v>69</v>
      </c>
      <c r="F674" s="4">
        <v>107.9</v>
      </c>
      <c r="G674" s="4" t="s">
        <v>70</v>
      </c>
    </row>
    <row r="675" spans="1:7" x14ac:dyDescent="0.3">
      <c r="A675" s="4">
        <v>2020</v>
      </c>
      <c r="B675" s="4" t="s">
        <v>72</v>
      </c>
      <c r="C675" s="4" t="s">
        <v>54</v>
      </c>
      <c r="D675" s="4" t="s">
        <v>51</v>
      </c>
      <c r="E675" s="4">
        <v>1975</v>
      </c>
      <c r="F675" s="4">
        <v>16220</v>
      </c>
      <c r="G675" s="4" t="s">
        <v>67</v>
      </c>
    </row>
    <row r="676" spans="1:7" x14ac:dyDescent="0.3">
      <c r="A676" s="4">
        <v>2020</v>
      </c>
      <c r="B676" s="4" t="s">
        <v>72</v>
      </c>
      <c r="C676" s="4" t="s">
        <v>54</v>
      </c>
      <c r="D676" s="4" t="s">
        <v>51</v>
      </c>
      <c r="E676" s="4">
        <v>1985</v>
      </c>
      <c r="F676" s="4">
        <v>6419</v>
      </c>
      <c r="G676" s="4" t="s">
        <v>67</v>
      </c>
    </row>
    <row r="677" spans="1:7" x14ac:dyDescent="0.3">
      <c r="A677" s="4">
        <v>2020</v>
      </c>
      <c r="B677" s="4" t="s">
        <v>72</v>
      </c>
      <c r="C677" s="4" t="s">
        <v>54</v>
      </c>
      <c r="D677" s="4" t="s">
        <v>51</v>
      </c>
      <c r="E677" s="4">
        <v>1996</v>
      </c>
      <c r="F677" s="4">
        <v>552</v>
      </c>
      <c r="G677" s="4" t="s">
        <v>67</v>
      </c>
    </row>
    <row r="678" spans="1:7" x14ac:dyDescent="0.3">
      <c r="A678" s="4">
        <v>2020</v>
      </c>
      <c r="B678" s="4" t="s">
        <v>72</v>
      </c>
      <c r="C678" s="4" t="s">
        <v>54</v>
      </c>
      <c r="D678" s="4" t="s">
        <v>51</v>
      </c>
      <c r="E678" s="4">
        <v>2003</v>
      </c>
      <c r="F678" s="4">
        <v>300</v>
      </c>
      <c r="G678" s="4" t="s">
        <v>63</v>
      </c>
    </row>
    <row r="679" spans="1:7" x14ac:dyDescent="0.3">
      <c r="A679" s="4">
        <v>2020</v>
      </c>
      <c r="B679" s="4" t="s">
        <v>72</v>
      </c>
      <c r="C679" s="4" t="s">
        <v>54</v>
      </c>
      <c r="D679" s="4" t="s">
        <v>51</v>
      </c>
      <c r="E679" s="4">
        <v>2007</v>
      </c>
      <c r="F679" s="4">
        <v>123</v>
      </c>
      <c r="G679" s="4" t="s">
        <v>63</v>
      </c>
    </row>
    <row r="680" spans="1:7" x14ac:dyDescent="0.3">
      <c r="A680" s="4">
        <v>2020</v>
      </c>
      <c r="B680" s="4" t="s">
        <v>72</v>
      </c>
      <c r="C680" s="4" t="s">
        <v>54</v>
      </c>
      <c r="D680" s="4" t="s">
        <v>51</v>
      </c>
      <c r="E680" s="4">
        <v>2011</v>
      </c>
      <c r="F680" s="4">
        <v>59</v>
      </c>
      <c r="G680" s="4" t="s">
        <v>63</v>
      </c>
    </row>
    <row r="681" spans="1:7" x14ac:dyDescent="0.3">
      <c r="A681" s="4">
        <v>2020</v>
      </c>
      <c r="B681" s="4" t="s">
        <v>72</v>
      </c>
      <c r="C681" s="4" t="s">
        <v>54</v>
      </c>
      <c r="D681" s="4" t="s">
        <v>51</v>
      </c>
      <c r="E681" s="4">
        <v>2015</v>
      </c>
      <c r="F681" s="4">
        <v>69</v>
      </c>
      <c r="G681" s="4" t="s">
        <v>63</v>
      </c>
    </row>
    <row r="682" spans="1:7" x14ac:dyDescent="0.3">
      <c r="A682" s="4">
        <v>2020</v>
      </c>
      <c r="B682" s="4" t="s">
        <v>72</v>
      </c>
      <c r="C682" s="4" t="s">
        <v>54</v>
      </c>
      <c r="D682" s="4" t="s">
        <v>51</v>
      </c>
      <c r="E682" s="4">
        <v>2017</v>
      </c>
      <c r="F682" s="4">
        <v>90</v>
      </c>
      <c r="G682" s="4" t="s">
        <v>65</v>
      </c>
    </row>
    <row r="683" spans="1:7" x14ac:dyDescent="0.3">
      <c r="A683" s="4">
        <v>2020</v>
      </c>
      <c r="B683" s="4" t="s">
        <v>72</v>
      </c>
      <c r="C683" s="4" t="s">
        <v>54</v>
      </c>
      <c r="D683" s="4" t="s">
        <v>51</v>
      </c>
      <c r="E683" s="4" t="s">
        <v>69</v>
      </c>
      <c r="F683" s="4">
        <v>30</v>
      </c>
      <c r="G683" s="4" t="s">
        <v>70</v>
      </c>
    </row>
    <row r="684" spans="1:7" x14ac:dyDescent="0.3">
      <c r="A684" s="4">
        <v>2020</v>
      </c>
      <c r="B684" s="4" t="s">
        <v>72</v>
      </c>
      <c r="C684" s="4" t="s">
        <v>54</v>
      </c>
      <c r="D684" s="4" t="s">
        <v>51</v>
      </c>
      <c r="E684" s="4" t="s">
        <v>69</v>
      </c>
      <c r="F684" s="4">
        <v>30</v>
      </c>
      <c r="G684" s="4" t="s">
        <v>70</v>
      </c>
    </row>
    <row r="685" spans="1:7" x14ac:dyDescent="0.3">
      <c r="A685" s="4">
        <v>2020</v>
      </c>
      <c r="B685" s="4" t="s">
        <v>73</v>
      </c>
      <c r="C685" s="4" t="s">
        <v>30</v>
      </c>
      <c r="D685" s="4" t="s">
        <v>41</v>
      </c>
      <c r="E685" s="4" t="s">
        <v>31</v>
      </c>
      <c r="F685" s="4">
        <v>1</v>
      </c>
      <c r="G685" s="4" t="s">
        <v>63</v>
      </c>
    </row>
    <row r="686" spans="1:7" x14ac:dyDescent="0.3">
      <c r="A686" s="4">
        <v>2020</v>
      </c>
      <c r="B686" s="4" t="s">
        <v>73</v>
      </c>
      <c r="C686" s="4" t="s">
        <v>30</v>
      </c>
      <c r="D686" s="4" t="s">
        <v>41</v>
      </c>
      <c r="E686" s="4" t="s">
        <v>52</v>
      </c>
      <c r="F686" s="4">
        <v>1</v>
      </c>
      <c r="G686" s="4" t="s">
        <v>63</v>
      </c>
    </row>
    <row r="687" spans="1:7" x14ac:dyDescent="0.3">
      <c r="A687" s="4">
        <v>2020</v>
      </c>
      <c r="B687" s="4" t="s">
        <v>73</v>
      </c>
      <c r="C687" s="4" t="s">
        <v>30</v>
      </c>
      <c r="D687" s="4" t="s">
        <v>41</v>
      </c>
      <c r="E687" s="4" t="s">
        <v>64</v>
      </c>
      <c r="F687" s="4">
        <v>1</v>
      </c>
      <c r="G687" s="4" t="s">
        <v>65</v>
      </c>
    </row>
    <row r="688" spans="1:7" x14ac:dyDescent="0.3">
      <c r="A688" s="4">
        <v>2020</v>
      </c>
      <c r="B688" s="4" t="s">
        <v>73</v>
      </c>
      <c r="C688" s="4" t="s">
        <v>30</v>
      </c>
      <c r="D688" s="4" t="s">
        <v>41</v>
      </c>
      <c r="E688" s="4" t="s">
        <v>66</v>
      </c>
      <c r="F688" s="4">
        <v>1</v>
      </c>
      <c r="G688" s="4" t="s">
        <v>67</v>
      </c>
    </row>
    <row r="689" spans="1:7" x14ac:dyDescent="0.3">
      <c r="A689" s="4">
        <v>2020</v>
      </c>
      <c r="B689" s="4" t="s">
        <v>73</v>
      </c>
      <c r="C689" s="4" t="s">
        <v>30</v>
      </c>
      <c r="D689" s="4" t="s">
        <v>41</v>
      </c>
      <c r="E689" s="4" t="s">
        <v>68</v>
      </c>
      <c r="F689" s="4">
        <v>1</v>
      </c>
      <c r="G689" s="4" t="s">
        <v>67</v>
      </c>
    </row>
    <row r="690" spans="1:7" x14ac:dyDescent="0.3">
      <c r="A690" s="4">
        <v>2020</v>
      </c>
      <c r="B690" s="4" t="s">
        <v>73</v>
      </c>
      <c r="C690" s="4" t="s">
        <v>30</v>
      </c>
      <c r="D690" s="4" t="s">
        <v>41</v>
      </c>
      <c r="E690" s="4" t="s">
        <v>69</v>
      </c>
      <c r="F690" s="4">
        <v>1</v>
      </c>
      <c r="G690" s="4" t="s">
        <v>70</v>
      </c>
    </row>
    <row r="691" spans="1:7" x14ac:dyDescent="0.3">
      <c r="A691" s="4">
        <v>2020</v>
      </c>
      <c r="B691" s="4" t="s">
        <v>73</v>
      </c>
      <c r="C691" s="4" t="s">
        <v>30</v>
      </c>
      <c r="D691" s="4" t="s">
        <v>42</v>
      </c>
      <c r="E691" s="4" t="s">
        <v>31</v>
      </c>
      <c r="F691" s="4">
        <v>1718</v>
      </c>
      <c r="G691" s="4" t="s">
        <v>63</v>
      </c>
    </row>
    <row r="692" spans="1:7" x14ac:dyDescent="0.3">
      <c r="A692" s="4">
        <v>2020</v>
      </c>
      <c r="B692" s="4" t="s">
        <v>73</v>
      </c>
      <c r="C692" s="4" t="s">
        <v>30</v>
      </c>
      <c r="D692" s="4" t="s">
        <v>42</v>
      </c>
      <c r="E692" s="4" t="s">
        <v>52</v>
      </c>
      <c r="F692" s="4">
        <v>725</v>
      </c>
      <c r="G692" s="4" t="s">
        <v>63</v>
      </c>
    </row>
    <row r="693" spans="1:7" x14ac:dyDescent="0.3">
      <c r="A693" s="4">
        <v>2020</v>
      </c>
      <c r="B693" s="4" t="s">
        <v>73</v>
      </c>
      <c r="C693" s="4" t="s">
        <v>30</v>
      </c>
      <c r="D693" s="4" t="s">
        <v>42</v>
      </c>
      <c r="E693" s="4" t="s">
        <v>64</v>
      </c>
      <c r="F693" s="4">
        <v>543.75</v>
      </c>
      <c r="G693" s="4" t="s">
        <v>65</v>
      </c>
    </row>
    <row r="694" spans="1:7" x14ac:dyDescent="0.3">
      <c r="A694" s="4">
        <v>2020</v>
      </c>
      <c r="B694" s="4" t="s">
        <v>73</v>
      </c>
      <c r="C694" s="4" t="s">
        <v>30</v>
      </c>
      <c r="D694" s="4" t="s">
        <v>42</v>
      </c>
      <c r="E694" s="4" t="s">
        <v>66</v>
      </c>
      <c r="F694" s="4">
        <v>16837</v>
      </c>
      <c r="G694" s="4" t="s">
        <v>67</v>
      </c>
    </row>
    <row r="695" spans="1:7" x14ac:dyDescent="0.3">
      <c r="A695" s="4">
        <v>2020</v>
      </c>
      <c r="B695" s="4" t="s">
        <v>73</v>
      </c>
      <c r="C695" s="4" t="s">
        <v>30</v>
      </c>
      <c r="D695" s="4" t="s">
        <v>42</v>
      </c>
      <c r="E695" s="4" t="s">
        <v>68</v>
      </c>
      <c r="F695" s="4">
        <v>5974</v>
      </c>
      <c r="G695" s="4" t="s">
        <v>67</v>
      </c>
    </row>
    <row r="696" spans="1:7" x14ac:dyDescent="0.3">
      <c r="A696" s="4">
        <v>2020</v>
      </c>
      <c r="B696" s="4" t="s">
        <v>73</v>
      </c>
      <c r="C696" s="4" t="s">
        <v>30</v>
      </c>
      <c r="D696" s="4" t="s">
        <v>42</v>
      </c>
      <c r="E696" s="4" t="s">
        <v>69</v>
      </c>
      <c r="F696" s="4">
        <v>543.75</v>
      </c>
      <c r="G696" s="4" t="s">
        <v>70</v>
      </c>
    </row>
    <row r="697" spans="1:7" x14ac:dyDescent="0.3">
      <c r="A697" s="4">
        <v>2020</v>
      </c>
      <c r="B697" s="4" t="s">
        <v>73</v>
      </c>
      <c r="C697" s="4" t="s">
        <v>30</v>
      </c>
      <c r="D697" s="4" t="s">
        <v>43</v>
      </c>
      <c r="E697" s="4" t="s">
        <v>31</v>
      </c>
      <c r="F697" s="4">
        <v>1</v>
      </c>
      <c r="G697" s="4" t="s">
        <v>63</v>
      </c>
    </row>
    <row r="698" spans="1:7" x14ac:dyDescent="0.3">
      <c r="A698" s="4">
        <v>2020</v>
      </c>
      <c r="B698" s="4" t="s">
        <v>73</v>
      </c>
      <c r="C698" s="4" t="s">
        <v>30</v>
      </c>
      <c r="D698" s="4" t="s">
        <v>43</v>
      </c>
      <c r="E698" s="4" t="s">
        <v>52</v>
      </c>
      <c r="F698" s="4">
        <v>1</v>
      </c>
      <c r="G698" s="4" t="s">
        <v>63</v>
      </c>
    </row>
    <row r="699" spans="1:7" x14ac:dyDescent="0.3">
      <c r="A699" s="4">
        <v>2020</v>
      </c>
      <c r="B699" s="4" t="s">
        <v>73</v>
      </c>
      <c r="C699" s="4" t="s">
        <v>30</v>
      </c>
      <c r="D699" s="4" t="s">
        <v>43</v>
      </c>
      <c r="E699" s="4" t="s">
        <v>64</v>
      </c>
      <c r="F699" s="4">
        <v>1</v>
      </c>
      <c r="G699" s="4" t="s">
        <v>65</v>
      </c>
    </row>
    <row r="700" spans="1:7" x14ac:dyDescent="0.3">
      <c r="A700" s="4">
        <v>2020</v>
      </c>
      <c r="B700" s="4" t="s">
        <v>73</v>
      </c>
      <c r="C700" s="4" t="s">
        <v>30</v>
      </c>
      <c r="D700" s="4" t="s">
        <v>43</v>
      </c>
      <c r="E700" s="4" t="s">
        <v>66</v>
      </c>
      <c r="F700" s="4">
        <v>2231</v>
      </c>
      <c r="G700" s="4" t="s">
        <v>67</v>
      </c>
    </row>
    <row r="701" spans="1:7" x14ac:dyDescent="0.3">
      <c r="A701" s="4">
        <v>2020</v>
      </c>
      <c r="B701" s="4" t="s">
        <v>73</v>
      </c>
      <c r="C701" s="4" t="s">
        <v>30</v>
      </c>
      <c r="D701" s="4" t="s">
        <v>43</v>
      </c>
      <c r="E701" s="4" t="s">
        <v>68</v>
      </c>
      <c r="F701" s="4">
        <v>1</v>
      </c>
      <c r="G701" s="4" t="s">
        <v>67</v>
      </c>
    </row>
    <row r="702" spans="1:7" x14ac:dyDescent="0.3">
      <c r="A702" s="4">
        <v>2020</v>
      </c>
      <c r="B702" s="4" t="s">
        <v>73</v>
      </c>
      <c r="C702" s="4" t="s">
        <v>30</v>
      </c>
      <c r="D702" s="4" t="s">
        <v>43</v>
      </c>
      <c r="E702" s="4" t="s">
        <v>69</v>
      </c>
      <c r="F702" s="4">
        <v>1</v>
      </c>
      <c r="G702" s="4" t="s">
        <v>70</v>
      </c>
    </row>
    <row r="703" spans="1:7" x14ac:dyDescent="0.3">
      <c r="A703" s="4">
        <v>2020</v>
      </c>
      <c r="B703" s="4" t="s">
        <v>73</v>
      </c>
      <c r="C703" s="4" t="s">
        <v>30</v>
      </c>
      <c r="D703" s="4" t="s">
        <v>45</v>
      </c>
      <c r="E703" s="4" t="s">
        <v>31</v>
      </c>
      <c r="F703" s="4">
        <v>3124</v>
      </c>
      <c r="G703" s="4" t="s">
        <v>63</v>
      </c>
    </row>
    <row r="704" spans="1:7" x14ac:dyDescent="0.3">
      <c r="A704" s="4">
        <v>2020</v>
      </c>
      <c r="B704" s="4" t="s">
        <v>73</v>
      </c>
      <c r="C704" s="4" t="s">
        <v>30</v>
      </c>
      <c r="D704" s="4" t="s">
        <v>45</v>
      </c>
      <c r="E704" s="4" t="s">
        <v>52</v>
      </c>
      <c r="F704" s="4">
        <v>1318</v>
      </c>
      <c r="G704" s="4" t="s">
        <v>63</v>
      </c>
    </row>
    <row r="705" spans="1:7" x14ac:dyDescent="0.3">
      <c r="A705" s="4">
        <v>2020</v>
      </c>
      <c r="B705" s="4" t="s">
        <v>73</v>
      </c>
      <c r="C705" s="4" t="s">
        <v>30</v>
      </c>
      <c r="D705" s="4" t="s">
        <v>45</v>
      </c>
      <c r="E705" s="4" t="s">
        <v>64</v>
      </c>
      <c r="F705" s="4">
        <v>988.5</v>
      </c>
      <c r="G705" s="4" t="s">
        <v>65</v>
      </c>
    </row>
    <row r="706" spans="1:7" x14ac:dyDescent="0.3">
      <c r="A706" s="4">
        <v>2020</v>
      </c>
      <c r="B706" s="4" t="s">
        <v>73</v>
      </c>
      <c r="C706" s="4" t="s">
        <v>30</v>
      </c>
      <c r="D706" s="4" t="s">
        <v>45</v>
      </c>
      <c r="E706" s="4" t="s">
        <v>66</v>
      </c>
      <c r="F706" s="4">
        <v>12279</v>
      </c>
      <c r="G706" s="4" t="s">
        <v>67</v>
      </c>
    </row>
    <row r="707" spans="1:7" x14ac:dyDescent="0.3">
      <c r="A707" s="4">
        <v>2020</v>
      </c>
      <c r="B707" s="4" t="s">
        <v>73</v>
      </c>
      <c r="C707" s="4" t="s">
        <v>30</v>
      </c>
      <c r="D707" s="4" t="s">
        <v>45</v>
      </c>
      <c r="E707" s="4" t="s">
        <v>68</v>
      </c>
      <c r="F707" s="4">
        <v>6936</v>
      </c>
      <c r="G707" s="4" t="s">
        <v>67</v>
      </c>
    </row>
    <row r="708" spans="1:7" x14ac:dyDescent="0.3">
      <c r="A708" s="4">
        <v>2020</v>
      </c>
      <c r="B708" s="4" t="s">
        <v>73</v>
      </c>
      <c r="C708" s="4" t="s">
        <v>30</v>
      </c>
      <c r="D708" s="4" t="s">
        <v>45</v>
      </c>
      <c r="E708" s="4" t="s">
        <v>69</v>
      </c>
      <c r="F708" s="4">
        <v>988.5</v>
      </c>
      <c r="G708" s="4" t="s">
        <v>70</v>
      </c>
    </row>
    <row r="709" spans="1:7" x14ac:dyDescent="0.3">
      <c r="A709" s="4">
        <v>2020</v>
      </c>
      <c r="B709" s="4" t="s">
        <v>73</v>
      </c>
      <c r="C709" s="4" t="s">
        <v>30</v>
      </c>
      <c r="D709" s="4" t="s">
        <v>49</v>
      </c>
      <c r="E709" s="4" t="s">
        <v>31</v>
      </c>
      <c r="F709" s="4">
        <v>1</v>
      </c>
      <c r="G709" s="4" t="s">
        <v>63</v>
      </c>
    </row>
    <row r="710" spans="1:7" x14ac:dyDescent="0.3">
      <c r="A710" s="4">
        <v>2020</v>
      </c>
      <c r="B710" s="4" t="s">
        <v>73</v>
      </c>
      <c r="C710" s="4" t="s">
        <v>30</v>
      </c>
      <c r="D710" s="4" t="s">
        <v>49</v>
      </c>
      <c r="E710" s="4" t="s">
        <v>52</v>
      </c>
      <c r="F710" s="4">
        <v>1</v>
      </c>
      <c r="G710" s="4" t="s">
        <v>63</v>
      </c>
    </row>
    <row r="711" spans="1:7" x14ac:dyDescent="0.3">
      <c r="A711" s="4">
        <v>2020</v>
      </c>
      <c r="B711" s="4" t="s">
        <v>73</v>
      </c>
      <c r="C711" s="4" t="s">
        <v>30</v>
      </c>
      <c r="D711" s="4" t="s">
        <v>49</v>
      </c>
      <c r="E711" s="4" t="s">
        <v>64</v>
      </c>
      <c r="F711" s="4">
        <v>1</v>
      </c>
      <c r="G711" s="4" t="s">
        <v>65</v>
      </c>
    </row>
    <row r="712" spans="1:7" x14ac:dyDescent="0.3">
      <c r="A712" s="4">
        <v>2020</v>
      </c>
      <c r="B712" s="4" t="s">
        <v>73</v>
      </c>
      <c r="C712" s="4" t="s">
        <v>30</v>
      </c>
      <c r="D712" s="4" t="s">
        <v>49</v>
      </c>
      <c r="E712" s="4" t="s">
        <v>66</v>
      </c>
      <c r="F712" s="4">
        <v>636</v>
      </c>
      <c r="G712" s="4" t="s">
        <v>67</v>
      </c>
    </row>
    <row r="713" spans="1:7" x14ac:dyDescent="0.3">
      <c r="A713" s="4">
        <v>2020</v>
      </c>
      <c r="B713" s="4" t="s">
        <v>73</v>
      </c>
      <c r="C713" s="4" t="s">
        <v>30</v>
      </c>
      <c r="D713" s="4" t="s">
        <v>49</v>
      </c>
      <c r="E713" s="4" t="s">
        <v>68</v>
      </c>
      <c r="F713" s="4">
        <v>288</v>
      </c>
      <c r="G713" s="4" t="s">
        <v>67</v>
      </c>
    </row>
    <row r="714" spans="1:7" x14ac:dyDescent="0.3">
      <c r="A714" s="4">
        <v>2020</v>
      </c>
      <c r="B714" s="4" t="s">
        <v>73</v>
      </c>
      <c r="C714" s="4" t="s">
        <v>30</v>
      </c>
      <c r="D714" s="4" t="s">
        <v>49</v>
      </c>
      <c r="E714" s="4" t="s">
        <v>69</v>
      </c>
      <c r="F714" s="4">
        <v>1</v>
      </c>
      <c r="G714" s="4" t="s">
        <v>70</v>
      </c>
    </row>
    <row r="715" spans="1:7" x14ac:dyDescent="0.3">
      <c r="A715" s="4">
        <v>2020</v>
      </c>
      <c r="B715" s="4" t="s">
        <v>73</v>
      </c>
      <c r="C715" s="4" t="s">
        <v>30</v>
      </c>
      <c r="D715" s="4" t="s">
        <v>50</v>
      </c>
      <c r="E715" s="4" t="s">
        <v>31</v>
      </c>
      <c r="F715" s="4">
        <v>1</v>
      </c>
      <c r="G715" s="4" t="s">
        <v>63</v>
      </c>
    </row>
    <row r="716" spans="1:7" x14ac:dyDescent="0.3">
      <c r="A716" s="4">
        <v>2020</v>
      </c>
      <c r="B716" s="4" t="s">
        <v>73</v>
      </c>
      <c r="C716" s="4" t="s">
        <v>30</v>
      </c>
      <c r="D716" s="4" t="s">
        <v>50</v>
      </c>
      <c r="E716" s="4" t="s">
        <v>52</v>
      </c>
      <c r="F716" s="4">
        <v>1</v>
      </c>
      <c r="G716" s="4" t="s">
        <v>63</v>
      </c>
    </row>
    <row r="717" spans="1:7" x14ac:dyDescent="0.3">
      <c r="A717" s="4">
        <v>2020</v>
      </c>
      <c r="B717" s="4" t="s">
        <v>73</v>
      </c>
      <c r="C717" s="4" t="s">
        <v>30</v>
      </c>
      <c r="D717" s="4" t="s">
        <v>50</v>
      </c>
      <c r="E717" s="4" t="s">
        <v>64</v>
      </c>
      <c r="F717" s="4">
        <v>1</v>
      </c>
      <c r="G717" s="4" t="s">
        <v>65</v>
      </c>
    </row>
    <row r="718" spans="1:7" x14ac:dyDescent="0.3">
      <c r="A718" s="4">
        <v>2020</v>
      </c>
      <c r="B718" s="4" t="s">
        <v>73</v>
      </c>
      <c r="C718" s="4" t="s">
        <v>30</v>
      </c>
      <c r="D718" s="4" t="s">
        <v>50</v>
      </c>
      <c r="E718" s="4" t="s">
        <v>66</v>
      </c>
      <c r="F718" s="4">
        <v>1</v>
      </c>
      <c r="G718" s="4" t="s">
        <v>67</v>
      </c>
    </row>
    <row r="719" spans="1:7" x14ac:dyDescent="0.3">
      <c r="A719" s="4">
        <v>2020</v>
      </c>
      <c r="B719" s="4" t="s">
        <v>73</v>
      </c>
      <c r="C719" s="4" t="s">
        <v>30</v>
      </c>
      <c r="D719" s="4" t="s">
        <v>50</v>
      </c>
      <c r="E719" s="4" t="s">
        <v>68</v>
      </c>
      <c r="F719" s="4">
        <v>1</v>
      </c>
      <c r="G719" s="4" t="s">
        <v>67</v>
      </c>
    </row>
    <row r="720" spans="1:7" x14ac:dyDescent="0.3">
      <c r="A720" s="4">
        <v>2020</v>
      </c>
      <c r="B720" s="4" t="s">
        <v>73</v>
      </c>
      <c r="C720" s="4" t="s">
        <v>30</v>
      </c>
      <c r="D720" s="4" t="s">
        <v>50</v>
      </c>
      <c r="E720" s="4" t="s">
        <v>69</v>
      </c>
      <c r="F720" s="4">
        <v>1</v>
      </c>
      <c r="G720" s="4" t="s">
        <v>70</v>
      </c>
    </row>
    <row r="721" spans="1:7" x14ac:dyDescent="0.3">
      <c r="A721" s="4">
        <v>2020</v>
      </c>
      <c r="B721" s="4" t="s">
        <v>73</v>
      </c>
      <c r="C721" s="4" t="s">
        <v>53</v>
      </c>
      <c r="D721" s="4" t="s">
        <v>41</v>
      </c>
      <c r="E721" s="4">
        <v>1975</v>
      </c>
      <c r="F721" s="4">
        <v>6832</v>
      </c>
      <c r="G721" s="4" t="s">
        <v>67</v>
      </c>
    </row>
    <row r="722" spans="1:7" x14ac:dyDescent="0.3">
      <c r="A722" s="4">
        <v>2020</v>
      </c>
      <c r="B722" s="4" t="s">
        <v>73</v>
      </c>
      <c r="C722" s="4" t="s">
        <v>53</v>
      </c>
      <c r="D722" s="4" t="s">
        <v>41</v>
      </c>
      <c r="E722" s="4">
        <v>1985</v>
      </c>
      <c r="F722" s="4">
        <v>8111</v>
      </c>
      <c r="G722" s="4" t="s">
        <v>67</v>
      </c>
    </row>
    <row r="723" spans="1:7" x14ac:dyDescent="0.3">
      <c r="A723" s="4">
        <v>2020</v>
      </c>
      <c r="B723" s="4" t="s">
        <v>73</v>
      </c>
      <c r="C723" s="4" t="s">
        <v>53</v>
      </c>
      <c r="D723" s="4" t="s">
        <v>41</v>
      </c>
      <c r="E723" s="4">
        <v>1996</v>
      </c>
      <c r="F723" s="4">
        <v>1179</v>
      </c>
      <c r="G723" s="4" t="s">
        <v>67</v>
      </c>
    </row>
    <row r="724" spans="1:7" x14ac:dyDescent="0.3">
      <c r="A724" s="4">
        <v>2020</v>
      </c>
      <c r="B724" s="4" t="s">
        <v>73</v>
      </c>
      <c r="C724" s="4" t="s">
        <v>53</v>
      </c>
      <c r="D724" s="4" t="s">
        <v>41</v>
      </c>
      <c r="E724" s="4">
        <v>2003</v>
      </c>
      <c r="F724" s="4">
        <v>519</v>
      </c>
      <c r="G724" s="4" t="s">
        <v>63</v>
      </c>
    </row>
    <row r="725" spans="1:7" x14ac:dyDescent="0.3">
      <c r="A725" s="4">
        <v>2020</v>
      </c>
      <c r="B725" s="4" t="s">
        <v>73</v>
      </c>
      <c r="C725" s="4" t="s">
        <v>53</v>
      </c>
      <c r="D725" s="4" t="s">
        <v>41</v>
      </c>
      <c r="E725" s="4">
        <v>2007</v>
      </c>
      <c r="F725" s="4">
        <v>358</v>
      </c>
      <c r="G725" s="4" t="s">
        <v>63</v>
      </c>
    </row>
    <row r="726" spans="1:7" x14ac:dyDescent="0.3">
      <c r="A726" s="4">
        <v>2020</v>
      </c>
      <c r="B726" s="4" t="s">
        <v>73</v>
      </c>
      <c r="C726" s="4" t="s">
        <v>53</v>
      </c>
      <c r="D726" s="4" t="s">
        <v>41</v>
      </c>
      <c r="E726" s="4">
        <v>2011</v>
      </c>
      <c r="F726" s="4">
        <v>310</v>
      </c>
      <c r="G726" s="4" t="s">
        <v>63</v>
      </c>
    </row>
    <row r="727" spans="1:7" x14ac:dyDescent="0.3">
      <c r="A727" s="4">
        <v>2020</v>
      </c>
      <c r="B727" s="4" t="s">
        <v>73</v>
      </c>
      <c r="C727" s="4" t="s">
        <v>53</v>
      </c>
      <c r="D727" s="4" t="s">
        <v>41</v>
      </c>
      <c r="E727" s="4">
        <v>2015</v>
      </c>
      <c r="F727" s="4">
        <v>398</v>
      </c>
      <c r="G727" s="4" t="s">
        <v>63</v>
      </c>
    </row>
    <row r="728" spans="1:7" x14ac:dyDescent="0.3">
      <c r="A728" s="4">
        <v>2020</v>
      </c>
      <c r="B728" s="4" t="s">
        <v>73</v>
      </c>
      <c r="C728" s="4" t="s">
        <v>53</v>
      </c>
      <c r="D728" s="4" t="s">
        <v>41</v>
      </c>
      <c r="E728" s="4">
        <v>2017</v>
      </c>
      <c r="F728" s="4">
        <v>461.91</v>
      </c>
      <c r="G728" s="4" t="s">
        <v>65</v>
      </c>
    </row>
    <row r="729" spans="1:7" x14ac:dyDescent="0.3">
      <c r="A729" s="4">
        <v>2020</v>
      </c>
      <c r="B729" s="4" t="s">
        <v>73</v>
      </c>
      <c r="C729" s="4" t="s">
        <v>53</v>
      </c>
      <c r="D729" s="4" t="s">
        <v>41</v>
      </c>
      <c r="E729" s="4" t="s">
        <v>69</v>
      </c>
      <c r="F729" s="4">
        <v>155.69999999999999</v>
      </c>
      <c r="G729" s="4" t="s">
        <v>70</v>
      </c>
    </row>
    <row r="730" spans="1:7" x14ac:dyDescent="0.3">
      <c r="A730" s="4">
        <v>2020</v>
      </c>
      <c r="B730" s="4" t="s">
        <v>73</v>
      </c>
      <c r="C730" s="4" t="s">
        <v>53</v>
      </c>
      <c r="D730" s="4" t="s">
        <v>41</v>
      </c>
      <c r="E730" s="4" t="s">
        <v>69</v>
      </c>
      <c r="F730" s="4">
        <v>155.69999999999999</v>
      </c>
      <c r="G730" s="4" t="s">
        <v>70</v>
      </c>
    </row>
    <row r="731" spans="1:7" x14ac:dyDescent="0.3">
      <c r="A731" s="4">
        <v>2020</v>
      </c>
      <c r="B731" s="4" t="s">
        <v>73</v>
      </c>
      <c r="C731" s="4" t="s">
        <v>53</v>
      </c>
      <c r="D731" s="4" t="s">
        <v>42</v>
      </c>
      <c r="E731" s="4">
        <v>1975</v>
      </c>
      <c r="F731" s="4">
        <v>116552</v>
      </c>
      <c r="G731" s="4" t="s">
        <v>67</v>
      </c>
    </row>
    <row r="732" spans="1:7" x14ac:dyDescent="0.3">
      <c r="A732" s="4">
        <v>2020</v>
      </c>
      <c r="B732" s="4" t="s">
        <v>73</v>
      </c>
      <c r="C732" s="4" t="s">
        <v>53</v>
      </c>
      <c r="D732" s="4" t="s">
        <v>42</v>
      </c>
      <c r="E732" s="4">
        <v>1985</v>
      </c>
      <c r="F732" s="4">
        <v>87344</v>
      </c>
      <c r="G732" s="4" t="s">
        <v>67</v>
      </c>
    </row>
    <row r="733" spans="1:7" x14ac:dyDescent="0.3">
      <c r="A733" s="4">
        <v>2020</v>
      </c>
      <c r="B733" s="4" t="s">
        <v>73</v>
      </c>
      <c r="C733" s="4" t="s">
        <v>53</v>
      </c>
      <c r="D733" s="4" t="s">
        <v>42</v>
      </c>
      <c r="E733" s="4">
        <v>1996</v>
      </c>
      <c r="F733" s="4">
        <v>11508</v>
      </c>
      <c r="G733" s="4" t="s">
        <v>67</v>
      </c>
    </row>
    <row r="734" spans="1:7" x14ac:dyDescent="0.3">
      <c r="A734" s="4">
        <v>2020</v>
      </c>
      <c r="B734" s="4" t="s">
        <v>73</v>
      </c>
      <c r="C734" s="4" t="s">
        <v>53</v>
      </c>
      <c r="D734" s="4" t="s">
        <v>42</v>
      </c>
      <c r="E734" s="4">
        <v>2003</v>
      </c>
      <c r="F734" s="4">
        <v>7522</v>
      </c>
      <c r="G734" s="4" t="s">
        <v>63</v>
      </c>
    </row>
    <row r="735" spans="1:7" x14ac:dyDescent="0.3">
      <c r="A735" s="4">
        <v>2020</v>
      </c>
      <c r="B735" s="4" t="s">
        <v>73</v>
      </c>
      <c r="C735" s="4" t="s">
        <v>53</v>
      </c>
      <c r="D735" s="4" t="s">
        <v>42</v>
      </c>
      <c r="E735" s="4">
        <v>2007</v>
      </c>
      <c r="F735" s="4">
        <v>5190</v>
      </c>
      <c r="G735" s="4" t="s">
        <v>63</v>
      </c>
    </row>
    <row r="736" spans="1:7" x14ac:dyDescent="0.3">
      <c r="A736" s="4">
        <v>2020</v>
      </c>
      <c r="B736" s="4" t="s">
        <v>73</v>
      </c>
      <c r="C736" s="4" t="s">
        <v>53</v>
      </c>
      <c r="D736" s="4" t="s">
        <v>42</v>
      </c>
      <c r="E736" s="4">
        <v>2011</v>
      </c>
      <c r="F736" s="4">
        <v>4492</v>
      </c>
      <c r="G736" s="4" t="s">
        <v>63</v>
      </c>
    </row>
    <row r="737" spans="1:7" x14ac:dyDescent="0.3">
      <c r="A737" s="4">
        <v>2020</v>
      </c>
      <c r="B737" s="4" t="s">
        <v>73</v>
      </c>
      <c r="C737" s="4" t="s">
        <v>53</v>
      </c>
      <c r="D737" s="4" t="s">
        <v>42</v>
      </c>
      <c r="E737" s="4">
        <v>2015</v>
      </c>
      <c r="F737" s="4">
        <v>5774</v>
      </c>
      <c r="G737" s="4" t="s">
        <v>63</v>
      </c>
    </row>
    <row r="738" spans="1:7" x14ac:dyDescent="0.3">
      <c r="A738" s="4">
        <v>2020</v>
      </c>
      <c r="B738" s="4" t="s">
        <v>73</v>
      </c>
      <c r="C738" s="4" t="s">
        <v>53</v>
      </c>
      <c r="D738" s="4" t="s">
        <v>42</v>
      </c>
      <c r="E738" s="4">
        <v>2017</v>
      </c>
      <c r="F738" s="4">
        <v>6694.58</v>
      </c>
      <c r="G738" s="4" t="s">
        <v>65</v>
      </c>
    </row>
    <row r="739" spans="1:7" x14ac:dyDescent="0.3">
      <c r="A739" s="4">
        <v>2020</v>
      </c>
      <c r="B739" s="4" t="s">
        <v>73</v>
      </c>
      <c r="C739" s="4" t="s">
        <v>53</v>
      </c>
      <c r="D739" s="4" t="s">
        <v>42</v>
      </c>
      <c r="E739" s="4" t="s">
        <v>69</v>
      </c>
      <c r="F739" s="4">
        <v>2256.6</v>
      </c>
      <c r="G739" s="4" t="s">
        <v>70</v>
      </c>
    </row>
    <row r="740" spans="1:7" x14ac:dyDescent="0.3">
      <c r="A740" s="4">
        <v>2020</v>
      </c>
      <c r="B740" s="4" t="s">
        <v>73</v>
      </c>
      <c r="C740" s="4" t="s">
        <v>53</v>
      </c>
      <c r="D740" s="4" t="s">
        <v>42</v>
      </c>
      <c r="E740" s="4" t="s">
        <v>69</v>
      </c>
      <c r="F740" s="4">
        <v>2256.6</v>
      </c>
      <c r="G740" s="4" t="s">
        <v>70</v>
      </c>
    </row>
    <row r="741" spans="1:7" x14ac:dyDescent="0.3">
      <c r="A741" s="4">
        <v>2020</v>
      </c>
      <c r="B741" s="4" t="s">
        <v>73</v>
      </c>
      <c r="C741" s="4" t="s">
        <v>53</v>
      </c>
      <c r="D741" s="4" t="s">
        <v>43</v>
      </c>
      <c r="E741" s="4">
        <v>1975</v>
      </c>
      <c r="F741" s="4">
        <v>769</v>
      </c>
      <c r="G741" s="4" t="s">
        <v>67</v>
      </c>
    </row>
    <row r="742" spans="1:7" x14ac:dyDescent="0.3">
      <c r="A742" s="4">
        <v>2020</v>
      </c>
      <c r="B742" s="4" t="s">
        <v>73</v>
      </c>
      <c r="C742" s="4" t="s">
        <v>53</v>
      </c>
      <c r="D742" s="4" t="s">
        <v>43</v>
      </c>
      <c r="E742" s="4">
        <v>1985</v>
      </c>
      <c r="F742" s="4">
        <v>4563</v>
      </c>
      <c r="G742" s="4" t="s">
        <v>67</v>
      </c>
    </row>
    <row r="743" spans="1:7" x14ac:dyDescent="0.3">
      <c r="A743" s="4">
        <v>2020</v>
      </c>
      <c r="B743" s="4" t="s">
        <v>73</v>
      </c>
      <c r="C743" s="4" t="s">
        <v>53</v>
      </c>
      <c r="D743" s="4" t="s">
        <v>43</v>
      </c>
      <c r="E743" s="4">
        <v>1996</v>
      </c>
      <c r="F743" s="4">
        <v>5565</v>
      </c>
      <c r="G743" s="4" t="s">
        <v>67</v>
      </c>
    </row>
    <row r="744" spans="1:7" x14ac:dyDescent="0.3">
      <c r="A744" s="4">
        <v>2020</v>
      </c>
      <c r="B744" s="4" t="s">
        <v>73</v>
      </c>
      <c r="C744" s="4" t="s">
        <v>53</v>
      </c>
      <c r="D744" s="4" t="s">
        <v>43</v>
      </c>
      <c r="E744" s="4">
        <v>2003</v>
      </c>
      <c r="F744" s="4">
        <v>2582</v>
      </c>
      <c r="G744" s="4" t="s">
        <v>63</v>
      </c>
    </row>
    <row r="745" spans="1:7" x14ac:dyDescent="0.3">
      <c r="A745" s="4">
        <v>2020</v>
      </c>
      <c r="B745" s="4" t="s">
        <v>73</v>
      </c>
      <c r="C745" s="4" t="s">
        <v>53</v>
      </c>
      <c r="D745" s="4" t="s">
        <v>43</v>
      </c>
      <c r="E745" s="4">
        <v>2007</v>
      </c>
      <c r="F745" s="4">
        <v>1781</v>
      </c>
      <c r="G745" s="4" t="s">
        <v>63</v>
      </c>
    </row>
    <row r="746" spans="1:7" x14ac:dyDescent="0.3">
      <c r="A746" s="4">
        <v>2020</v>
      </c>
      <c r="B746" s="4" t="s">
        <v>73</v>
      </c>
      <c r="C746" s="4" t="s">
        <v>53</v>
      </c>
      <c r="D746" s="4" t="s">
        <v>43</v>
      </c>
      <c r="E746" s="4">
        <v>2011</v>
      </c>
      <c r="F746" s="4">
        <v>1542</v>
      </c>
      <c r="G746" s="4" t="s">
        <v>63</v>
      </c>
    </row>
    <row r="747" spans="1:7" x14ac:dyDescent="0.3">
      <c r="A747" s="4">
        <v>2020</v>
      </c>
      <c r="B747" s="4" t="s">
        <v>73</v>
      </c>
      <c r="C747" s="4" t="s">
        <v>53</v>
      </c>
      <c r="D747" s="4" t="s">
        <v>43</v>
      </c>
      <c r="E747" s="4">
        <v>2015</v>
      </c>
      <c r="F747" s="4">
        <v>1982</v>
      </c>
      <c r="G747" s="4" t="s">
        <v>63</v>
      </c>
    </row>
    <row r="748" spans="1:7" x14ac:dyDescent="0.3">
      <c r="A748" s="4">
        <v>2020</v>
      </c>
      <c r="B748" s="4" t="s">
        <v>73</v>
      </c>
      <c r="C748" s="4" t="s">
        <v>53</v>
      </c>
      <c r="D748" s="4" t="s">
        <v>43</v>
      </c>
      <c r="E748" s="4">
        <v>2017</v>
      </c>
      <c r="F748" s="4">
        <v>2297.98</v>
      </c>
      <c r="G748" s="4" t="s">
        <v>65</v>
      </c>
    </row>
    <row r="749" spans="1:7" x14ac:dyDescent="0.3">
      <c r="A749" s="4">
        <v>2020</v>
      </c>
      <c r="B749" s="4" t="s">
        <v>73</v>
      </c>
      <c r="C749" s="4" t="s">
        <v>53</v>
      </c>
      <c r="D749" s="4" t="s">
        <v>43</v>
      </c>
      <c r="E749" s="4" t="s">
        <v>69</v>
      </c>
      <c r="F749" s="4">
        <v>774.6</v>
      </c>
      <c r="G749" s="4" t="s">
        <v>70</v>
      </c>
    </row>
    <row r="750" spans="1:7" x14ac:dyDescent="0.3">
      <c r="A750" s="4">
        <v>2020</v>
      </c>
      <c r="B750" s="4" t="s">
        <v>73</v>
      </c>
      <c r="C750" s="4" t="s">
        <v>53</v>
      </c>
      <c r="D750" s="4" t="s">
        <v>43</v>
      </c>
      <c r="E750" s="4" t="s">
        <v>69</v>
      </c>
      <c r="F750" s="4">
        <v>774.6</v>
      </c>
      <c r="G750" s="4" t="s">
        <v>70</v>
      </c>
    </row>
    <row r="751" spans="1:7" x14ac:dyDescent="0.3">
      <c r="A751" s="4">
        <v>2020</v>
      </c>
      <c r="B751" s="4" t="s">
        <v>73</v>
      </c>
      <c r="C751" s="4" t="s">
        <v>53</v>
      </c>
      <c r="D751" s="4" t="s">
        <v>45</v>
      </c>
      <c r="E751" s="4">
        <v>1975</v>
      </c>
      <c r="F751" s="4">
        <v>29332</v>
      </c>
      <c r="G751" s="4" t="s">
        <v>67</v>
      </c>
    </row>
    <row r="752" spans="1:7" x14ac:dyDescent="0.3">
      <c r="A752" s="4">
        <v>2020</v>
      </c>
      <c r="B752" s="4" t="s">
        <v>73</v>
      </c>
      <c r="C752" s="4" t="s">
        <v>53</v>
      </c>
      <c r="D752" s="4" t="s">
        <v>45</v>
      </c>
      <c r="E752" s="4">
        <v>1985</v>
      </c>
      <c r="F752" s="4">
        <v>29446</v>
      </c>
      <c r="G752" s="4" t="s">
        <v>67</v>
      </c>
    </row>
    <row r="753" spans="1:7" x14ac:dyDescent="0.3">
      <c r="A753" s="4">
        <v>2020</v>
      </c>
      <c r="B753" s="4" t="s">
        <v>73</v>
      </c>
      <c r="C753" s="4" t="s">
        <v>53</v>
      </c>
      <c r="D753" s="4" t="s">
        <v>45</v>
      </c>
      <c r="E753" s="4">
        <v>1996</v>
      </c>
      <c r="F753" s="4">
        <v>4108</v>
      </c>
      <c r="G753" s="4" t="s">
        <v>67</v>
      </c>
    </row>
    <row r="754" spans="1:7" x14ac:dyDescent="0.3">
      <c r="A754" s="4">
        <v>2020</v>
      </c>
      <c r="B754" s="4" t="s">
        <v>73</v>
      </c>
      <c r="C754" s="4" t="s">
        <v>53</v>
      </c>
      <c r="D754" s="4" t="s">
        <v>45</v>
      </c>
      <c r="E754" s="4">
        <v>2003</v>
      </c>
      <c r="F754" s="4">
        <v>2553</v>
      </c>
      <c r="G754" s="4" t="s">
        <v>63</v>
      </c>
    </row>
    <row r="755" spans="1:7" x14ac:dyDescent="0.3">
      <c r="A755" s="4">
        <v>2020</v>
      </c>
      <c r="B755" s="4" t="s">
        <v>73</v>
      </c>
      <c r="C755" s="4" t="s">
        <v>53</v>
      </c>
      <c r="D755" s="4" t="s">
        <v>45</v>
      </c>
      <c r="E755" s="4">
        <v>2007</v>
      </c>
      <c r="F755" s="4">
        <v>1761</v>
      </c>
      <c r="G755" s="4" t="s">
        <v>63</v>
      </c>
    </row>
    <row r="756" spans="1:7" x14ac:dyDescent="0.3">
      <c r="A756" s="4">
        <v>2020</v>
      </c>
      <c r="B756" s="4" t="s">
        <v>73</v>
      </c>
      <c r="C756" s="4" t="s">
        <v>53</v>
      </c>
      <c r="D756" s="4" t="s">
        <v>45</v>
      </c>
      <c r="E756" s="4">
        <v>2011</v>
      </c>
      <c r="F756" s="4">
        <v>1525</v>
      </c>
      <c r="G756" s="4" t="s">
        <v>63</v>
      </c>
    </row>
    <row r="757" spans="1:7" x14ac:dyDescent="0.3">
      <c r="A757" s="4">
        <v>2020</v>
      </c>
      <c r="B757" s="4" t="s">
        <v>73</v>
      </c>
      <c r="C757" s="4" t="s">
        <v>53</v>
      </c>
      <c r="D757" s="4" t="s">
        <v>45</v>
      </c>
      <c r="E757" s="4">
        <v>2015</v>
      </c>
      <c r="F757" s="4">
        <v>1960</v>
      </c>
      <c r="G757" s="4" t="s">
        <v>63</v>
      </c>
    </row>
    <row r="758" spans="1:7" x14ac:dyDescent="0.3">
      <c r="A758" s="4">
        <v>2020</v>
      </c>
      <c r="B758" s="4" t="s">
        <v>73</v>
      </c>
      <c r="C758" s="4" t="s">
        <v>53</v>
      </c>
      <c r="D758" s="4" t="s">
        <v>45</v>
      </c>
      <c r="E758" s="4">
        <v>2017</v>
      </c>
      <c r="F758" s="4">
        <v>2272.17</v>
      </c>
      <c r="G758" s="4" t="s">
        <v>65</v>
      </c>
    </row>
    <row r="759" spans="1:7" x14ac:dyDescent="0.3">
      <c r="A759" s="4">
        <v>2020</v>
      </c>
      <c r="B759" s="4" t="s">
        <v>73</v>
      </c>
      <c r="C759" s="4" t="s">
        <v>53</v>
      </c>
      <c r="D759" s="4" t="s">
        <v>45</v>
      </c>
      <c r="E759" s="4" t="s">
        <v>69</v>
      </c>
      <c r="F759" s="4">
        <v>765.9</v>
      </c>
      <c r="G759" s="4" t="s">
        <v>70</v>
      </c>
    </row>
    <row r="760" spans="1:7" x14ac:dyDescent="0.3">
      <c r="A760" s="4">
        <v>2020</v>
      </c>
      <c r="B760" s="4" t="s">
        <v>73</v>
      </c>
      <c r="C760" s="4" t="s">
        <v>53</v>
      </c>
      <c r="D760" s="4" t="s">
        <v>45</v>
      </c>
      <c r="E760" s="4" t="s">
        <v>69</v>
      </c>
      <c r="F760" s="4">
        <v>765.9</v>
      </c>
      <c r="G760" s="4" t="s">
        <v>70</v>
      </c>
    </row>
    <row r="761" spans="1:7" x14ac:dyDescent="0.3">
      <c r="A761" s="4">
        <v>2020</v>
      </c>
      <c r="B761" s="4" t="s">
        <v>73</v>
      </c>
      <c r="C761" s="4" t="s">
        <v>53</v>
      </c>
      <c r="D761" s="4" t="s">
        <v>49</v>
      </c>
      <c r="E761" s="4">
        <v>1975</v>
      </c>
      <c r="F761" s="4">
        <v>260</v>
      </c>
      <c r="G761" s="4" t="s">
        <v>67</v>
      </c>
    </row>
    <row r="762" spans="1:7" x14ac:dyDescent="0.3">
      <c r="A762" s="4">
        <v>2020</v>
      </c>
      <c r="B762" s="4" t="s">
        <v>73</v>
      </c>
      <c r="C762" s="4" t="s">
        <v>53</v>
      </c>
      <c r="D762" s="4" t="s">
        <v>49</v>
      </c>
      <c r="E762" s="4">
        <v>1985</v>
      </c>
      <c r="F762" s="4">
        <v>1</v>
      </c>
      <c r="G762" s="4" t="s">
        <v>67</v>
      </c>
    </row>
    <row r="763" spans="1:7" x14ac:dyDescent="0.3">
      <c r="A763" s="4">
        <v>2020</v>
      </c>
      <c r="B763" s="4" t="s">
        <v>73</v>
      </c>
      <c r="C763" s="4" t="s">
        <v>53</v>
      </c>
      <c r="D763" s="4" t="s">
        <v>49</v>
      </c>
      <c r="E763" s="4">
        <v>1996</v>
      </c>
      <c r="F763" s="4">
        <v>1</v>
      </c>
      <c r="G763" s="4" t="s">
        <v>67</v>
      </c>
    </row>
    <row r="764" spans="1:7" x14ac:dyDescent="0.3">
      <c r="A764" s="4">
        <v>2020</v>
      </c>
      <c r="B764" s="4" t="s">
        <v>73</v>
      </c>
      <c r="C764" s="4" t="s">
        <v>53</v>
      </c>
      <c r="D764" s="4" t="s">
        <v>49</v>
      </c>
      <c r="E764" s="4">
        <v>2003</v>
      </c>
      <c r="F764" s="4">
        <v>1</v>
      </c>
      <c r="G764" s="4" t="s">
        <v>63</v>
      </c>
    </row>
    <row r="765" spans="1:7" x14ac:dyDescent="0.3">
      <c r="A765" s="4">
        <v>2020</v>
      </c>
      <c r="B765" s="4" t="s">
        <v>73</v>
      </c>
      <c r="C765" s="4" t="s">
        <v>53</v>
      </c>
      <c r="D765" s="4" t="s">
        <v>49</v>
      </c>
      <c r="E765" s="4">
        <v>2007</v>
      </c>
      <c r="F765" s="4">
        <v>1</v>
      </c>
      <c r="G765" s="4" t="s">
        <v>63</v>
      </c>
    </row>
    <row r="766" spans="1:7" x14ac:dyDescent="0.3">
      <c r="A766" s="4">
        <v>2020</v>
      </c>
      <c r="B766" s="4" t="s">
        <v>73</v>
      </c>
      <c r="C766" s="4" t="s">
        <v>53</v>
      </c>
      <c r="D766" s="4" t="s">
        <v>49</v>
      </c>
      <c r="E766" s="4">
        <v>2011</v>
      </c>
      <c r="F766" s="4">
        <v>1</v>
      </c>
      <c r="G766" s="4" t="s">
        <v>63</v>
      </c>
    </row>
    <row r="767" spans="1:7" x14ac:dyDescent="0.3">
      <c r="A767" s="4">
        <v>2020</v>
      </c>
      <c r="B767" s="4" t="s">
        <v>73</v>
      </c>
      <c r="C767" s="4" t="s">
        <v>53</v>
      </c>
      <c r="D767" s="4" t="s">
        <v>49</v>
      </c>
      <c r="E767" s="4">
        <v>2015</v>
      </c>
      <c r="F767" s="4">
        <v>1</v>
      </c>
      <c r="G767" s="4" t="s">
        <v>63</v>
      </c>
    </row>
    <row r="768" spans="1:7" x14ac:dyDescent="0.3">
      <c r="A768" s="4">
        <v>2020</v>
      </c>
      <c r="B768" s="4" t="s">
        <v>73</v>
      </c>
      <c r="C768" s="4" t="s">
        <v>53</v>
      </c>
      <c r="D768" s="4" t="s">
        <v>49</v>
      </c>
      <c r="E768" s="4">
        <v>2017</v>
      </c>
      <c r="F768" s="4">
        <v>1</v>
      </c>
      <c r="G768" s="4" t="s">
        <v>65</v>
      </c>
    </row>
    <row r="769" spans="1:7" x14ac:dyDescent="0.3">
      <c r="A769" s="4">
        <v>2020</v>
      </c>
      <c r="B769" s="4" t="s">
        <v>73</v>
      </c>
      <c r="C769" s="4" t="s">
        <v>53</v>
      </c>
      <c r="D769" s="4" t="s">
        <v>49</v>
      </c>
      <c r="E769" s="4" t="s">
        <v>69</v>
      </c>
      <c r="F769" s="4">
        <v>1</v>
      </c>
      <c r="G769" s="4" t="s">
        <v>70</v>
      </c>
    </row>
    <row r="770" spans="1:7" x14ac:dyDescent="0.3">
      <c r="A770" s="4">
        <v>2020</v>
      </c>
      <c r="B770" s="4" t="s">
        <v>73</v>
      </c>
      <c r="C770" s="4" t="s">
        <v>53</v>
      </c>
      <c r="D770" s="4" t="s">
        <v>49</v>
      </c>
      <c r="E770" s="4" t="s">
        <v>69</v>
      </c>
      <c r="F770" s="4">
        <v>1</v>
      </c>
      <c r="G770" s="4" t="s">
        <v>70</v>
      </c>
    </row>
    <row r="771" spans="1:7" x14ac:dyDescent="0.3">
      <c r="A771" s="4">
        <v>2020</v>
      </c>
      <c r="B771" s="4" t="s">
        <v>73</v>
      </c>
      <c r="C771" s="4" t="s">
        <v>53</v>
      </c>
      <c r="D771" s="4" t="s">
        <v>50</v>
      </c>
      <c r="E771" s="4">
        <v>1975</v>
      </c>
      <c r="F771" s="4">
        <v>179</v>
      </c>
      <c r="G771" s="4" t="s">
        <v>67</v>
      </c>
    </row>
    <row r="772" spans="1:7" x14ac:dyDescent="0.3">
      <c r="A772" s="4">
        <v>2020</v>
      </c>
      <c r="B772" s="4" t="s">
        <v>73</v>
      </c>
      <c r="C772" s="4" t="s">
        <v>53</v>
      </c>
      <c r="D772" s="4" t="s">
        <v>50</v>
      </c>
      <c r="E772" s="4">
        <v>1985</v>
      </c>
      <c r="F772" s="4">
        <v>1</v>
      </c>
      <c r="G772" s="4" t="s">
        <v>67</v>
      </c>
    </row>
    <row r="773" spans="1:7" x14ac:dyDescent="0.3">
      <c r="A773" s="4">
        <v>2020</v>
      </c>
      <c r="B773" s="4" t="s">
        <v>73</v>
      </c>
      <c r="C773" s="4" t="s">
        <v>53</v>
      </c>
      <c r="D773" s="4" t="s">
        <v>50</v>
      </c>
      <c r="E773" s="4">
        <v>1996</v>
      </c>
      <c r="F773" s="4">
        <v>1</v>
      </c>
      <c r="G773" s="4" t="s">
        <v>67</v>
      </c>
    </row>
    <row r="774" spans="1:7" x14ac:dyDescent="0.3">
      <c r="A774" s="4">
        <v>2020</v>
      </c>
      <c r="B774" s="4" t="s">
        <v>73</v>
      </c>
      <c r="C774" s="4" t="s">
        <v>53</v>
      </c>
      <c r="D774" s="4" t="s">
        <v>50</v>
      </c>
      <c r="E774" s="4">
        <v>2003</v>
      </c>
      <c r="F774" s="4">
        <v>1</v>
      </c>
      <c r="G774" s="4" t="s">
        <v>63</v>
      </c>
    </row>
    <row r="775" spans="1:7" x14ac:dyDescent="0.3">
      <c r="A775" s="4">
        <v>2020</v>
      </c>
      <c r="B775" s="4" t="s">
        <v>73</v>
      </c>
      <c r="C775" s="4" t="s">
        <v>53</v>
      </c>
      <c r="D775" s="4" t="s">
        <v>50</v>
      </c>
      <c r="E775" s="4">
        <v>2007</v>
      </c>
      <c r="F775" s="4">
        <v>1</v>
      </c>
      <c r="G775" s="4" t="s">
        <v>63</v>
      </c>
    </row>
    <row r="776" spans="1:7" x14ac:dyDescent="0.3">
      <c r="A776" s="4">
        <v>2020</v>
      </c>
      <c r="B776" s="4" t="s">
        <v>73</v>
      </c>
      <c r="C776" s="4" t="s">
        <v>53</v>
      </c>
      <c r="D776" s="4" t="s">
        <v>50</v>
      </c>
      <c r="E776" s="4">
        <v>2011</v>
      </c>
      <c r="F776" s="4">
        <v>1</v>
      </c>
      <c r="G776" s="4" t="s">
        <v>63</v>
      </c>
    </row>
    <row r="777" spans="1:7" x14ac:dyDescent="0.3">
      <c r="A777" s="4">
        <v>2020</v>
      </c>
      <c r="B777" s="4" t="s">
        <v>73</v>
      </c>
      <c r="C777" s="4" t="s">
        <v>53</v>
      </c>
      <c r="D777" s="4" t="s">
        <v>50</v>
      </c>
      <c r="E777" s="4">
        <v>2015</v>
      </c>
      <c r="F777" s="4">
        <v>1</v>
      </c>
      <c r="G777" s="4" t="s">
        <v>63</v>
      </c>
    </row>
    <row r="778" spans="1:7" x14ac:dyDescent="0.3">
      <c r="A778" s="4">
        <v>2020</v>
      </c>
      <c r="B778" s="4" t="s">
        <v>73</v>
      </c>
      <c r="C778" s="4" t="s">
        <v>53</v>
      </c>
      <c r="D778" s="4" t="s">
        <v>50</v>
      </c>
      <c r="E778" s="4">
        <v>2017</v>
      </c>
      <c r="F778" s="4">
        <v>1</v>
      </c>
      <c r="G778" s="4" t="s">
        <v>65</v>
      </c>
    </row>
    <row r="779" spans="1:7" x14ac:dyDescent="0.3">
      <c r="A779" s="4">
        <v>2020</v>
      </c>
      <c r="B779" s="4" t="s">
        <v>73</v>
      </c>
      <c r="C779" s="4" t="s">
        <v>53</v>
      </c>
      <c r="D779" s="4" t="s">
        <v>50</v>
      </c>
      <c r="E779" s="4" t="s">
        <v>69</v>
      </c>
      <c r="F779" s="4">
        <v>1</v>
      </c>
      <c r="G779" s="4" t="s">
        <v>70</v>
      </c>
    </row>
    <row r="780" spans="1:7" x14ac:dyDescent="0.3">
      <c r="A780" s="4">
        <v>2020</v>
      </c>
      <c r="B780" s="4" t="s">
        <v>73</v>
      </c>
      <c r="C780" s="4" t="s">
        <v>53</v>
      </c>
      <c r="D780" s="4" t="s">
        <v>50</v>
      </c>
      <c r="E780" s="4" t="s">
        <v>69</v>
      </c>
      <c r="F780" s="4">
        <v>1</v>
      </c>
      <c r="G780" s="4" t="s">
        <v>70</v>
      </c>
    </row>
    <row r="781" spans="1:7" x14ac:dyDescent="0.3">
      <c r="A781" s="4">
        <v>2020</v>
      </c>
      <c r="B781" s="4" t="s">
        <v>73</v>
      </c>
      <c r="C781" s="4" t="s">
        <v>54</v>
      </c>
      <c r="D781" s="4" t="s">
        <v>41</v>
      </c>
      <c r="E781" s="4">
        <v>1975</v>
      </c>
      <c r="F781" s="4">
        <v>7440</v>
      </c>
      <c r="G781" s="4" t="s">
        <v>67</v>
      </c>
    </row>
    <row r="782" spans="1:7" x14ac:dyDescent="0.3">
      <c r="A782" s="4">
        <v>2020</v>
      </c>
      <c r="B782" s="4" t="s">
        <v>73</v>
      </c>
      <c r="C782" s="4" t="s">
        <v>54</v>
      </c>
      <c r="D782" s="4" t="s">
        <v>41</v>
      </c>
      <c r="E782" s="4">
        <v>1985</v>
      </c>
      <c r="F782" s="4">
        <v>23426</v>
      </c>
      <c r="G782" s="4" t="s">
        <v>67</v>
      </c>
    </row>
    <row r="783" spans="1:7" x14ac:dyDescent="0.3">
      <c r="A783" s="4">
        <v>2020</v>
      </c>
      <c r="B783" s="4" t="s">
        <v>73</v>
      </c>
      <c r="C783" s="4" t="s">
        <v>54</v>
      </c>
      <c r="D783" s="4" t="s">
        <v>41</v>
      </c>
      <c r="E783" s="4">
        <v>1996</v>
      </c>
      <c r="F783" s="4">
        <v>18492</v>
      </c>
      <c r="G783" s="4" t="s">
        <v>67</v>
      </c>
    </row>
    <row r="784" spans="1:7" x14ac:dyDescent="0.3">
      <c r="A784" s="4">
        <v>2020</v>
      </c>
      <c r="B784" s="4" t="s">
        <v>73</v>
      </c>
      <c r="C784" s="4" t="s">
        <v>54</v>
      </c>
      <c r="D784" s="4" t="s">
        <v>41</v>
      </c>
      <c r="E784" s="4">
        <v>2003</v>
      </c>
      <c r="F784" s="4">
        <v>10748</v>
      </c>
      <c r="G784" s="4" t="s">
        <v>63</v>
      </c>
    </row>
    <row r="785" spans="1:7" x14ac:dyDescent="0.3">
      <c r="A785" s="4">
        <v>2020</v>
      </c>
      <c r="B785" s="4" t="s">
        <v>73</v>
      </c>
      <c r="C785" s="4" t="s">
        <v>54</v>
      </c>
      <c r="D785" s="4" t="s">
        <v>41</v>
      </c>
      <c r="E785" s="4">
        <v>2007</v>
      </c>
      <c r="F785" s="4">
        <v>4418</v>
      </c>
      <c r="G785" s="4" t="s">
        <v>63</v>
      </c>
    </row>
    <row r="786" spans="1:7" x14ac:dyDescent="0.3">
      <c r="A786" s="4">
        <v>2020</v>
      </c>
      <c r="B786" s="4" t="s">
        <v>73</v>
      </c>
      <c r="C786" s="4" t="s">
        <v>54</v>
      </c>
      <c r="D786" s="4" t="s">
        <v>41</v>
      </c>
      <c r="E786" s="4">
        <v>2011</v>
      </c>
      <c r="F786" s="4">
        <v>2118</v>
      </c>
      <c r="G786" s="4" t="s">
        <v>63</v>
      </c>
    </row>
    <row r="787" spans="1:7" x14ac:dyDescent="0.3">
      <c r="A787" s="4">
        <v>2020</v>
      </c>
      <c r="B787" s="4" t="s">
        <v>73</v>
      </c>
      <c r="C787" s="4" t="s">
        <v>54</v>
      </c>
      <c r="D787" s="4" t="s">
        <v>41</v>
      </c>
      <c r="E787" s="4">
        <v>2015</v>
      </c>
      <c r="F787" s="4">
        <v>2465</v>
      </c>
      <c r="G787" s="4" t="s">
        <v>63</v>
      </c>
    </row>
    <row r="788" spans="1:7" x14ac:dyDescent="0.3">
      <c r="A788" s="4">
        <v>2020</v>
      </c>
      <c r="B788" s="4" t="s">
        <v>73</v>
      </c>
      <c r="C788" s="4" t="s">
        <v>54</v>
      </c>
      <c r="D788" s="4" t="s">
        <v>41</v>
      </c>
      <c r="E788" s="4">
        <v>2017</v>
      </c>
      <c r="F788" s="4">
        <v>3224.4</v>
      </c>
      <c r="G788" s="4" t="s">
        <v>65</v>
      </c>
    </row>
    <row r="789" spans="1:7" x14ac:dyDescent="0.3">
      <c r="A789" s="4">
        <v>2020</v>
      </c>
      <c r="B789" s="4" t="s">
        <v>73</v>
      </c>
      <c r="C789" s="4" t="s">
        <v>54</v>
      </c>
      <c r="D789" s="4" t="s">
        <v>41</v>
      </c>
      <c r="E789" s="4" t="s">
        <v>69</v>
      </c>
      <c r="F789" s="4">
        <v>1074.8</v>
      </c>
      <c r="G789" s="4" t="s">
        <v>70</v>
      </c>
    </row>
    <row r="790" spans="1:7" x14ac:dyDescent="0.3">
      <c r="A790" s="4">
        <v>2020</v>
      </c>
      <c r="B790" s="4" t="s">
        <v>73</v>
      </c>
      <c r="C790" s="4" t="s">
        <v>54</v>
      </c>
      <c r="D790" s="4" t="s">
        <v>41</v>
      </c>
      <c r="E790" s="4" t="s">
        <v>69</v>
      </c>
      <c r="F790" s="4">
        <v>1074.8</v>
      </c>
      <c r="G790" s="4" t="s">
        <v>70</v>
      </c>
    </row>
    <row r="791" spans="1:7" x14ac:dyDescent="0.3">
      <c r="A791" s="4">
        <v>2020</v>
      </c>
      <c r="B791" s="4" t="s">
        <v>73</v>
      </c>
      <c r="C791" s="4" t="s">
        <v>54</v>
      </c>
      <c r="D791" s="4" t="s">
        <v>42</v>
      </c>
      <c r="E791" s="4">
        <v>1975</v>
      </c>
      <c r="F791" s="4">
        <v>213903</v>
      </c>
      <c r="G791" s="4" t="s">
        <v>67</v>
      </c>
    </row>
    <row r="792" spans="1:7" x14ac:dyDescent="0.3">
      <c r="A792" s="4">
        <v>2020</v>
      </c>
      <c r="B792" s="4" t="s">
        <v>73</v>
      </c>
      <c r="C792" s="4" t="s">
        <v>54</v>
      </c>
      <c r="D792" s="4" t="s">
        <v>42</v>
      </c>
      <c r="E792" s="4">
        <v>1985</v>
      </c>
      <c r="F792" s="4">
        <v>103726</v>
      </c>
      <c r="G792" s="4" t="s">
        <v>67</v>
      </c>
    </row>
    <row r="793" spans="1:7" x14ac:dyDescent="0.3">
      <c r="A793" s="4">
        <v>2020</v>
      </c>
      <c r="B793" s="4" t="s">
        <v>73</v>
      </c>
      <c r="C793" s="4" t="s">
        <v>54</v>
      </c>
      <c r="D793" s="4" t="s">
        <v>42</v>
      </c>
      <c r="E793" s="4">
        <v>1996</v>
      </c>
      <c r="F793" s="4">
        <v>49320</v>
      </c>
      <c r="G793" s="4" t="s">
        <v>67</v>
      </c>
    </row>
    <row r="794" spans="1:7" x14ac:dyDescent="0.3">
      <c r="A794" s="4">
        <v>2020</v>
      </c>
      <c r="B794" s="4" t="s">
        <v>73</v>
      </c>
      <c r="C794" s="4" t="s">
        <v>54</v>
      </c>
      <c r="D794" s="4" t="s">
        <v>42</v>
      </c>
      <c r="E794" s="4">
        <v>2003</v>
      </c>
      <c r="F794" s="4">
        <v>25022</v>
      </c>
      <c r="G794" s="4" t="s">
        <v>63</v>
      </c>
    </row>
    <row r="795" spans="1:7" x14ac:dyDescent="0.3">
      <c r="A795" s="4">
        <v>2020</v>
      </c>
      <c r="B795" s="4" t="s">
        <v>73</v>
      </c>
      <c r="C795" s="4" t="s">
        <v>54</v>
      </c>
      <c r="D795" s="4" t="s">
        <v>42</v>
      </c>
      <c r="E795" s="4">
        <v>2007</v>
      </c>
      <c r="F795" s="4">
        <v>10285</v>
      </c>
      <c r="G795" s="4" t="s">
        <v>63</v>
      </c>
    </row>
    <row r="796" spans="1:7" x14ac:dyDescent="0.3">
      <c r="A796" s="4">
        <v>2020</v>
      </c>
      <c r="B796" s="4" t="s">
        <v>73</v>
      </c>
      <c r="C796" s="4" t="s">
        <v>54</v>
      </c>
      <c r="D796" s="4" t="s">
        <v>42</v>
      </c>
      <c r="E796" s="4">
        <v>2011</v>
      </c>
      <c r="F796" s="4">
        <v>4931</v>
      </c>
      <c r="G796" s="4" t="s">
        <v>63</v>
      </c>
    </row>
    <row r="797" spans="1:7" x14ac:dyDescent="0.3">
      <c r="A797" s="4">
        <v>2020</v>
      </c>
      <c r="B797" s="4" t="s">
        <v>73</v>
      </c>
      <c r="C797" s="4" t="s">
        <v>54</v>
      </c>
      <c r="D797" s="4" t="s">
        <v>42</v>
      </c>
      <c r="E797" s="4">
        <v>2015</v>
      </c>
      <c r="F797" s="4">
        <v>5738</v>
      </c>
      <c r="G797" s="4" t="s">
        <v>63</v>
      </c>
    </row>
    <row r="798" spans="1:7" x14ac:dyDescent="0.3">
      <c r="A798" s="4">
        <v>2020</v>
      </c>
      <c r="B798" s="4" t="s">
        <v>73</v>
      </c>
      <c r="C798" s="4" t="s">
        <v>54</v>
      </c>
      <c r="D798" s="4" t="s">
        <v>42</v>
      </c>
      <c r="E798" s="4">
        <v>2017</v>
      </c>
      <c r="F798" s="4">
        <v>7506.6</v>
      </c>
      <c r="G798" s="4" t="s">
        <v>65</v>
      </c>
    </row>
    <row r="799" spans="1:7" x14ac:dyDescent="0.3">
      <c r="A799" s="4">
        <v>2020</v>
      </c>
      <c r="B799" s="4" t="s">
        <v>73</v>
      </c>
      <c r="C799" s="4" t="s">
        <v>54</v>
      </c>
      <c r="D799" s="4" t="s">
        <v>42</v>
      </c>
      <c r="E799" s="4" t="s">
        <v>69</v>
      </c>
      <c r="F799" s="4">
        <v>2502.1999999999998</v>
      </c>
      <c r="G799" s="4" t="s">
        <v>70</v>
      </c>
    </row>
    <row r="800" spans="1:7" x14ac:dyDescent="0.3">
      <c r="A800" s="4">
        <v>2020</v>
      </c>
      <c r="B800" s="4" t="s">
        <v>73</v>
      </c>
      <c r="C800" s="4" t="s">
        <v>54</v>
      </c>
      <c r="D800" s="4" t="s">
        <v>42</v>
      </c>
      <c r="E800" s="4" t="s">
        <v>69</v>
      </c>
      <c r="F800" s="4">
        <v>2502.1999999999998</v>
      </c>
      <c r="G800" s="4" t="s">
        <v>70</v>
      </c>
    </row>
    <row r="801" spans="1:7" x14ac:dyDescent="0.3">
      <c r="A801" s="4">
        <v>2020</v>
      </c>
      <c r="B801" s="4" t="s">
        <v>73</v>
      </c>
      <c r="C801" s="4" t="s">
        <v>54</v>
      </c>
      <c r="D801" s="4" t="s">
        <v>43</v>
      </c>
      <c r="E801" s="4">
        <v>1975</v>
      </c>
      <c r="F801" s="4">
        <v>2356</v>
      </c>
      <c r="G801" s="4" t="s">
        <v>67</v>
      </c>
    </row>
    <row r="802" spans="1:7" x14ac:dyDescent="0.3">
      <c r="A802" s="4">
        <v>2020</v>
      </c>
      <c r="B802" s="4" t="s">
        <v>73</v>
      </c>
      <c r="C802" s="4" t="s">
        <v>54</v>
      </c>
      <c r="D802" s="4" t="s">
        <v>43</v>
      </c>
      <c r="E802" s="4">
        <v>1985</v>
      </c>
      <c r="F802" s="4">
        <v>1660</v>
      </c>
      <c r="G802" s="4" t="s">
        <v>67</v>
      </c>
    </row>
    <row r="803" spans="1:7" x14ac:dyDescent="0.3">
      <c r="A803" s="4">
        <v>2020</v>
      </c>
      <c r="B803" s="4" t="s">
        <v>73</v>
      </c>
      <c r="C803" s="4" t="s">
        <v>54</v>
      </c>
      <c r="D803" s="4" t="s">
        <v>43</v>
      </c>
      <c r="E803" s="4">
        <v>1996</v>
      </c>
      <c r="F803" s="4">
        <v>3550</v>
      </c>
      <c r="G803" s="4" t="s">
        <v>67</v>
      </c>
    </row>
    <row r="804" spans="1:7" x14ac:dyDescent="0.3">
      <c r="A804" s="4">
        <v>2020</v>
      </c>
      <c r="B804" s="4" t="s">
        <v>73</v>
      </c>
      <c r="C804" s="4" t="s">
        <v>54</v>
      </c>
      <c r="D804" s="4" t="s">
        <v>43</v>
      </c>
      <c r="E804" s="4">
        <v>2003</v>
      </c>
      <c r="F804" s="4">
        <v>637</v>
      </c>
      <c r="G804" s="4" t="s">
        <v>63</v>
      </c>
    </row>
    <row r="805" spans="1:7" x14ac:dyDescent="0.3">
      <c r="A805" s="4">
        <v>2020</v>
      </c>
      <c r="B805" s="4" t="s">
        <v>73</v>
      </c>
      <c r="C805" s="4" t="s">
        <v>54</v>
      </c>
      <c r="D805" s="4" t="s">
        <v>43</v>
      </c>
      <c r="E805" s="4">
        <v>2007</v>
      </c>
      <c r="F805" s="4">
        <v>262</v>
      </c>
      <c r="G805" s="4" t="s">
        <v>63</v>
      </c>
    </row>
    <row r="806" spans="1:7" x14ac:dyDescent="0.3">
      <c r="A806" s="4">
        <v>2020</v>
      </c>
      <c r="B806" s="4" t="s">
        <v>73</v>
      </c>
      <c r="C806" s="4" t="s">
        <v>54</v>
      </c>
      <c r="D806" s="4" t="s">
        <v>43</v>
      </c>
      <c r="E806" s="4">
        <v>2011</v>
      </c>
      <c r="F806" s="4">
        <v>126</v>
      </c>
      <c r="G806" s="4" t="s">
        <v>63</v>
      </c>
    </row>
    <row r="807" spans="1:7" x14ac:dyDescent="0.3">
      <c r="A807" s="4">
        <v>2020</v>
      </c>
      <c r="B807" s="4" t="s">
        <v>73</v>
      </c>
      <c r="C807" s="4" t="s">
        <v>54</v>
      </c>
      <c r="D807" s="4" t="s">
        <v>43</v>
      </c>
      <c r="E807" s="4">
        <v>2015</v>
      </c>
      <c r="F807" s="4">
        <v>146</v>
      </c>
      <c r="G807" s="4" t="s">
        <v>63</v>
      </c>
    </row>
    <row r="808" spans="1:7" x14ac:dyDescent="0.3">
      <c r="A808" s="4">
        <v>2020</v>
      </c>
      <c r="B808" s="4" t="s">
        <v>73</v>
      </c>
      <c r="C808" s="4" t="s">
        <v>54</v>
      </c>
      <c r="D808" s="4" t="s">
        <v>43</v>
      </c>
      <c r="E808" s="4">
        <v>2017</v>
      </c>
      <c r="F808" s="4">
        <v>191.1</v>
      </c>
      <c r="G808" s="4" t="s">
        <v>65</v>
      </c>
    </row>
    <row r="809" spans="1:7" x14ac:dyDescent="0.3">
      <c r="A809" s="4">
        <v>2020</v>
      </c>
      <c r="B809" s="4" t="s">
        <v>73</v>
      </c>
      <c r="C809" s="4" t="s">
        <v>54</v>
      </c>
      <c r="D809" s="4" t="s">
        <v>43</v>
      </c>
      <c r="E809" s="4" t="s">
        <v>69</v>
      </c>
      <c r="F809" s="4">
        <v>63.7</v>
      </c>
      <c r="G809" s="4" t="s">
        <v>70</v>
      </c>
    </row>
    <row r="810" spans="1:7" x14ac:dyDescent="0.3">
      <c r="A810" s="4">
        <v>2020</v>
      </c>
      <c r="B810" s="4" t="s">
        <v>73</v>
      </c>
      <c r="C810" s="4" t="s">
        <v>54</v>
      </c>
      <c r="D810" s="4" t="s">
        <v>43</v>
      </c>
      <c r="E810" s="4" t="s">
        <v>69</v>
      </c>
      <c r="F810" s="4">
        <v>63.7</v>
      </c>
      <c r="G810" s="4" t="s">
        <v>70</v>
      </c>
    </row>
    <row r="811" spans="1:7" x14ac:dyDescent="0.3">
      <c r="A811" s="4">
        <v>2020</v>
      </c>
      <c r="B811" s="4" t="s">
        <v>73</v>
      </c>
      <c r="C811" s="4" t="s">
        <v>54</v>
      </c>
      <c r="D811" s="4" t="s">
        <v>45</v>
      </c>
      <c r="E811" s="4">
        <v>1975</v>
      </c>
      <c r="F811" s="4">
        <v>85422</v>
      </c>
      <c r="G811" s="4" t="s">
        <v>67</v>
      </c>
    </row>
    <row r="812" spans="1:7" x14ac:dyDescent="0.3">
      <c r="A812" s="4">
        <v>2020</v>
      </c>
      <c r="B812" s="4" t="s">
        <v>73</v>
      </c>
      <c r="C812" s="4" t="s">
        <v>54</v>
      </c>
      <c r="D812" s="4" t="s">
        <v>45</v>
      </c>
      <c r="E812" s="4">
        <v>1985</v>
      </c>
      <c r="F812" s="4">
        <v>54661</v>
      </c>
      <c r="G812" s="4" t="s">
        <v>67</v>
      </c>
    </row>
    <row r="813" spans="1:7" x14ac:dyDescent="0.3">
      <c r="A813" s="4">
        <v>2020</v>
      </c>
      <c r="B813" s="4" t="s">
        <v>73</v>
      </c>
      <c r="C813" s="4" t="s">
        <v>54</v>
      </c>
      <c r="D813" s="4" t="s">
        <v>45</v>
      </c>
      <c r="E813" s="4">
        <v>1996</v>
      </c>
      <c r="F813" s="4">
        <v>23433</v>
      </c>
      <c r="G813" s="4" t="s">
        <v>67</v>
      </c>
    </row>
    <row r="814" spans="1:7" x14ac:dyDescent="0.3">
      <c r="A814" s="4">
        <v>2020</v>
      </c>
      <c r="B814" s="4" t="s">
        <v>73</v>
      </c>
      <c r="C814" s="4" t="s">
        <v>54</v>
      </c>
      <c r="D814" s="4" t="s">
        <v>45</v>
      </c>
      <c r="E814" s="4">
        <v>2003</v>
      </c>
      <c r="F814" s="4">
        <v>16066</v>
      </c>
      <c r="G814" s="4" t="s">
        <v>63</v>
      </c>
    </row>
    <row r="815" spans="1:7" x14ac:dyDescent="0.3">
      <c r="A815" s="4">
        <v>2020</v>
      </c>
      <c r="B815" s="4" t="s">
        <v>73</v>
      </c>
      <c r="C815" s="4" t="s">
        <v>54</v>
      </c>
      <c r="D815" s="4" t="s">
        <v>45</v>
      </c>
      <c r="E815" s="4">
        <v>2007</v>
      </c>
      <c r="F815" s="4">
        <v>6604</v>
      </c>
      <c r="G815" s="4" t="s">
        <v>63</v>
      </c>
    </row>
    <row r="816" spans="1:7" x14ac:dyDescent="0.3">
      <c r="A816" s="4">
        <v>2020</v>
      </c>
      <c r="B816" s="4" t="s">
        <v>73</v>
      </c>
      <c r="C816" s="4" t="s">
        <v>54</v>
      </c>
      <c r="D816" s="4" t="s">
        <v>45</v>
      </c>
      <c r="E816" s="4">
        <v>2011</v>
      </c>
      <c r="F816" s="4">
        <v>3166</v>
      </c>
      <c r="G816" s="4" t="s">
        <v>63</v>
      </c>
    </row>
    <row r="817" spans="1:7" x14ac:dyDescent="0.3">
      <c r="A817" s="4">
        <v>2020</v>
      </c>
      <c r="B817" s="4" t="s">
        <v>73</v>
      </c>
      <c r="C817" s="4" t="s">
        <v>54</v>
      </c>
      <c r="D817" s="4" t="s">
        <v>45</v>
      </c>
      <c r="E817" s="4">
        <v>2015</v>
      </c>
      <c r="F817" s="4">
        <v>3684</v>
      </c>
      <c r="G817" s="4" t="s">
        <v>63</v>
      </c>
    </row>
    <row r="818" spans="1:7" x14ac:dyDescent="0.3">
      <c r="A818" s="4">
        <v>2020</v>
      </c>
      <c r="B818" s="4" t="s">
        <v>73</v>
      </c>
      <c r="C818" s="4" t="s">
        <v>54</v>
      </c>
      <c r="D818" s="4" t="s">
        <v>45</v>
      </c>
      <c r="E818" s="4">
        <v>2017</v>
      </c>
      <c r="F818" s="4">
        <v>4819.8</v>
      </c>
      <c r="G818" s="4" t="s">
        <v>65</v>
      </c>
    </row>
    <row r="819" spans="1:7" x14ac:dyDescent="0.3">
      <c r="A819" s="4">
        <v>2020</v>
      </c>
      <c r="B819" s="4" t="s">
        <v>73</v>
      </c>
      <c r="C819" s="4" t="s">
        <v>54</v>
      </c>
      <c r="D819" s="4" t="s">
        <v>45</v>
      </c>
      <c r="E819" s="4" t="s">
        <v>69</v>
      </c>
      <c r="F819" s="4">
        <v>1606.6</v>
      </c>
      <c r="G819" s="4" t="s">
        <v>70</v>
      </c>
    </row>
    <row r="820" spans="1:7" x14ac:dyDescent="0.3">
      <c r="A820" s="4">
        <v>2020</v>
      </c>
      <c r="B820" s="4" t="s">
        <v>73</v>
      </c>
      <c r="C820" s="4" t="s">
        <v>54</v>
      </c>
      <c r="D820" s="4" t="s">
        <v>45</v>
      </c>
      <c r="E820" s="4" t="s">
        <v>69</v>
      </c>
      <c r="F820" s="4">
        <v>1606.6</v>
      </c>
      <c r="G820" s="4" t="s">
        <v>70</v>
      </c>
    </row>
    <row r="821" spans="1:7" x14ac:dyDescent="0.3">
      <c r="A821" s="4">
        <v>2020</v>
      </c>
      <c r="B821" s="4" t="s">
        <v>73</v>
      </c>
      <c r="C821" s="4" t="s">
        <v>54</v>
      </c>
      <c r="D821" s="4" t="s">
        <v>49</v>
      </c>
      <c r="E821" s="4">
        <v>1975</v>
      </c>
      <c r="F821" s="4">
        <v>4114</v>
      </c>
      <c r="G821" s="4" t="s">
        <v>67</v>
      </c>
    </row>
    <row r="822" spans="1:7" x14ac:dyDescent="0.3">
      <c r="A822" s="4">
        <v>2020</v>
      </c>
      <c r="B822" s="4" t="s">
        <v>73</v>
      </c>
      <c r="C822" s="4" t="s">
        <v>54</v>
      </c>
      <c r="D822" s="4" t="s">
        <v>49</v>
      </c>
      <c r="E822" s="4">
        <v>1985</v>
      </c>
      <c r="F822" s="4">
        <v>2011</v>
      </c>
      <c r="G822" s="4" t="s">
        <v>67</v>
      </c>
    </row>
    <row r="823" spans="1:7" x14ac:dyDescent="0.3">
      <c r="A823" s="4">
        <v>2020</v>
      </c>
      <c r="B823" s="4" t="s">
        <v>73</v>
      </c>
      <c r="C823" s="4" t="s">
        <v>54</v>
      </c>
      <c r="D823" s="4" t="s">
        <v>49</v>
      </c>
      <c r="E823" s="4">
        <v>1996</v>
      </c>
      <c r="F823" s="4">
        <v>428</v>
      </c>
      <c r="G823" s="4" t="s">
        <v>67</v>
      </c>
    </row>
    <row r="824" spans="1:7" x14ac:dyDescent="0.3">
      <c r="A824" s="4">
        <v>2020</v>
      </c>
      <c r="B824" s="4" t="s">
        <v>73</v>
      </c>
      <c r="C824" s="4" t="s">
        <v>54</v>
      </c>
      <c r="D824" s="4" t="s">
        <v>49</v>
      </c>
      <c r="E824" s="4">
        <v>2003</v>
      </c>
      <c r="F824" s="4">
        <v>342</v>
      </c>
      <c r="G824" s="4" t="s">
        <v>63</v>
      </c>
    </row>
    <row r="825" spans="1:7" x14ac:dyDescent="0.3">
      <c r="A825" s="4">
        <v>2020</v>
      </c>
      <c r="B825" s="4" t="s">
        <v>73</v>
      </c>
      <c r="C825" s="4" t="s">
        <v>54</v>
      </c>
      <c r="D825" s="4" t="s">
        <v>49</v>
      </c>
      <c r="E825" s="4">
        <v>2007</v>
      </c>
      <c r="F825" s="4">
        <v>141</v>
      </c>
      <c r="G825" s="4" t="s">
        <v>63</v>
      </c>
    </row>
    <row r="826" spans="1:7" x14ac:dyDescent="0.3">
      <c r="A826" s="4">
        <v>2020</v>
      </c>
      <c r="B826" s="4" t="s">
        <v>73</v>
      </c>
      <c r="C826" s="4" t="s">
        <v>54</v>
      </c>
      <c r="D826" s="4" t="s">
        <v>49</v>
      </c>
      <c r="E826" s="4">
        <v>2011</v>
      </c>
      <c r="F826" s="4">
        <v>67</v>
      </c>
      <c r="G826" s="4" t="s">
        <v>63</v>
      </c>
    </row>
    <row r="827" spans="1:7" x14ac:dyDescent="0.3">
      <c r="A827" s="4">
        <v>2020</v>
      </c>
      <c r="B827" s="4" t="s">
        <v>73</v>
      </c>
      <c r="C827" s="4" t="s">
        <v>54</v>
      </c>
      <c r="D827" s="4" t="s">
        <v>49</v>
      </c>
      <c r="E827" s="4">
        <v>2015</v>
      </c>
      <c r="F827" s="4">
        <v>78</v>
      </c>
      <c r="G827" s="4" t="s">
        <v>63</v>
      </c>
    </row>
    <row r="828" spans="1:7" x14ac:dyDescent="0.3">
      <c r="A828" s="4">
        <v>2020</v>
      </c>
      <c r="B828" s="4" t="s">
        <v>73</v>
      </c>
      <c r="C828" s="4" t="s">
        <v>54</v>
      </c>
      <c r="D828" s="4" t="s">
        <v>49</v>
      </c>
      <c r="E828" s="4">
        <v>2017</v>
      </c>
      <c r="F828" s="4">
        <v>102.6</v>
      </c>
      <c r="G828" s="4" t="s">
        <v>65</v>
      </c>
    </row>
    <row r="829" spans="1:7" x14ac:dyDescent="0.3">
      <c r="A829" s="4">
        <v>2020</v>
      </c>
      <c r="B829" s="4" t="s">
        <v>73</v>
      </c>
      <c r="C829" s="4" t="s">
        <v>54</v>
      </c>
      <c r="D829" s="4" t="s">
        <v>49</v>
      </c>
      <c r="E829" s="4" t="s">
        <v>69</v>
      </c>
      <c r="F829" s="4">
        <v>34.200000000000003</v>
      </c>
      <c r="G829" s="4" t="s">
        <v>70</v>
      </c>
    </row>
    <row r="830" spans="1:7" x14ac:dyDescent="0.3">
      <c r="A830" s="4">
        <v>2020</v>
      </c>
      <c r="B830" s="4" t="s">
        <v>73</v>
      </c>
      <c r="C830" s="4" t="s">
        <v>54</v>
      </c>
      <c r="D830" s="4" t="s">
        <v>49</v>
      </c>
      <c r="E830" s="4" t="s">
        <v>69</v>
      </c>
      <c r="F830" s="4">
        <v>34.200000000000003</v>
      </c>
      <c r="G830" s="4" t="s">
        <v>70</v>
      </c>
    </row>
    <row r="831" spans="1:7" x14ac:dyDescent="0.3">
      <c r="A831" s="4">
        <v>2020</v>
      </c>
      <c r="B831" s="4" t="s">
        <v>73</v>
      </c>
      <c r="C831" s="4" t="s">
        <v>54</v>
      </c>
      <c r="D831" s="4" t="s">
        <v>50</v>
      </c>
      <c r="E831" s="4">
        <v>1975</v>
      </c>
      <c r="F831" s="4">
        <v>2000</v>
      </c>
      <c r="G831" s="4" t="s">
        <v>67</v>
      </c>
    </row>
    <row r="832" spans="1:7" x14ac:dyDescent="0.3">
      <c r="A832" s="4">
        <v>2020</v>
      </c>
      <c r="B832" s="4" t="s">
        <v>73</v>
      </c>
      <c r="C832" s="4" t="s">
        <v>54</v>
      </c>
      <c r="D832" s="4" t="s">
        <v>50</v>
      </c>
      <c r="E832" s="4">
        <v>1985</v>
      </c>
      <c r="F832" s="4">
        <v>564</v>
      </c>
      <c r="G832" s="4" t="s">
        <v>67</v>
      </c>
    </row>
    <row r="833" spans="1:7" x14ac:dyDescent="0.3">
      <c r="A833" s="4">
        <v>2020</v>
      </c>
      <c r="B833" s="4" t="s">
        <v>73</v>
      </c>
      <c r="C833" s="4" t="s">
        <v>54</v>
      </c>
      <c r="D833" s="4" t="s">
        <v>50</v>
      </c>
      <c r="E833" s="4">
        <v>1996</v>
      </c>
      <c r="F833" s="4">
        <v>1</v>
      </c>
      <c r="G833" s="4" t="s">
        <v>67</v>
      </c>
    </row>
    <row r="834" spans="1:7" x14ac:dyDescent="0.3">
      <c r="A834" s="4">
        <v>2020</v>
      </c>
      <c r="B834" s="4" t="s">
        <v>73</v>
      </c>
      <c r="C834" s="4" t="s">
        <v>54</v>
      </c>
      <c r="D834" s="4" t="s">
        <v>50</v>
      </c>
      <c r="E834" s="4">
        <v>2003</v>
      </c>
      <c r="F834" s="4">
        <v>1</v>
      </c>
      <c r="G834" s="4" t="s">
        <v>63</v>
      </c>
    </row>
    <row r="835" spans="1:7" x14ac:dyDescent="0.3">
      <c r="A835" s="4">
        <v>2020</v>
      </c>
      <c r="B835" s="4" t="s">
        <v>73</v>
      </c>
      <c r="C835" s="4" t="s">
        <v>54</v>
      </c>
      <c r="D835" s="4" t="s">
        <v>50</v>
      </c>
      <c r="E835" s="4">
        <v>2007</v>
      </c>
      <c r="F835" s="4">
        <v>1</v>
      </c>
      <c r="G835" s="4" t="s">
        <v>63</v>
      </c>
    </row>
    <row r="836" spans="1:7" x14ac:dyDescent="0.3">
      <c r="A836" s="4">
        <v>2020</v>
      </c>
      <c r="B836" s="4" t="s">
        <v>73</v>
      </c>
      <c r="C836" s="4" t="s">
        <v>54</v>
      </c>
      <c r="D836" s="4" t="s">
        <v>50</v>
      </c>
      <c r="E836" s="4">
        <v>2011</v>
      </c>
      <c r="F836" s="4">
        <v>1</v>
      </c>
      <c r="G836" s="4" t="s">
        <v>63</v>
      </c>
    </row>
    <row r="837" spans="1:7" x14ac:dyDescent="0.3">
      <c r="A837" s="4">
        <v>2020</v>
      </c>
      <c r="B837" s="4" t="s">
        <v>73</v>
      </c>
      <c r="C837" s="4" t="s">
        <v>54</v>
      </c>
      <c r="D837" s="4" t="s">
        <v>50</v>
      </c>
      <c r="E837" s="4">
        <v>2015</v>
      </c>
      <c r="F837" s="4">
        <v>1</v>
      </c>
      <c r="G837" s="4" t="s">
        <v>63</v>
      </c>
    </row>
    <row r="838" spans="1:7" x14ac:dyDescent="0.3">
      <c r="A838" s="4">
        <v>2020</v>
      </c>
      <c r="B838" s="4" t="s">
        <v>73</v>
      </c>
      <c r="C838" s="4" t="s">
        <v>54</v>
      </c>
      <c r="D838" s="4" t="s">
        <v>50</v>
      </c>
      <c r="E838" s="4">
        <v>2017</v>
      </c>
      <c r="F838" s="4">
        <v>1</v>
      </c>
      <c r="G838" s="4" t="s">
        <v>65</v>
      </c>
    </row>
    <row r="839" spans="1:7" x14ac:dyDescent="0.3">
      <c r="A839" s="4">
        <v>2020</v>
      </c>
      <c r="B839" s="4" t="s">
        <v>73</v>
      </c>
      <c r="C839" s="4" t="s">
        <v>54</v>
      </c>
      <c r="D839" s="4" t="s">
        <v>50</v>
      </c>
      <c r="E839" s="4" t="s">
        <v>69</v>
      </c>
      <c r="F839" s="4">
        <v>1</v>
      </c>
      <c r="G839" s="4" t="s">
        <v>70</v>
      </c>
    </row>
    <row r="840" spans="1:7" x14ac:dyDescent="0.3">
      <c r="A840" s="4">
        <v>2020</v>
      </c>
      <c r="B840" s="4" t="s">
        <v>73</v>
      </c>
      <c r="C840" s="4" t="s">
        <v>54</v>
      </c>
      <c r="D840" s="4" t="s">
        <v>50</v>
      </c>
      <c r="E840" s="4" t="s">
        <v>69</v>
      </c>
      <c r="F840" s="4">
        <v>1</v>
      </c>
      <c r="G840" s="4" t="s">
        <v>70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24034-26B3-4E52-8D4D-3B27ECF54506}">
  <dimension ref="A1:E15"/>
  <sheetViews>
    <sheetView workbookViewId="0">
      <selection activeCell="H10" sqref="H10"/>
    </sheetView>
  </sheetViews>
  <sheetFormatPr defaultRowHeight="14.4" x14ac:dyDescent="0.3"/>
  <cols>
    <col min="1" max="1" width="26.109375" bestFit="1" customWidth="1"/>
    <col min="2" max="2" width="57.33203125" bestFit="1" customWidth="1"/>
    <col min="3" max="3" width="18.5546875" bestFit="1" customWidth="1"/>
    <col min="4" max="4" width="12.5546875" bestFit="1" customWidth="1"/>
  </cols>
  <sheetData>
    <row r="1" spans="1:5" x14ac:dyDescent="0.3">
      <c r="A1" t="s">
        <v>81</v>
      </c>
    </row>
    <row r="2" spans="1:5" x14ac:dyDescent="0.3">
      <c r="A2" t="s">
        <v>82</v>
      </c>
    </row>
    <row r="4" spans="1:5" x14ac:dyDescent="0.3">
      <c r="A4" s="6" t="s">
        <v>83</v>
      </c>
      <c r="B4" s="6" t="s">
        <v>84</v>
      </c>
      <c r="C4" s="6" t="s">
        <v>85</v>
      </c>
      <c r="D4" s="6" t="s">
        <v>86</v>
      </c>
      <c r="E4" s="6" t="s">
        <v>87</v>
      </c>
    </row>
    <row r="5" spans="1:5" x14ac:dyDescent="0.3">
      <c r="A5" s="7" t="s">
        <v>88</v>
      </c>
      <c r="B5" s="7" t="s">
        <v>89</v>
      </c>
      <c r="C5" s="7" t="s">
        <v>90</v>
      </c>
      <c r="D5" s="7" t="s">
        <v>91</v>
      </c>
      <c r="E5" s="7">
        <v>0.23300000000000001</v>
      </c>
    </row>
    <row r="6" spans="1:5" x14ac:dyDescent="0.3">
      <c r="A6" s="7" t="s">
        <v>92</v>
      </c>
      <c r="B6" s="7" t="s">
        <v>93</v>
      </c>
      <c r="C6" s="7" t="s">
        <v>94</v>
      </c>
      <c r="D6" s="7" t="s">
        <v>91</v>
      </c>
      <c r="E6" s="7">
        <v>0.23300000000000001</v>
      </c>
    </row>
    <row r="7" spans="1:5" x14ac:dyDescent="0.3">
      <c r="A7" s="7" t="s">
        <v>95</v>
      </c>
      <c r="B7" s="7" t="s">
        <v>96</v>
      </c>
      <c r="C7" s="7" t="s">
        <v>97</v>
      </c>
      <c r="D7" s="7" t="s">
        <v>91</v>
      </c>
      <c r="E7" s="7">
        <v>0.23300000000000001</v>
      </c>
    </row>
    <row r="8" spans="1:5" x14ac:dyDescent="0.3">
      <c r="A8" s="7" t="s">
        <v>98</v>
      </c>
      <c r="B8" s="7" t="s">
        <v>99</v>
      </c>
      <c r="C8" s="7" t="s">
        <v>100</v>
      </c>
      <c r="D8" s="7" t="s">
        <v>91</v>
      </c>
      <c r="E8" s="7">
        <v>0.27100000000000002</v>
      </c>
    </row>
    <row r="9" spans="1:5" x14ac:dyDescent="0.3">
      <c r="A9" s="7" t="s">
        <v>101</v>
      </c>
      <c r="B9" s="7" t="s">
        <v>102</v>
      </c>
      <c r="C9" s="7" t="s">
        <v>103</v>
      </c>
      <c r="D9" s="7" t="s">
        <v>91</v>
      </c>
      <c r="E9" s="7">
        <v>0.27100000000000002</v>
      </c>
    </row>
    <row r="10" spans="1:5" x14ac:dyDescent="0.3">
      <c r="A10" s="7" t="s">
        <v>104</v>
      </c>
      <c r="B10" s="7" t="s">
        <v>105</v>
      </c>
      <c r="C10" s="7" t="s">
        <v>106</v>
      </c>
      <c r="D10" s="7" t="s">
        <v>91</v>
      </c>
      <c r="E10" s="7">
        <v>0.27100000000000002</v>
      </c>
    </row>
    <row r="11" spans="1:5" x14ac:dyDescent="0.3">
      <c r="A11" s="7" t="s">
        <v>107</v>
      </c>
      <c r="B11" s="7" t="s">
        <v>108</v>
      </c>
      <c r="C11" s="7" t="s">
        <v>109</v>
      </c>
      <c r="D11" s="7" t="s">
        <v>91</v>
      </c>
      <c r="E11" s="7">
        <v>0.251</v>
      </c>
    </row>
    <row r="12" spans="1:5" x14ac:dyDescent="0.3">
      <c r="A12" s="7" t="s">
        <v>110</v>
      </c>
      <c r="B12" s="7" t="s">
        <v>111</v>
      </c>
      <c r="C12" s="7" t="s">
        <v>112</v>
      </c>
      <c r="D12" s="7" t="s">
        <v>91</v>
      </c>
      <c r="E12" s="7">
        <v>0.29399999999999998</v>
      </c>
    </row>
    <row r="13" spans="1:5" x14ac:dyDescent="0.3">
      <c r="A13" s="6" t="s">
        <v>113</v>
      </c>
      <c r="B13" s="6" t="s">
        <v>114</v>
      </c>
      <c r="C13" s="6" t="s">
        <v>115</v>
      </c>
      <c r="D13" s="6" t="s">
        <v>91</v>
      </c>
      <c r="E13" s="6">
        <v>0.25712499999999999</v>
      </c>
    </row>
    <row r="15" spans="1:5" x14ac:dyDescent="0.3">
      <c r="E15">
        <f>AVERAGE(E5:E12)</f>
        <v>0.25712499999999999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Savings Summary</vt:lpstr>
      <vt:lpstr>Energy Impact Calcs</vt:lpstr>
      <vt:lpstr>DEER2020 weights</vt:lpstr>
      <vt:lpstr>MsrFanWPerCfm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Eunbi Jenna Moon</cp:lastModifiedBy>
  <dcterms:created xsi:type="dcterms:W3CDTF">2019-06-04T17:49:21Z</dcterms:created>
  <dcterms:modified xsi:type="dcterms:W3CDTF">2020-11-26T00:10:08Z</dcterms:modified>
</cp:coreProperties>
</file>