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CalTF-1\Dropbox (CalTF)\CalTF Team Folder\Measure Library\0_CPUC Submissions\7_Apr 2019\EAD Tables\"/>
    </mc:Choice>
  </mc:AlternateContent>
  <xr:revisionPtr revIDLastSave="0" documentId="13_ncr:1_{200098ED-D497-487B-A0B0-CD0BA1A10047}" xr6:coauthVersionLast="43" xr6:coauthVersionMax="43" xr10:uidLastSave="{00000000-0000-0000-0000-000000000000}"/>
  <bookViews>
    <workbookView xWindow="16650" yWindow="810" windowWidth="17460" windowHeight="20175" activeTab="1" xr2:uid="{00000000-000D-0000-FFFF-FFFF00000000}"/>
  </bookViews>
  <sheets>
    <sheet name="MeasureExAnte" sheetId="2" r:id="rId1"/>
    <sheet name="ImplementationExAnte" sheetId="3" r:id="rId2"/>
    <sheet name="EnergyImpactExAnte" sheetId="4" r:id="rId3"/>
    <sheet name="CostExAnte" sheetId="5" r:id="rId4"/>
    <sheet name="CostExAnte (2)" sheetId="8" state="hidden" r:id="rId5"/>
  </sheets>
  <definedNames>
    <definedName name="Count">#REF!</definedName>
    <definedName name="Counter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" i="8" l="1"/>
  <c r="AA3" i="8"/>
  <c r="X3" i="8"/>
  <c r="V3" i="8"/>
  <c r="U3" i="8"/>
  <c r="T3" i="8"/>
  <c r="S3" i="8"/>
  <c r="R3" i="8"/>
  <c r="Q3" i="8"/>
  <c r="P3" i="8"/>
  <c r="O3" i="8"/>
  <c r="L3" i="8"/>
  <c r="K3" i="8"/>
  <c r="G3" i="8"/>
  <c r="F3" i="8"/>
  <c r="E3" i="8"/>
  <c r="D3" i="8"/>
  <c r="A3" i="8"/>
  <c r="A1" i="8"/>
</calcChain>
</file>

<file path=xl/sharedStrings.xml><?xml version="1.0" encoding="utf-8"?>
<sst xmlns="http://schemas.openxmlformats.org/spreadsheetml/2006/main" count="545" uniqueCount="142">
  <si>
    <t>PA</t>
  </si>
  <si>
    <t>MeasureID</t>
  </si>
  <si>
    <t>Qualifier</t>
  </si>
  <si>
    <t>SourceDesc</t>
  </si>
  <si>
    <t>Sector</t>
  </si>
  <si>
    <t>EnergyImpactID</t>
  </si>
  <si>
    <t>MeasCostID</t>
  </si>
  <si>
    <t>StdCostID</t>
  </si>
  <si>
    <t>EUL_ID</t>
  </si>
  <si>
    <t>RUL_ID</t>
  </si>
  <si>
    <t>Version</t>
  </si>
  <si>
    <t>VersionSource</t>
  </si>
  <si>
    <t>LastMod</t>
  </si>
  <si>
    <t>Description</t>
  </si>
  <si>
    <t>MeasDesc</t>
  </si>
  <si>
    <t>MeasTechID</t>
  </si>
  <si>
    <t>MeasImpactType</t>
  </si>
  <si>
    <t>MeasImpactCalcType</t>
  </si>
  <si>
    <t>UseCategory</t>
  </si>
  <si>
    <t>UseSubCategory</t>
  </si>
  <si>
    <t>TechGroup</t>
  </si>
  <si>
    <t>TechType</t>
  </si>
  <si>
    <t>Status</t>
  </si>
  <si>
    <t>Comment</t>
  </si>
  <si>
    <t>PreDesc</t>
  </si>
  <si>
    <t>PreMultiTech</t>
  </si>
  <si>
    <t>PreTechID</t>
  </si>
  <si>
    <t>PreTechGroup</t>
  </si>
  <si>
    <t>PreTechType</t>
  </si>
  <si>
    <t>StdDesc</t>
  </si>
  <si>
    <t>StdMultiTech</t>
  </si>
  <si>
    <t>StdTechID</t>
  </si>
  <si>
    <t>StdTechGroup</t>
  </si>
  <si>
    <t>StdTechType</t>
  </si>
  <si>
    <t>ScaleBasis</t>
  </si>
  <si>
    <t>TechBased</t>
  </si>
  <si>
    <t>ApplyIE</t>
  </si>
  <si>
    <t>IETableName</t>
  </si>
  <si>
    <t>ImpWeighting</t>
  </si>
  <si>
    <t>WeightGroupID</t>
  </si>
  <si>
    <t>LegacyID</t>
  </si>
  <si>
    <t>StdScaleVal</t>
  </si>
  <si>
    <t>PreScaleVal</t>
  </si>
  <si>
    <t>Any</t>
  </si>
  <si>
    <t>SWCR002A</t>
  </si>
  <si>
    <t>None</t>
  </si>
  <si>
    <t>SWCR002-01</t>
  </si>
  <si>
    <t>Com</t>
  </si>
  <si>
    <t>SWCR002_01_M001</t>
  </si>
  <si>
    <t>SWCR002_01_B001</t>
  </si>
  <si>
    <t>GrocDisp-ZeroHtDrs</t>
  </si>
  <si>
    <t>ExAnte2020</t>
  </si>
  <si>
    <t>IOU Workpaper</t>
  </si>
  <si>
    <t>Low-temperature reach-in display cases equipped with special display case glass doors that have no anti-sweat heaters</t>
  </si>
  <si>
    <t>Deem-WP</t>
  </si>
  <si>
    <t>Standard</t>
  </si>
  <si>
    <t>ComRefrig</t>
  </si>
  <si>
    <t>Display</t>
  </si>
  <si>
    <t>Ref_Storage</t>
  </si>
  <si>
    <t>ReachIn</t>
  </si>
  <si>
    <t>Proposed</t>
  </si>
  <si>
    <t>Low-temperature reach-in display cases equipped with standard ASH glass doors</t>
  </si>
  <si>
    <t>FALSE</t>
  </si>
  <si>
    <t>ImplementationID</t>
  </si>
  <si>
    <t>StartDate</t>
  </si>
  <si>
    <t>ExpiryDate</t>
  </si>
  <si>
    <t>MeasAppType</t>
  </si>
  <si>
    <t>DeliveryType</t>
  </si>
  <si>
    <t>MeasQualifier</t>
  </si>
  <si>
    <t>GSIA_ID</t>
  </si>
  <si>
    <t>NTG_ID</t>
  </si>
  <si>
    <t>CostQualifier</t>
  </si>
  <si>
    <t>ImplementerID</t>
  </si>
  <si>
    <t>SCE</t>
  </si>
  <si>
    <t>RF-43276ComAnyFiSDrI</t>
  </si>
  <si>
    <t>NR</t>
  </si>
  <si>
    <t>DnDeemDI</t>
  </si>
  <si>
    <t>Def-GSIA</t>
  </si>
  <si>
    <t>Com-Default&gt;2yrs</t>
  </si>
  <si>
    <t>IOU workpaper</t>
  </si>
  <si>
    <t>RF-43276ComAnyFiSDwSD</t>
  </si>
  <si>
    <t>DnDeemed</t>
  </si>
  <si>
    <t>PGE</t>
  </si>
  <si>
    <t>R87</t>
  </si>
  <si>
    <t>SDG</t>
  </si>
  <si>
    <t>BldgType</t>
  </si>
  <si>
    <t>BldgVint</t>
  </si>
  <si>
    <t>BldgLoc</t>
  </si>
  <si>
    <t>BldgHVAC</t>
  </si>
  <si>
    <t>NormUnit</t>
  </si>
  <si>
    <t>NumUnit</t>
  </si>
  <si>
    <t>MeasArea</t>
  </si>
  <si>
    <t>APreWBkWh</t>
  </si>
  <si>
    <t>APreWBkW</t>
  </si>
  <si>
    <t>APreWBtherm</t>
  </si>
  <si>
    <t>AStdWBkWh</t>
  </si>
  <si>
    <t>AStdWBkW</t>
  </si>
  <si>
    <t>AStdWBtherm</t>
  </si>
  <si>
    <t>APreEUkWh</t>
  </si>
  <si>
    <t>APreEUkW</t>
  </si>
  <si>
    <t>APreEUtherm</t>
  </si>
  <si>
    <t>AStdEUkWh</t>
  </si>
  <si>
    <t>AStdEUkW</t>
  </si>
  <si>
    <t>AStdEUtherm</t>
  </si>
  <si>
    <t>ElecImpactProfile</t>
  </si>
  <si>
    <t>GasImpactProfile</t>
  </si>
  <si>
    <t>Flag</t>
  </si>
  <si>
    <t>Ex</t>
  </si>
  <si>
    <t>CZ01</t>
  </si>
  <si>
    <t>cWtd</t>
  </si>
  <si>
    <t>Len-ft</t>
  </si>
  <si>
    <t>DEER:HVAC_Chillers</t>
  </si>
  <si>
    <t>Annual</t>
  </si>
  <si>
    <t>CZ02</t>
  </si>
  <si>
    <t>CZ03</t>
  </si>
  <si>
    <t>CZ04</t>
  </si>
  <si>
    <t>CZ05</t>
  </si>
  <si>
    <t>CZ06</t>
  </si>
  <si>
    <t>CZ07</t>
  </si>
  <si>
    <t>CZ08</t>
  </si>
  <si>
    <t>CZ09</t>
  </si>
  <si>
    <t>CZ10</t>
  </si>
  <si>
    <t>CZ11</t>
  </si>
  <si>
    <t>CZ12</t>
  </si>
  <si>
    <t>CZ13</t>
  </si>
  <si>
    <t>CZ14</t>
  </si>
  <si>
    <t>CZ15</t>
  </si>
  <si>
    <t>CZ16</t>
  </si>
  <si>
    <t>CostType</t>
  </si>
  <si>
    <t>GenCost</t>
  </si>
  <si>
    <t>LaborCost</t>
  </si>
  <si>
    <t>MatlCost</t>
  </si>
  <si>
    <t>TechID</t>
  </si>
  <si>
    <t>InstallHours</t>
  </si>
  <si>
    <t>LaborRate</t>
  </si>
  <si>
    <t>LocCostAdj</t>
  </si>
  <si>
    <t>MeasLaborID</t>
  </si>
  <si>
    <t>StdLaborRateID</t>
  </si>
  <si>
    <t>Full</t>
  </si>
  <si>
    <t>Low Anti-Sweat Heater (ASH) Door</t>
  </si>
  <si>
    <t>Standard-temperature reach-in display cases equipped with standard ASH glass doors</t>
  </si>
  <si>
    <t>Measure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</si>
</sst>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_);_(* \(#,##0\);_(* &quot;-&quot;??_);_(@_)"/>
    <numFmt numFmtId="165" formatCode="0.000"/>
    <numFmt numFmtId="166" formatCode="&quot;$&quot;#,##0.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8">
    <xf numFmtId="0" fontId="0" fillId="0" borderId="0" xfId="0"/>
    <xf numFmtId="0" fontId="0" fillId="33" borderId="0" xfId="0" applyFill="1"/>
    <xf numFmtId="14" fontId="0" fillId="0" borderId="0" xfId="0" applyNumberFormat="1"/>
    <xf numFmtId="0" fontId="0" fillId="34" borderId="0" xfId="0" applyFill="1"/>
    <xf numFmtId="0" fontId="14" fillId="0" borderId="0" xfId="0" applyFont="1"/>
    <xf numFmtId="49" fontId="0" fillId="0" borderId="0" xfId="0" applyNumberFormat="1"/>
    <xf numFmtId="0" fontId="18" fillId="35" borderId="0" xfId="0" applyFont="1" applyFill="1"/>
    <xf numFmtId="14" fontId="18" fillId="35" borderId="0" xfId="0" applyNumberFormat="1" applyFont="1" applyFill="1"/>
    <xf numFmtId="0" fontId="19" fillId="35" borderId="0" xfId="0" applyFont="1" applyFill="1"/>
    <xf numFmtId="164" fontId="18" fillId="35" borderId="0" xfId="0" applyNumberFormat="1" applyFont="1" applyFill="1"/>
    <xf numFmtId="165" fontId="18" fillId="35" borderId="0" xfId="0" applyNumberFormat="1" applyFont="1" applyFill="1"/>
    <xf numFmtId="49" fontId="18" fillId="35" borderId="0" xfId="0" applyNumberFormat="1" applyFont="1" applyFill="1"/>
    <xf numFmtId="0" fontId="0" fillId="0" borderId="0" xfId="0" applyFill="1"/>
    <xf numFmtId="14" fontId="0" fillId="0" borderId="0" xfId="0" applyNumberFormat="1" applyFill="1"/>
    <xf numFmtId="0" fontId="0" fillId="0" borderId="0" xfId="0" applyFill="1" applyBorder="1"/>
    <xf numFmtId="14" fontId="0" fillId="0" borderId="0" xfId="0" applyNumberFormat="1" applyFill="1" applyBorder="1"/>
    <xf numFmtId="0" fontId="0" fillId="0" borderId="0" xfId="0" applyFill="1" applyBorder="1" applyAlignment="1">
      <alignment horizontal="center"/>
    </xf>
    <xf numFmtId="166" fontId="0" fillId="0" borderId="0" xfId="0" applyNumberForma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>
    <tabColor theme="7" tint="0.79998168889431442"/>
  </sheetPr>
  <dimension ref="A2:AQ5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D8" sqref="D8"/>
    </sheetView>
  </sheetViews>
  <sheetFormatPr defaultRowHeight="15" x14ac:dyDescent="0.25"/>
  <cols>
    <col min="1" max="1" width="7.42578125" bestFit="1" customWidth="1"/>
    <col min="2" max="2" width="11.28515625" bestFit="1" customWidth="1"/>
    <col min="3" max="3" width="8.85546875" bestFit="1" customWidth="1"/>
    <col min="4" max="4" width="12.7109375" bestFit="1" customWidth="1"/>
    <col min="5" max="5" width="6.5703125" bestFit="1" customWidth="1"/>
    <col min="6" max="6" width="15" bestFit="1" customWidth="1"/>
    <col min="7" max="7" width="11.42578125" bestFit="1" customWidth="1"/>
    <col min="8" max="8" width="9.5703125" bestFit="1" customWidth="1"/>
    <col min="9" max="9" width="18.140625" bestFit="1" customWidth="1"/>
    <col min="10" max="10" width="8.42578125" bestFit="1" customWidth="1"/>
    <col min="11" max="11" width="11.28515625" bestFit="1" customWidth="1"/>
    <col min="12" max="12" width="14.7109375" bestFit="1" customWidth="1"/>
    <col min="13" max="13" width="9.7109375" bestFit="1" customWidth="1"/>
    <col min="14" max="14" width="35.28515625" bestFit="1" customWidth="1"/>
    <col min="15" max="15" width="53.5703125" bestFit="1" customWidth="1"/>
    <col min="16" max="16" width="11.7109375" bestFit="1" customWidth="1"/>
    <col min="17" max="17" width="16.140625" bestFit="1" customWidth="1"/>
    <col min="18" max="18" width="19.85546875" bestFit="1" customWidth="1"/>
    <col min="19" max="19" width="12.140625" bestFit="1" customWidth="1"/>
    <col min="20" max="20" width="15.5703125" bestFit="1" customWidth="1"/>
    <col min="21" max="21" width="12.7109375" bestFit="1" customWidth="1"/>
    <col min="22" max="23" width="9.42578125" bestFit="1" customWidth="1"/>
    <col min="24" max="24" width="9.7109375" bestFit="1" customWidth="1"/>
    <col min="25" max="25" width="16.42578125" customWidth="1"/>
    <col min="26" max="26" width="12.85546875" bestFit="1" customWidth="1"/>
    <col min="27" max="27" width="10" bestFit="1" customWidth="1"/>
    <col min="28" max="28" width="13.7109375" bestFit="1" customWidth="1"/>
    <col min="29" max="29" width="12.42578125" bestFit="1" customWidth="1"/>
    <col min="30" max="30" width="53.42578125" bestFit="1" customWidth="1"/>
    <col min="31" max="31" width="12.7109375" bestFit="1" customWidth="1"/>
    <col min="32" max="32" width="9.85546875" bestFit="1" customWidth="1"/>
    <col min="33" max="33" width="13.5703125" bestFit="1" customWidth="1"/>
    <col min="34" max="34" width="12.28515625" bestFit="1" customWidth="1"/>
    <col min="35" max="35" width="10" bestFit="1" customWidth="1"/>
    <col min="36" max="36" width="10.42578125" bestFit="1" customWidth="1"/>
    <col min="37" max="37" width="7.7109375" bestFit="1" customWidth="1"/>
    <col min="38" max="38" width="12.7109375" bestFit="1" customWidth="1"/>
    <col min="39" max="39" width="13.7109375" bestFit="1" customWidth="1"/>
    <col min="40" max="40" width="14.85546875" bestFit="1" customWidth="1"/>
    <col min="41" max="41" width="8.7109375" bestFit="1" customWidth="1"/>
    <col min="42" max="42" width="11.28515625" bestFit="1" customWidth="1"/>
    <col min="43" max="43" width="11.42578125" bestFit="1" customWidth="1"/>
  </cols>
  <sheetData>
    <row r="2" spans="1:43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6" t="s">
        <v>11</v>
      </c>
      <c r="M2" s="7" t="s">
        <v>12</v>
      </c>
      <c r="N2" s="6" t="s">
        <v>13</v>
      </c>
      <c r="O2" s="6" t="s">
        <v>14</v>
      </c>
      <c r="P2" s="6" t="s">
        <v>15</v>
      </c>
      <c r="Q2" s="6" t="s">
        <v>16</v>
      </c>
      <c r="R2" s="6" t="s">
        <v>17</v>
      </c>
      <c r="S2" s="6" t="s">
        <v>18</v>
      </c>
      <c r="T2" s="6" t="s">
        <v>19</v>
      </c>
      <c r="U2" s="6" t="s">
        <v>20</v>
      </c>
      <c r="V2" s="6" t="s">
        <v>21</v>
      </c>
      <c r="W2" s="6" t="s">
        <v>22</v>
      </c>
      <c r="X2" s="6" t="s">
        <v>23</v>
      </c>
      <c r="Y2" s="6" t="s">
        <v>24</v>
      </c>
      <c r="Z2" s="6" t="s">
        <v>25</v>
      </c>
      <c r="AA2" s="6" t="s">
        <v>26</v>
      </c>
      <c r="AB2" s="6" t="s">
        <v>27</v>
      </c>
      <c r="AC2" s="6" t="s">
        <v>28</v>
      </c>
      <c r="AD2" s="6" t="s">
        <v>29</v>
      </c>
      <c r="AE2" s="6" t="s">
        <v>30</v>
      </c>
      <c r="AF2" s="6" t="s">
        <v>31</v>
      </c>
      <c r="AG2" s="6" t="s">
        <v>32</v>
      </c>
      <c r="AH2" s="6" t="s">
        <v>33</v>
      </c>
      <c r="AI2" s="6" t="s">
        <v>34</v>
      </c>
      <c r="AJ2" s="6" t="s">
        <v>35</v>
      </c>
      <c r="AK2" s="6" t="s">
        <v>36</v>
      </c>
      <c r="AL2" s="8" t="s">
        <v>37</v>
      </c>
      <c r="AM2" s="6" t="s">
        <v>38</v>
      </c>
      <c r="AN2" s="6" t="s">
        <v>39</v>
      </c>
      <c r="AO2" s="6" t="s">
        <v>40</v>
      </c>
      <c r="AP2" s="6" t="s">
        <v>41</v>
      </c>
      <c r="AQ2" s="6" t="s">
        <v>42</v>
      </c>
    </row>
    <row r="3" spans="1:43" s="12" customFormat="1" x14ac:dyDescent="0.25">
      <c r="A3" s="12" t="s">
        <v>43</v>
      </c>
      <c r="B3" s="12" t="s">
        <v>44</v>
      </c>
      <c r="C3" s="12" t="s">
        <v>45</v>
      </c>
      <c r="D3" s="12" t="s">
        <v>46</v>
      </c>
      <c r="E3" s="12" t="s">
        <v>47</v>
      </c>
      <c r="F3" s="12" t="s">
        <v>44</v>
      </c>
      <c r="G3" s="12" t="s">
        <v>48</v>
      </c>
      <c r="H3" s="12" t="s">
        <v>49</v>
      </c>
      <c r="I3" s="12" t="s">
        <v>50</v>
      </c>
      <c r="K3" s="12" t="s">
        <v>51</v>
      </c>
      <c r="L3" s="12" t="s">
        <v>52</v>
      </c>
      <c r="M3" s="13">
        <v>43574</v>
      </c>
      <c r="N3" s="12" t="s">
        <v>53</v>
      </c>
      <c r="O3" s="12" t="s">
        <v>53</v>
      </c>
      <c r="Q3" s="12" t="s">
        <v>54</v>
      </c>
      <c r="R3" s="12" t="s">
        <v>55</v>
      </c>
      <c r="S3" s="12" t="s">
        <v>56</v>
      </c>
      <c r="T3" s="12" t="s">
        <v>57</v>
      </c>
      <c r="U3" s="12" t="s">
        <v>58</v>
      </c>
      <c r="V3" s="12" t="s">
        <v>59</v>
      </c>
      <c r="W3" s="12" t="s">
        <v>60</v>
      </c>
      <c r="AD3" s="12" t="s">
        <v>61</v>
      </c>
      <c r="AG3" s="12" t="s">
        <v>58</v>
      </c>
      <c r="AH3" s="12" t="s">
        <v>59</v>
      </c>
      <c r="AI3" s="12" t="s">
        <v>45</v>
      </c>
      <c r="AK3" s="12" t="s">
        <v>62</v>
      </c>
      <c r="AL3" s="12" t="s">
        <v>45</v>
      </c>
    </row>
    <row r="4" spans="1:43" x14ac:dyDescent="0.25">
      <c r="M4" s="2"/>
    </row>
    <row r="5" spans="1:43" x14ac:dyDescent="0.25">
      <c r="M5" s="2"/>
    </row>
  </sheetData>
  <sortState xmlns:xlrd2="http://schemas.microsoft.com/office/spreadsheetml/2017/richdata2" ref="A3:AQ5">
    <sortCondition ref="B3:B5"/>
    <sortCondition ref="E3:E5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>
    <tabColor theme="7" tint="0.79998168889431442"/>
  </sheetPr>
  <dimension ref="A2:W10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11" sqref="A11:XFD11"/>
    </sheetView>
  </sheetViews>
  <sheetFormatPr defaultRowHeight="15" x14ac:dyDescent="0.25"/>
  <cols>
    <col min="1" max="1" width="6.28515625" customWidth="1"/>
    <col min="2" max="2" width="22.7109375" bestFit="1" customWidth="1"/>
    <col min="3" max="3" width="9.28515625" bestFit="1" customWidth="1"/>
    <col min="4" max="4" width="10.5703125" bestFit="1" customWidth="1"/>
    <col min="5" max="5" width="11.85546875" bestFit="1" customWidth="1"/>
    <col min="6" max="6" width="13.85546875" bestFit="1" customWidth="1"/>
    <col min="7" max="7" width="12.7109375" bestFit="1" customWidth="1"/>
    <col min="8" max="8" width="10.7109375" bestFit="1" customWidth="1"/>
    <col min="9" max="9" width="13.85546875" bestFit="1" customWidth="1"/>
    <col min="10" max="10" width="6.5703125" bestFit="1" customWidth="1"/>
    <col min="11" max="11" width="9" bestFit="1" customWidth="1"/>
    <col min="12" max="12" width="17" bestFit="1" customWidth="1"/>
    <col min="13" max="13" width="12.7109375" bestFit="1" customWidth="1"/>
    <col min="14" max="14" width="18.140625" bestFit="1" customWidth="1"/>
    <col min="15" max="15" width="17.5703125" bestFit="1" customWidth="1"/>
    <col min="16" max="16" width="11.28515625" bestFit="1" customWidth="1"/>
    <col min="17" max="17" width="14.42578125" bestFit="1" customWidth="1"/>
    <col min="18" max="18" width="8.7109375" bestFit="1" customWidth="1"/>
    <col min="19" max="19" width="53.42578125" bestFit="1" customWidth="1"/>
    <col min="20" max="20" width="14.7109375" bestFit="1" customWidth="1"/>
    <col min="21" max="21" width="16.140625" bestFit="1" customWidth="1"/>
    <col min="22" max="22" width="9.42578125" bestFit="1" customWidth="1"/>
    <col min="23" max="23" width="9.7109375" bestFit="1" customWidth="1"/>
  </cols>
  <sheetData>
    <row r="2" spans="1:23" x14ac:dyDescent="0.25">
      <c r="A2" s="6" t="s">
        <v>0</v>
      </c>
      <c r="B2" s="6" t="s">
        <v>63</v>
      </c>
      <c r="C2" s="7" t="s">
        <v>64</v>
      </c>
      <c r="D2" s="7" t="s">
        <v>65</v>
      </c>
      <c r="E2" s="6" t="s">
        <v>3</v>
      </c>
      <c r="F2" s="6" t="s">
        <v>66</v>
      </c>
      <c r="G2" s="6" t="s">
        <v>67</v>
      </c>
      <c r="H2" s="6" t="s">
        <v>1</v>
      </c>
      <c r="I2" s="6" t="s">
        <v>68</v>
      </c>
      <c r="J2" s="6" t="s">
        <v>4</v>
      </c>
      <c r="K2" s="6" t="s">
        <v>69</v>
      </c>
      <c r="L2" s="6" t="s">
        <v>70</v>
      </c>
      <c r="M2" s="6" t="s">
        <v>71</v>
      </c>
      <c r="N2" s="6" t="s">
        <v>6</v>
      </c>
      <c r="O2" s="6" t="s">
        <v>7</v>
      </c>
      <c r="P2" s="6" t="s">
        <v>10</v>
      </c>
      <c r="Q2" s="6" t="s">
        <v>11</v>
      </c>
      <c r="R2" s="7" t="s">
        <v>12</v>
      </c>
      <c r="S2" s="6" t="s">
        <v>13</v>
      </c>
      <c r="T2" s="6" t="s">
        <v>72</v>
      </c>
      <c r="U2" s="6" t="s">
        <v>16</v>
      </c>
      <c r="V2" s="6" t="s">
        <v>22</v>
      </c>
      <c r="W2" s="6" t="s">
        <v>23</v>
      </c>
    </row>
    <row r="3" spans="1:23" s="12" customFormat="1" x14ac:dyDescent="0.25">
      <c r="A3" s="14" t="s">
        <v>73</v>
      </c>
      <c r="B3" s="14" t="s">
        <v>74</v>
      </c>
      <c r="C3" s="15">
        <v>43831</v>
      </c>
      <c r="D3" s="14"/>
      <c r="E3" s="14" t="s">
        <v>46</v>
      </c>
      <c r="F3" s="14" t="s">
        <v>75</v>
      </c>
      <c r="G3" s="14" t="s">
        <v>76</v>
      </c>
      <c r="H3" s="14" t="s">
        <v>44</v>
      </c>
      <c r="I3" s="14" t="s">
        <v>45</v>
      </c>
      <c r="J3" s="14" t="s">
        <v>47</v>
      </c>
      <c r="K3" s="14" t="s">
        <v>77</v>
      </c>
      <c r="L3" s="14" t="s">
        <v>78</v>
      </c>
      <c r="M3" s="14" t="s">
        <v>45</v>
      </c>
      <c r="N3" s="14" t="s">
        <v>48</v>
      </c>
      <c r="O3" s="14" t="s">
        <v>49</v>
      </c>
      <c r="P3" s="14" t="s">
        <v>51</v>
      </c>
      <c r="Q3" s="14" t="s">
        <v>79</v>
      </c>
      <c r="R3" s="15">
        <v>43558</v>
      </c>
      <c r="S3" s="14" t="s">
        <v>53</v>
      </c>
      <c r="T3" s="14"/>
      <c r="U3" s="14" t="s">
        <v>54</v>
      </c>
      <c r="V3" s="14" t="s">
        <v>60</v>
      </c>
    </row>
    <row r="4" spans="1:23" s="12" customFormat="1" x14ac:dyDescent="0.25">
      <c r="A4" s="14" t="s">
        <v>73</v>
      </c>
      <c r="B4" s="14" t="s">
        <v>80</v>
      </c>
      <c r="C4" s="15">
        <v>43831</v>
      </c>
      <c r="D4" s="14"/>
      <c r="E4" s="14" t="s">
        <v>46</v>
      </c>
      <c r="F4" s="14" t="s">
        <v>75</v>
      </c>
      <c r="G4" s="14" t="s">
        <v>81</v>
      </c>
      <c r="H4" s="14" t="s">
        <v>44</v>
      </c>
      <c r="I4" s="14" t="s">
        <v>45</v>
      </c>
      <c r="J4" s="14" t="s">
        <v>47</v>
      </c>
      <c r="K4" s="14" t="s">
        <v>77</v>
      </c>
      <c r="L4" s="14" t="s">
        <v>78</v>
      </c>
      <c r="M4" s="14" t="s">
        <v>45</v>
      </c>
      <c r="N4" s="14" t="s">
        <v>48</v>
      </c>
      <c r="O4" s="14" t="s">
        <v>49</v>
      </c>
      <c r="P4" s="14" t="s">
        <v>51</v>
      </c>
      <c r="Q4" s="14" t="s">
        <v>79</v>
      </c>
      <c r="R4" s="15">
        <v>43558</v>
      </c>
      <c r="S4" s="14" t="s">
        <v>53</v>
      </c>
      <c r="T4" s="14"/>
      <c r="U4" s="14" t="s">
        <v>54</v>
      </c>
      <c r="V4" s="14" t="s">
        <v>60</v>
      </c>
    </row>
    <row r="5" spans="1:23" s="12" customFormat="1" x14ac:dyDescent="0.2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</row>
    <row r="6" spans="1:23" s="12" customFormat="1" x14ac:dyDescent="0.25">
      <c r="A6" s="14" t="s">
        <v>82</v>
      </c>
      <c r="B6" s="16" t="s">
        <v>83</v>
      </c>
      <c r="C6" s="15">
        <v>43831</v>
      </c>
      <c r="D6" s="14"/>
      <c r="E6" s="14" t="s">
        <v>46</v>
      </c>
      <c r="F6" s="14" t="s">
        <v>75</v>
      </c>
      <c r="G6" s="14" t="s">
        <v>76</v>
      </c>
      <c r="H6" s="14" t="s">
        <v>44</v>
      </c>
      <c r="I6" s="14" t="s">
        <v>45</v>
      </c>
      <c r="J6" s="14" t="s">
        <v>47</v>
      </c>
      <c r="K6" s="14" t="s">
        <v>77</v>
      </c>
      <c r="L6" s="14" t="s">
        <v>78</v>
      </c>
      <c r="M6" s="14" t="s">
        <v>45</v>
      </c>
      <c r="N6" s="14" t="s">
        <v>48</v>
      </c>
      <c r="O6" s="14" t="s">
        <v>49</v>
      </c>
      <c r="P6" s="14" t="s">
        <v>51</v>
      </c>
      <c r="Q6" s="14" t="s">
        <v>79</v>
      </c>
      <c r="R6" s="15">
        <v>43558</v>
      </c>
      <c r="S6" s="14" t="s">
        <v>53</v>
      </c>
      <c r="T6" s="14"/>
      <c r="U6" s="14" t="s">
        <v>54</v>
      </c>
      <c r="V6" s="14" t="s">
        <v>60</v>
      </c>
    </row>
    <row r="7" spans="1:23" s="12" customFormat="1" x14ac:dyDescent="0.25">
      <c r="A7" s="14" t="s">
        <v>82</v>
      </c>
      <c r="B7" s="16" t="s">
        <v>83</v>
      </c>
      <c r="C7" s="15">
        <v>43831</v>
      </c>
      <c r="D7" s="14"/>
      <c r="E7" s="14" t="s">
        <v>46</v>
      </c>
      <c r="F7" s="14" t="s">
        <v>75</v>
      </c>
      <c r="G7" s="14" t="s">
        <v>81</v>
      </c>
      <c r="H7" s="14" t="s">
        <v>44</v>
      </c>
      <c r="I7" s="14" t="s">
        <v>45</v>
      </c>
      <c r="J7" s="14" t="s">
        <v>47</v>
      </c>
      <c r="K7" s="14" t="s">
        <v>77</v>
      </c>
      <c r="L7" s="14" t="s">
        <v>78</v>
      </c>
      <c r="M7" s="14" t="s">
        <v>45</v>
      </c>
      <c r="N7" s="14" t="s">
        <v>48</v>
      </c>
      <c r="O7" s="14" t="s">
        <v>49</v>
      </c>
      <c r="P7" s="14" t="s">
        <v>51</v>
      </c>
      <c r="Q7" s="14" t="s">
        <v>79</v>
      </c>
      <c r="R7" s="15">
        <v>43558</v>
      </c>
      <c r="S7" s="14" t="s">
        <v>53</v>
      </c>
      <c r="T7" s="14"/>
      <c r="U7" s="14" t="s">
        <v>54</v>
      </c>
      <c r="V7" s="14" t="s">
        <v>60</v>
      </c>
    </row>
    <row r="8" spans="1:23" s="12" customFormat="1" x14ac:dyDescent="0.25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</row>
    <row r="9" spans="1:23" s="12" customFormat="1" x14ac:dyDescent="0.25">
      <c r="A9" s="14" t="s">
        <v>84</v>
      </c>
      <c r="B9" s="14">
        <v>465343</v>
      </c>
      <c r="C9" s="15">
        <v>43831</v>
      </c>
      <c r="D9" s="14"/>
      <c r="E9" s="14" t="s">
        <v>46</v>
      </c>
      <c r="F9" s="14" t="s">
        <v>75</v>
      </c>
      <c r="G9" s="14" t="s">
        <v>76</v>
      </c>
      <c r="H9" s="14" t="s">
        <v>44</v>
      </c>
      <c r="I9" s="14" t="s">
        <v>45</v>
      </c>
      <c r="J9" s="14" t="s">
        <v>47</v>
      </c>
      <c r="K9" s="14" t="s">
        <v>77</v>
      </c>
      <c r="L9" s="14" t="s">
        <v>78</v>
      </c>
      <c r="M9" s="14" t="s">
        <v>45</v>
      </c>
      <c r="N9" s="14" t="s">
        <v>48</v>
      </c>
      <c r="O9" s="14" t="s">
        <v>49</v>
      </c>
      <c r="P9" s="14" t="s">
        <v>51</v>
      </c>
      <c r="Q9" s="14" t="s">
        <v>79</v>
      </c>
      <c r="R9" s="15">
        <v>43558</v>
      </c>
      <c r="S9" s="14" t="s">
        <v>53</v>
      </c>
      <c r="T9" s="14"/>
      <c r="U9" s="14" t="s">
        <v>54</v>
      </c>
      <c r="V9" s="14" t="s">
        <v>60</v>
      </c>
    </row>
    <row r="10" spans="1:23" s="12" customFormat="1" x14ac:dyDescent="0.25">
      <c r="A10" s="14" t="s">
        <v>84</v>
      </c>
      <c r="B10" s="14">
        <v>465344</v>
      </c>
      <c r="C10" s="15">
        <v>43831</v>
      </c>
      <c r="D10" s="14"/>
      <c r="E10" s="14" t="s">
        <v>46</v>
      </c>
      <c r="F10" s="14" t="s">
        <v>75</v>
      </c>
      <c r="G10" s="14" t="s">
        <v>81</v>
      </c>
      <c r="H10" s="14" t="s">
        <v>44</v>
      </c>
      <c r="I10" s="14" t="s">
        <v>45</v>
      </c>
      <c r="J10" s="14" t="s">
        <v>47</v>
      </c>
      <c r="K10" s="14" t="s">
        <v>77</v>
      </c>
      <c r="L10" s="14" t="s">
        <v>78</v>
      </c>
      <c r="M10" s="14" t="s">
        <v>45</v>
      </c>
      <c r="N10" s="14" t="s">
        <v>48</v>
      </c>
      <c r="O10" s="14" t="s">
        <v>49</v>
      </c>
      <c r="P10" s="14" t="s">
        <v>51</v>
      </c>
      <c r="Q10" s="14" t="s">
        <v>79</v>
      </c>
      <c r="R10" s="15">
        <v>43558</v>
      </c>
      <c r="S10" s="14" t="s">
        <v>53</v>
      </c>
      <c r="T10" s="14"/>
      <c r="U10" s="14" t="s">
        <v>54</v>
      </c>
      <c r="V10" s="14" t="s">
        <v>60</v>
      </c>
    </row>
  </sheetData>
  <sortState xmlns:xlrd2="http://schemas.microsoft.com/office/spreadsheetml/2017/richdata2" ref="A3:W4">
    <sortCondition ref="H3:H4"/>
    <sortCondition ref="F3:F4"/>
    <sortCondition ref="G3:G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>
    <tabColor theme="7" tint="0.79998168889431442"/>
  </sheetPr>
  <dimension ref="A2:AC18"/>
  <sheetViews>
    <sheetView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D11" sqref="D11"/>
    </sheetView>
  </sheetViews>
  <sheetFormatPr defaultRowHeight="15" x14ac:dyDescent="0.25"/>
  <cols>
    <col min="1" max="1" width="6.28515625" bestFit="1" customWidth="1"/>
    <col min="2" max="2" width="15" bestFit="1" customWidth="1"/>
    <col min="4" max="4" width="8.5703125" bestFit="1" customWidth="1"/>
    <col min="5" max="5" width="7.7109375" bestFit="1" customWidth="1"/>
    <col min="6" max="6" width="9.85546875" bestFit="1" customWidth="1"/>
    <col min="7" max="7" width="12.7109375" bestFit="1" customWidth="1"/>
    <col min="8" max="8" width="11.28515625" bestFit="1" customWidth="1"/>
    <col min="9" max="9" width="14.42578125" bestFit="1" customWidth="1"/>
    <col min="10" max="10" width="11.42578125" customWidth="1"/>
    <col min="11" max="11" width="10.5703125" bestFit="1" customWidth="1"/>
    <col min="12" max="12" width="9" bestFit="1" customWidth="1"/>
    <col min="13" max="13" width="9.85546875" bestFit="1" customWidth="1"/>
    <col min="14" max="14" width="10" bestFit="1" customWidth="1"/>
    <col min="15" max="15" width="12.28515625" bestFit="1" customWidth="1"/>
    <col min="16" max="16" width="11.140625" bestFit="1" customWidth="1"/>
    <col min="17" max="17" width="13.85546875" bestFit="1" customWidth="1"/>
    <col min="18" max="18" width="12.140625" bestFit="1" customWidth="1"/>
    <col min="19" max="19" width="11" bestFit="1" customWidth="1"/>
    <col min="20" max="20" width="13.7109375" bestFit="1" customWidth="1"/>
    <col min="21" max="21" width="11.5703125" bestFit="1" customWidth="1"/>
    <col min="22" max="22" width="10.42578125" bestFit="1" customWidth="1"/>
    <col min="23" max="23" width="13.140625" bestFit="1" customWidth="1"/>
    <col min="24" max="24" width="11.42578125" bestFit="1" customWidth="1"/>
    <col min="25" max="25" width="10.28515625" bestFit="1" customWidth="1"/>
    <col min="26" max="26" width="12.85546875" bestFit="1" customWidth="1"/>
    <col min="27" max="27" width="19" bestFit="1" customWidth="1"/>
    <col min="28" max="28" width="16.28515625" bestFit="1" customWidth="1"/>
    <col min="29" max="29" width="4.5703125" bestFit="1" customWidth="1"/>
  </cols>
  <sheetData>
    <row r="2" spans="1:29" x14ac:dyDescent="0.25">
      <c r="A2" s="6" t="s">
        <v>0</v>
      </c>
      <c r="B2" s="6" t="s">
        <v>5</v>
      </c>
      <c r="C2" s="6" t="s">
        <v>85</v>
      </c>
      <c r="D2" s="6" t="s">
        <v>86</v>
      </c>
      <c r="E2" s="6" t="s">
        <v>87</v>
      </c>
      <c r="F2" s="6" t="s">
        <v>88</v>
      </c>
      <c r="G2" s="6" t="s">
        <v>3</v>
      </c>
      <c r="H2" s="6" t="s">
        <v>10</v>
      </c>
      <c r="I2" s="6" t="s">
        <v>11</v>
      </c>
      <c r="J2" s="7" t="s">
        <v>12</v>
      </c>
      <c r="K2" s="6" t="s">
        <v>89</v>
      </c>
      <c r="L2" s="6" t="s">
        <v>90</v>
      </c>
      <c r="M2" s="6" t="s">
        <v>91</v>
      </c>
      <c r="N2" s="6" t="s">
        <v>34</v>
      </c>
      <c r="O2" s="9" t="s">
        <v>92</v>
      </c>
      <c r="P2" s="10" t="s">
        <v>93</v>
      </c>
      <c r="Q2" s="6" t="s">
        <v>94</v>
      </c>
      <c r="R2" s="9" t="s">
        <v>95</v>
      </c>
      <c r="S2" s="10" t="s">
        <v>96</v>
      </c>
      <c r="T2" s="6" t="s">
        <v>97</v>
      </c>
      <c r="U2" s="6" t="s">
        <v>98</v>
      </c>
      <c r="V2" s="6" t="s">
        <v>99</v>
      </c>
      <c r="W2" s="6" t="s">
        <v>100</v>
      </c>
      <c r="X2" s="6" t="s">
        <v>101</v>
      </c>
      <c r="Y2" s="6" t="s">
        <v>102</v>
      </c>
      <c r="Z2" s="6" t="s">
        <v>103</v>
      </c>
      <c r="AA2" s="6" t="s">
        <v>104</v>
      </c>
      <c r="AB2" s="6" t="s">
        <v>105</v>
      </c>
      <c r="AC2" s="6" t="s">
        <v>106</v>
      </c>
    </row>
    <row r="3" spans="1:29" s="12" customFormat="1" x14ac:dyDescent="0.25">
      <c r="A3" s="14" t="s">
        <v>43</v>
      </c>
      <c r="B3" s="14" t="s">
        <v>44</v>
      </c>
      <c r="C3" s="15" t="s">
        <v>43</v>
      </c>
      <c r="D3" s="14" t="s">
        <v>107</v>
      </c>
      <c r="E3" s="14" t="s">
        <v>108</v>
      </c>
      <c r="F3" s="14" t="s">
        <v>109</v>
      </c>
      <c r="G3" s="14" t="s">
        <v>46</v>
      </c>
      <c r="H3" s="14" t="s">
        <v>51</v>
      </c>
      <c r="I3" s="14" t="s">
        <v>79</v>
      </c>
      <c r="J3" s="15">
        <v>43574</v>
      </c>
      <c r="K3" s="14" t="s">
        <v>110</v>
      </c>
      <c r="L3" s="14">
        <v>1</v>
      </c>
      <c r="M3" s="14"/>
      <c r="N3" s="14" t="s">
        <v>45</v>
      </c>
      <c r="O3" s="14">
        <v>0</v>
      </c>
      <c r="P3" s="14">
        <v>0</v>
      </c>
      <c r="Q3" s="14">
        <v>0</v>
      </c>
      <c r="R3" s="14">
        <v>242.34</v>
      </c>
      <c r="S3" s="14">
        <v>5.0070000000000003E-2</v>
      </c>
      <c r="T3" s="14">
        <v>-3.1950699999999999</v>
      </c>
      <c r="U3" s="14"/>
      <c r="V3" s="14"/>
      <c r="W3" s="14"/>
      <c r="X3" s="14"/>
      <c r="Y3" s="14"/>
      <c r="Z3" s="14"/>
      <c r="AA3" s="14" t="s">
        <v>111</v>
      </c>
      <c r="AB3" s="14" t="s">
        <v>112</v>
      </c>
      <c r="AC3" s="14"/>
    </row>
    <row r="4" spans="1:29" s="12" customFormat="1" x14ac:dyDescent="0.25">
      <c r="A4" s="14" t="s">
        <v>43</v>
      </c>
      <c r="B4" s="14" t="s">
        <v>44</v>
      </c>
      <c r="C4" s="15" t="s">
        <v>43</v>
      </c>
      <c r="D4" s="14" t="s">
        <v>107</v>
      </c>
      <c r="E4" s="14" t="s">
        <v>113</v>
      </c>
      <c r="F4" s="14" t="s">
        <v>109</v>
      </c>
      <c r="G4" s="14" t="s">
        <v>46</v>
      </c>
      <c r="H4" s="14" t="s">
        <v>51</v>
      </c>
      <c r="I4" s="14" t="s">
        <v>79</v>
      </c>
      <c r="J4" s="15">
        <v>43574</v>
      </c>
      <c r="K4" s="14" t="s">
        <v>110</v>
      </c>
      <c r="L4" s="14">
        <v>1</v>
      </c>
      <c r="M4" s="14"/>
      <c r="N4" s="14" t="s">
        <v>45</v>
      </c>
      <c r="O4" s="14">
        <v>0</v>
      </c>
      <c r="P4" s="14">
        <v>0</v>
      </c>
      <c r="Q4" s="14">
        <v>0</v>
      </c>
      <c r="R4" s="14">
        <v>243.18</v>
      </c>
      <c r="S4" s="14">
        <v>4.6629999999999998E-2</v>
      </c>
      <c r="T4" s="14">
        <v>-2.3768899999999999</v>
      </c>
      <c r="U4" s="14"/>
      <c r="V4" s="14"/>
      <c r="W4" s="14"/>
      <c r="X4" s="14"/>
      <c r="Y4" s="14"/>
      <c r="Z4" s="14"/>
      <c r="AA4" s="14" t="s">
        <v>111</v>
      </c>
      <c r="AB4" s="14" t="s">
        <v>112</v>
      </c>
      <c r="AC4" s="14"/>
    </row>
    <row r="5" spans="1:29" s="12" customFormat="1" x14ac:dyDescent="0.25">
      <c r="A5" s="14" t="s">
        <v>43</v>
      </c>
      <c r="B5" s="14" t="s">
        <v>44</v>
      </c>
      <c r="C5" s="15" t="s">
        <v>43</v>
      </c>
      <c r="D5" s="14" t="s">
        <v>107</v>
      </c>
      <c r="E5" s="14" t="s">
        <v>114</v>
      </c>
      <c r="F5" s="14" t="s">
        <v>109</v>
      </c>
      <c r="G5" s="14" t="s">
        <v>46</v>
      </c>
      <c r="H5" s="14" t="s">
        <v>51</v>
      </c>
      <c r="I5" s="14" t="s">
        <v>79</v>
      </c>
      <c r="J5" s="15">
        <v>43574</v>
      </c>
      <c r="K5" s="14" t="s">
        <v>110</v>
      </c>
      <c r="L5" s="14">
        <v>1</v>
      </c>
      <c r="M5" s="14"/>
      <c r="N5" s="14" t="s">
        <v>45</v>
      </c>
      <c r="O5" s="14">
        <v>0</v>
      </c>
      <c r="P5" s="14">
        <v>0</v>
      </c>
      <c r="Q5" s="14">
        <v>0</v>
      </c>
      <c r="R5" s="14">
        <v>259.69</v>
      </c>
      <c r="S5" s="14">
        <v>4.8370000000000003E-2</v>
      </c>
      <c r="T5" s="14">
        <v>-3.1124000000000001</v>
      </c>
      <c r="U5" s="14"/>
      <c r="V5" s="14"/>
      <c r="W5" s="14"/>
      <c r="X5" s="14"/>
      <c r="Y5" s="14"/>
      <c r="Z5" s="14"/>
      <c r="AA5" s="14" t="s">
        <v>111</v>
      </c>
      <c r="AB5" s="14" t="s">
        <v>112</v>
      </c>
      <c r="AC5" s="14"/>
    </row>
    <row r="6" spans="1:29" s="12" customFormat="1" x14ac:dyDescent="0.25">
      <c r="A6" s="14" t="s">
        <v>43</v>
      </c>
      <c r="B6" s="14" t="s">
        <v>44</v>
      </c>
      <c r="C6" s="15" t="s">
        <v>43</v>
      </c>
      <c r="D6" s="14" t="s">
        <v>107</v>
      </c>
      <c r="E6" s="14" t="s">
        <v>115</v>
      </c>
      <c r="F6" s="14" t="s">
        <v>109</v>
      </c>
      <c r="G6" s="14" t="s">
        <v>46</v>
      </c>
      <c r="H6" s="14" t="s">
        <v>51</v>
      </c>
      <c r="I6" s="14" t="s">
        <v>79</v>
      </c>
      <c r="J6" s="15">
        <v>43574</v>
      </c>
      <c r="K6" s="14" t="s">
        <v>110</v>
      </c>
      <c r="L6" s="14">
        <v>1</v>
      </c>
      <c r="M6" s="14"/>
      <c r="N6" s="14" t="s">
        <v>45</v>
      </c>
      <c r="O6" s="14">
        <v>0</v>
      </c>
      <c r="P6" s="14">
        <v>0</v>
      </c>
      <c r="Q6" s="14">
        <v>0</v>
      </c>
      <c r="R6" s="14">
        <v>256.82</v>
      </c>
      <c r="S6" s="14">
        <v>4.999E-2</v>
      </c>
      <c r="T6" s="14">
        <v>-2.4753500000000002</v>
      </c>
      <c r="U6" s="14"/>
      <c r="V6" s="14"/>
      <c r="W6" s="14"/>
      <c r="X6" s="14"/>
      <c r="Y6" s="14"/>
      <c r="Z6" s="14"/>
      <c r="AA6" s="14" t="s">
        <v>111</v>
      </c>
      <c r="AB6" s="14" t="s">
        <v>112</v>
      </c>
      <c r="AC6" s="14"/>
    </row>
    <row r="7" spans="1:29" s="12" customFormat="1" x14ac:dyDescent="0.25">
      <c r="A7" s="14" t="s">
        <v>43</v>
      </c>
      <c r="B7" s="14" t="s">
        <v>44</v>
      </c>
      <c r="C7" s="15" t="s">
        <v>43</v>
      </c>
      <c r="D7" s="14" t="s">
        <v>107</v>
      </c>
      <c r="E7" s="14" t="s">
        <v>116</v>
      </c>
      <c r="F7" s="14" t="s">
        <v>109</v>
      </c>
      <c r="G7" s="14" t="s">
        <v>46</v>
      </c>
      <c r="H7" s="14" t="s">
        <v>51</v>
      </c>
      <c r="I7" s="14" t="s">
        <v>79</v>
      </c>
      <c r="J7" s="15">
        <v>43574</v>
      </c>
      <c r="K7" s="14" t="s">
        <v>110</v>
      </c>
      <c r="L7" s="14">
        <v>1</v>
      </c>
      <c r="M7" s="14"/>
      <c r="N7" s="14" t="s">
        <v>45</v>
      </c>
      <c r="O7" s="14">
        <v>0</v>
      </c>
      <c r="P7" s="14">
        <v>0</v>
      </c>
      <c r="Q7" s="14">
        <v>0</v>
      </c>
      <c r="R7" s="14">
        <v>254.67</v>
      </c>
      <c r="S7" s="14">
        <v>4.802E-2</v>
      </c>
      <c r="T7" s="14">
        <v>-3.0472999999999999</v>
      </c>
      <c r="U7" s="14"/>
      <c r="V7" s="14"/>
      <c r="W7" s="14"/>
      <c r="X7" s="14"/>
      <c r="Y7" s="14"/>
      <c r="Z7" s="14"/>
      <c r="AA7" s="14" t="s">
        <v>111</v>
      </c>
      <c r="AB7" s="14" t="s">
        <v>112</v>
      </c>
      <c r="AC7" s="14"/>
    </row>
    <row r="8" spans="1:29" s="12" customFormat="1" x14ac:dyDescent="0.25">
      <c r="A8" s="14" t="s">
        <v>43</v>
      </c>
      <c r="B8" s="14" t="s">
        <v>44</v>
      </c>
      <c r="C8" s="15" t="s">
        <v>43</v>
      </c>
      <c r="D8" s="14" t="s">
        <v>107</v>
      </c>
      <c r="E8" s="14" t="s">
        <v>117</v>
      </c>
      <c r="F8" s="14" t="s">
        <v>109</v>
      </c>
      <c r="G8" s="14" t="s">
        <v>46</v>
      </c>
      <c r="H8" s="14" t="s">
        <v>51</v>
      </c>
      <c r="I8" s="14" t="s">
        <v>79</v>
      </c>
      <c r="J8" s="15">
        <v>43574</v>
      </c>
      <c r="K8" s="14" t="s">
        <v>110</v>
      </c>
      <c r="L8" s="14">
        <v>1</v>
      </c>
      <c r="M8" s="14"/>
      <c r="N8" s="14" t="s">
        <v>45</v>
      </c>
      <c r="O8" s="14">
        <v>0</v>
      </c>
      <c r="P8" s="14">
        <v>0</v>
      </c>
      <c r="Q8" s="14">
        <v>0</v>
      </c>
      <c r="R8" s="14">
        <v>317.97000000000003</v>
      </c>
      <c r="S8" s="14">
        <v>5.1369999999999999E-2</v>
      </c>
      <c r="T8" s="14">
        <v>-3.06168</v>
      </c>
      <c r="U8" s="14"/>
      <c r="V8" s="14"/>
      <c r="W8" s="14"/>
      <c r="X8" s="14"/>
      <c r="Y8" s="14"/>
      <c r="Z8" s="14"/>
      <c r="AA8" s="14" t="s">
        <v>111</v>
      </c>
      <c r="AB8" s="14" t="s">
        <v>112</v>
      </c>
      <c r="AC8" s="14"/>
    </row>
    <row r="9" spans="1:29" s="12" customFormat="1" x14ac:dyDescent="0.25">
      <c r="A9" s="14" t="s">
        <v>43</v>
      </c>
      <c r="B9" s="14" t="s">
        <v>44</v>
      </c>
      <c r="C9" s="15" t="s">
        <v>43</v>
      </c>
      <c r="D9" s="14" t="s">
        <v>107</v>
      </c>
      <c r="E9" s="14" t="s">
        <v>118</v>
      </c>
      <c r="F9" s="14" t="s">
        <v>109</v>
      </c>
      <c r="G9" s="14" t="s">
        <v>46</v>
      </c>
      <c r="H9" s="14" t="s">
        <v>51</v>
      </c>
      <c r="I9" s="14" t="s">
        <v>79</v>
      </c>
      <c r="J9" s="15">
        <v>43574</v>
      </c>
      <c r="K9" s="14" t="s">
        <v>110</v>
      </c>
      <c r="L9" s="14">
        <v>1</v>
      </c>
      <c r="M9" s="14"/>
      <c r="N9" s="14" t="s">
        <v>45</v>
      </c>
      <c r="O9" s="14">
        <v>0</v>
      </c>
      <c r="P9" s="14">
        <v>0</v>
      </c>
      <c r="Q9" s="14">
        <v>0</v>
      </c>
      <c r="R9" s="14">
        <v>324.16000000000003</v>
      </c>
      <c r="S9" s="14">
        <v>6.1899999999999997E-2</v>
      </c>
      <c r="T9" s="14">
        <v>-3.25509</v>
      </c>
      <c r="U9" s="14"/>
      <c r="V9" s="14"/>
      <c r="W9" s="14"/>
      <c r="X9" s="14"/>
      <c r="Y9" s="14"/>
      <c r="Z9" s="14"/>
      <c r="AA9" s="14" t="s">
        <v>111</v>
      </c>
      <c r="AB9" s="14" t="s">
        <v>112</v>
      </c>
      <c r="AC9" s="14"/>
    </row>
    <row r="10" spans="1:29" s="12" customFormat="1" x14ac:dyDescent="0.25">
      <c r="A10" s="14" t="s">
        <v>43</v>
      </c>
      <c r="B10" s="14" t="s">
        <v>44</v>
      </c>
      <c r="C10" s="15" t="s">
        <v>43</v>
      </c>
      <c r="D10" s="14" t="s">
        <v>107</v>
      </c>
      <c r="E10" s="14" t="s">
        <v>119</v>
      </c>
      <c r="F10" s="14" t="s">
        <v>109</v>
      </c>
      <c r="G10" s="14" t="s">
        <v>46</v>
      </c>
      <c r="H10" s="14" t="s">
        <v>51</v>
      </c>
      <c r="I10" s="14" t="s">
        <v>79</v>
      </c>
      <c r="J10" s="15">
        <v>43574</v>
      </c>
      <c r="K10" s="14" t="s">
        <v>110</v>
      </c>
      <c r="L10" s="14">
        <v>1</v>
      </c>
      <c r="M10" s="14"/>
      <c r="N10" s="14" t="s">
        <v>45</v>
      </c>
      <c r="O10" s="14">
        <v>0</v>
      </c>
      <c r="P10" s="14">
        <v>0</v>
      </c>
      <c r="Q10" s="14">
        <v>0</v>
      </c>
      <c r="R10" s="14">
        <v>297.91000000000003</v>
      </c>
      <c r="S10" s="14">
        <v>4.9349999999999998E-2</v>
      </c>
      <c r="T10" s="14">
        <v>-2.5072299999999998</v>
      </c>
      <c r="U10" s="14"/>
      <c r="V10" s="14"/>
      <c r="W10" s="14"/>
      <c r="X10" s="14"/>
      <c r="Y10" s="14"/>
      <c r="Z10" s="14"/>
      <c r="AA10" s="14" t="s">
        <v>111</v>
      </c>
      <c r="AB10" s="14" t="s">
        <v>112</v>
      </c>
      <c r="AC10" s="14"/>
    </row>
    <row r="11" spans="1:29" s="12" customFormat="1" x14ac:dyDescent="0.25">
      <c r="A11" s="14" t="s">
        <v>43</v>
      </c>
      <c r="B11" s="14" t="s">
        <v>44</v>
      </c>
      <c r="C11" s="15" t="s">
        <v>43</v>
      </c>
      <c r="D11" s="14" t="s">
        <v>107</v>
      </c>
      <c r="E11" s="14" t="s">
        <v>120</v>
      </c>
      <c r="F11" s="14" t="s">
        <v>109</v>
      </c>
      <c r="G11" s="14" t="s">
        <v>46</v>
      </c>
      <c r="H11" s="14" t="s">
        <v>51</v>
      </c>
      <c r="I11" s="14" t="s">
        <v>79</v>
      </c>
      <c r="J11" s="15">
        <v>43574</v>
      </c>
      <c r="K11" s="14" t="s">
        <v>110</v>
      </c>
      <c r="L11" s="14">
        <v>1</v>
      </c>
      <c r="M11" s="14"/>
      <c r="N11" s="14" t="s">
        <v>45</v>
      </c>
      <c r="O11" s="14">
        <v>0</v>
      </c>
      <c r="P11" s="14">
        <v>0</v>
      </c>
      <c r="Q11" s="14">
        <v>0</v>
      </c>
      <c r="R11" s="14">
        <v>288.52999999999997</v>
      </c>
      <c r="S11" s="14">
        <v>5.7869999999999998E-2</v>
      </c>
      <c r="T11" s="14">
        <v>-2.2474799999999999</v>
      </c>
      <c r="U11" s="14"/>
      <c r="V11" s="14"/>
      <c r="W11" s="14"/>
      <c r="X11" s="14"/>
      <c r="Y11" s="14"/>
      <c r="Z11" s="14"/>
      <c r="AA11" s="14" t="s">
        <v>111</v>
      </c>
      <c r="AB11" s="14" t="s">
        <v>112</v>
      </c>
      <c r="AC11" s="14"/>
    </row>
    <row r="12" spans="1:29" s="12" customFormat="1" x14ac:dyDescent="0.25">
      <c r="A12" s="14" t="s">
        <v>43</v>
      </c>
      <c r="B12" s="14" t="s">
        <v>44</v>
      </c>
      <c r="C12" s="15" t="s">
        <v>43</v>
      </c>
      <c r="D12" s="14" t="s">
        <v>107</v>
      </c>
      <c r="E12" s="14" t="s">
        <v>121</v>
      </c>
      <c r="F12" s="14" t="s">
        <v>109</v>
      </c>
      <c r="G12" s="14" t="s">
        <v>46</v>
      </c>
      <c r="H12" s="14" t="s">
        <v>51</v>
      </c>
      <c r="I12" s="14" t="s">
        <v>79</v>
      </c>
      <c r="J12" s="15">
        <v>43574</v>
      </c>
      <c r="K12" s="14" t="s">
        <v>110</v>
      </c>
      <c r="L12" s="14">
        <v>1</v>
      </c>
      <c r="M12" s="14"/>
      <c r="N12" s="14" t="s">
        <v>45</v>
      </c>
      <c r="O12" s="14">
        <v>0</v>
      </c>
      <c r="P12" s="14">
        <v>0</v>
      </c>
      <c r="Q12" s="14">
        <v>0</v>
      </c>
      <c r="R12" s="14">
        <v>274.66000000000003</v>
      </c>
      <c r="S12" s="14">
        <v>5.1630000000000002E-2</v>
      </c>
      <c r="T12" s="14">
        <v>-2.0780799999999999</v>
      </c>
      <c r="U12" s="14"/>
      <c r="V12" s="14"/>
      <c r="W12" s="14"/>
      <c r="X12" s="14"/>
      <c r="Y12" s="14"/>
      <c r="Z12" s="14"/>
      <c r="AA12" s="14" t="s">
        <v>111</v>
      </c>
      <c r="AB12" s="14" t="s">
        <v>112</v>
      </c>
      <c r="AC12" s="14"/>
    </row>
    <row r="13" spans="1:29" s="12" customFormat="1" x14ac:dyDescent="0.25">
      <c r="A13" s="14" t="s">
        <v>43</v>
      </c>
      <c r="B13" s="14" t="s">
        <v>44</v>
      </c>
      <c r="C13" s="15" t="s">
        <v>43</v>
      </c>
      <c r="D13" s="14" t="s">
        <v>107</v>
      </c>
      <c r="E13" s="14" t="s">
        <v>122</v>
      </c>
      <c r="F13" s="14" t="s">
        <v>109</v>
      </c>
      <c r="G13" s="14" t="s">
        <v>46</v>
      </c>
      <c r="H13" s="14" t="s">
        <v>51</v>
      </c>
      <c r="I13" s="14" t="s">
        <v>79</v>
      </c>
      <c r="J13" s="15">
        <v>43574</v>
      </c>
      <c r="K13" s="14" t="s">
        <v>110</v>
      </c>
      <c r="L13" s="14">
        <v>1</v>
      </c>
      <c r="M13" s="14"/>
      <c r="N13" s="14" t="s">
        <v>45</v>
      </c>
      <c r="O13" s="14">
        <v>0</v>
      </c>
      <c r="P13" s="14">
        <v>0</v>
      </c>
      <c r="Q13" s="14">
        <v>0</v>
      </c>
      <c r="R13" s="14">
        <v>228.45</v>
      </c>
      <c r="S13" s="14">
        <v>2.92E-2</v>
      </c>
      <c r="T13" s="14">
        <v>-1.64907</v>
      </c>
      <c r="U13" s="14"/>
      <c r="V13" s="14"/>
      <c r="W13" s="14"/>
      <c r="X13" s="14"/>
      <c r="Y13" s="14"/>
      <c r="Z13" s="14"/>
      <c r="AA13" s="14" t="s">
        <v>111</v>
      </c>
      <c r="AB13" s="14" t="s">
        <v>112</v>
      </c>
      <c r="AC13" s="14"/>
    </row>
    <row r="14" spans="1:29" s="12" customFormat="1" x14ac:dyDescent="0.25">
      <c r="A14" s="14" t="s">
        <v>43</v>
      </c>
      <c r="B14" s="14" t="s">
        <v>44</v>
      </c>
      <c r="C14" s="15" t="s">
        <v>43</v>
      </c>
      <c r="D14" s="14" t="s">
        <v>107</v>
      </c>
      <c r="E14" s="14" t="s">
        <v>123</v>
      </c>
      <c r="F14" s="14" t="s">
        <v>109</v>
      </c>
      <c r="G14" s="14" t="s">
        <v>46</v>
      </c>
      <c r="H14" s="14" t="s">
        <v>51</v>
      </c>
      <c r="I14" s="14" t="s">
        <v>79</v>
      </c>
      <c r="J14" s="15">
        <v>43574</v>
      </c>
      <c r="K14" s="14" t="s">
        <v>110</v>
      </c>
      <c r="L14" s="14">
        <v>1</v>
      </c>
      <c r="M14" s="14"/>
      <c r="N14" s="14" t="s">
        <v>45</v>
      </c>
      <c r="O14" s="14">
        <v>0</v>
      </c>
      <c r="P14" s="14">
        <v>0</v>
      </c>
      <c r="Q14" s="14">
        <v>0</v>
      </c>
      <c r="R14" s="14">
        <v>250.26</v>
      </c>
      <c r="S14" s="14">
        <v>4.6649999999999997E-2</v>
      </c>
      <c r="T14" s="14">
        <v>-2.0317500000000002</v>
      </c>
      <c r="U14" s="14"/>
      <c r="V14" s="14"/>
      <c r="W14" s="14"/>
      <c r="X14" s="14"/>
      <c r="Y14" s="14"/>
      <c r="Z14" s="14"/>
      <c r="AA14" s="14" t="s">
        <v>111</v>
      </c>
      <c r="AB14" s="14" t="s">
        <v>112</v>
      </c>
      <c r="AC14" s="14"/>
    </row>
    <row r="15" spans="1:29" s="12" customFormat="1" x14ac:dyDescent="0.25">
      <c r="A15" s="14" t="s">
        <v>43</v>
      </c>
      <c r="B15" s="14" t="s">
        <v>44</v>
      </c>
      <c r="C15" s="15" t="s">
        <v>43</v>
      </c>
      <c r="D15" s="14" t="s">
        <v>107</v>
      </c>
      <c r="E15" s="14" t="s">
        <v>124</v>
      </c>
      <c r="F15" s="14" t="s">
        <v>109</v>
      </c>
      <c r="G15" s="14" t="s">
        <v>46</v>
      </c>
      <c r="H15" s="14" t="s">
        <v>51</v>
      </c>
      <c r="I15" s="14" t="s">
        <v>79</v>
      </c>
      <c r="J15" s="15">
        <v>43574</v>
      </c>
      <c r="K15" s="14" t="s">
        <v>110</v>
      </c>
      <c r="L15" s="14">
        <v>1</v>
      </c>
      <c r="M15" s="14"/>
      <c r="N15" s="14" t="s">
        <v>45</v>
      </c>
      <c r="O15" s="14">
        <v>0</v>
      </c>
      <c r="P15" s="14">
        <v>0</v>
      </c>
      <c r="Q15" s="14">
        <v>0</v>
      </c>
      <c r="R15" s="14">
        <v>249.79</v>
      </c>
      <c r="S15" s="14">
        <v>5.1110000000000003E-2</v>
      </c>
      <c r="T15" s="14">
        <v>-1.66625</v>
      </c>
      <c r="U15" s="14"/>
      <c r="V15" s="14"/>
      <c r="W15" s="14"/>
      <c r="X15" s="14"/>
      <c r="Y15" s="14"/>
      <c r="Z15" s="14"/>
      <c r="AA15" s="14" t="s">
        <v>111</v>
      </c>
      <c r="AB15" s="14" t="s">
        <v>112</v>
      </c>
      <c r="AC15" s="14"/>
    </row>
    <row r="16" spans="1:29" s="12" customFormat="1" x14ac:dyDescent="0.25">
      <c r="A16" s="14" t="s">
        <v>43</v>
      </c>
      <c r="B16" s="14" t="s">
        <v>44</v>
      </c>
      <c r="C16" s="15" t="s">
        <v>43</v>
      </c>
      <c r="D16" s="14" t="s">
        <v>107</v>
      </c>
      <c r="E16" s="14" t="s">
        <v>125</v>
      </c>
      <c r="F16" s="14" t="s">
        <v>109</v>
      </c>
      <c r="G16" s="14" t="s">
        <v>46</v>
      </c>
      <c r="H16" s="14" t="s">
        <v>51</v>
      </c>
      <c r="I16" s="14" t="s">
        <v>79</v>
      </c>
      <c r="J16" s="15">
        <v>43574</v>
      </c>
      <c r="K16" s="14" t="s">
        <v>110</v>
      </c>
      <c r="L16" s="14">
        <v>1</v>
      </c>
      <c r="M16" s="14"/>
      <c r="N16" s="14" t="s">
        <v>45</v>
      </c>
      <c r="O16" s="14">
        <v>0</v>
      </c>
      <c r="P16" s="14">
        <v>0</v>
      </c>
      <c r="Q16" s="14">
        <v>0</v>
      </c>
      <c r="R16" s="14">
        <v>211.58</v>
      </c>
      <c r="S16" s="14">
        <v>4.598E-2</v>
      </c>
      <c r="T16" s="14">
        <v>-1.51115</v>
      </c>
      <c r="U16" s="14"/>
      <c r="V16" s="14"/>
      <c r="W16" s="14"/>
      <c r="X16" s="14"/>
      <c r="Y16" s="14"/>
      <c r="Z16" s="14"/>
      <c r="AA16" s="14" t="s">
        <v>111</v>
      </c>
      <c r="AB16" s="14" t="s">
        <v>112</v>
      </c>
      <c r="AC16" s="14"/>
    </row>
    <row r="17" spans="1:29" s="12" customFormat="1" x14ac:dyDescent="0.25">
      <c r="A17" s="14" t="s">
        <v>43</v>
      </c>
      <c r="B17" s="14" t="s">
        <v>44</v>
      </c>
      <c r="C17" s="15" t="s">
        <v>43</v>
      </c>
      <c r="D17" s="14" t="s">
        <v>107</v>
      </c>
      <c r="E17" s="14" t="s">
        <v>126</v>
      </c>
      <c r="F17" s="14" t="s">
        <v>109</v>
      </c>
      <c r="G17" s="14" t="s">
        <v>46</v>
      </c>
      <c r="H17" s="14" t="s">
        <v>51</v>
      </c>
      <c r="I17" s="14" t="s">
        <v>79</v>
      </c>
      <c r="J17" s="15">
        <v>43574</v>
      </c>
      <c r="K17" s="14" t="s">
        <v>110</v>
      </c>
      <c r="L17" s="14">
        <v>1</v>
      </c>
      <c r="M17" s="14"/>
      <c r="N17" s="14" t="s">
        <v>45</v>
      </c>
      <c r="O17" s="14">
        <v>0</v>
      </c>
      <c r="P17" s="14">
        <v>0</v>
      </c>
      <c r="Q17" s="14">
        <v>0</v>
      </c>
      <c r="R17" s="14">
        <v>235.33</v>
      </c>
      <c r="S17" s="14">
        <v>3.7519999999999998E-2</v>
      </c>
      <c r="T17" s="14">
        <v>-0.96657999999999999</v>
      </c>
      <c r="U17" s="14"/>
      <c r="V17" s="14"/>
      <c r="W17" s="14"/>
      <c r="X17" s="14"/>
      <c r="Y17" s="14"/>
      <c r="Z17" s="14"/>
      <c r="AA17" s="14" t="s">
        <v>111</v>
      </c>
      <c r="AB17" s="14" t="s">
        <v>112</v>
      </c>
      <c r="AC17" s="14"/>
    </row>
    <row r="18" spans="1:29" s="12" customFormat="1" x14ac:dyDescent="0.25">
      <c r="A18" s="14" t="s">
        <v>43</v>
      </c>
      <c r="B18" s="14" t="s">
        <v>44</v>
      </c>
      <c r="C18" s="15" t="s">
        <v>43</v>
      </c>
      <c r="D18" s="14" t="s">
        <v>107</v>
      </c>
      <c r="E18" s="14" t="s">
        <v>127</v>
      </c>
      <c r="F18" s="14" t="s">
        <v>109</v>
      </c>
      <c r="G18" s="14" t="s">
        <v>46</v>
      </c>
      <c r="H18" s="14" t="s">
        <v>51</v>
      </c>
      <c r="I18" s="14" t="s">
        <v>79</v>
      </c>
      <c r="J18" s="15">
        <v>43574</v>
      </c>
      <c r="K18" s="14" t="s">
        <v>110</v>
      </c>
      <c r="L18" s="14">
        <v>1</v>
      </c>
      <c r="M18" s="14"/>
      <c r="N18" s="14" t="s">
        <v>45</v>
      </c>
      <c r="O18" s="14">
        <v>0</v>
      </c>
      <c r="P18" s="14">
        <v>0</v>
      </c>
      <c r="Q18" s="14">
        <v>0</v>
      </c>
      <c r="R18" s="14">
        <v>185.61</v>
      </c>
      <c r="S18" s="14">
        <v>4.7690000000000003E-2</v>
      </c>
      <c r="T18" s="14">
        <v>-1.9133</v>
      </c>
      <c r="U18" s="14"/>
      <c r="V18" s="14"/>
      <c r="W18" s="14"/>
      <c r="X18" s="14"/>
      <c r="Y18" s="14"/>
      <c r="Z18" s="14"/>
      <c r="AA18" s="14" t="s">
        <v>111</v>
      </c>
      <c r="AB18" s="14" t="s">
        <v>112</v>
      </c>
      <c r="AC18" s="14"/>
    </row>
  </sheetData>
  <sortState xmlns:xlrd2="http://schemas.microsoft.com/office/spreadsheetml/2017/richdata2" ref="A3:AC18">
    <sortCondition ref="B3:B18"/>
    <sortCondition ref="E3:E18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>
    <tabColor theme="7" tint="0.79998168889431442"/>
  </sheetPr>
  <dimension ref="A2:AE4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13" sqref="A13:XFD13"/>
    </sheetView>
  </sheetViews>
  <sheetFormatPr defaultRowHeight="15" x14ac:dyDescent="0.25"/>
  <cols>
    <col min="1" max="1" width="5.42578125" customWidth="1"/>
    <col min="2" max="2" width="17.7109375" bestFit="1" customWidth="1"/>
    <col min="3" max="3" width="12.7109375" bestFit="1" customWidth="1"/>
    <col min="4" max="4" width="9.140625" bestFit="1" customWidth="1"/>
    <col min="5" max="5" width="8.5703125" bestFit="1" customWidth="1"/>
    <col min="6" max="6" width="7.7109375" bestFit="1" customWidth="1"/>
    <col min="7" max="7" width="12.7109375" bestFit="1" customWidth="1"/>
    <col min="8" max="8" width="11.140625" bestFit="1" customWidth="1"/>
    <col min="9" max="9" width="11.28515625" bestFit="1" customWidth="1"/>
    <col min="10" max="10" width="14.42578125" bestFit="1" customWidth="1"/>
    <col min="11" max="11" width="9.7109375" bestFit="1" customWidth="1"/>
    <col min="12" max="12" width="10.5703125" bestFit="1" customWidth="1"/>
    <col min="13" max="13" width="9.140625" bestFit="1" customWidth="1"/>
    <col min="14" max="14" width="8.42578125" bestFit="1" customWidth="1"/>
    <col min="15" max="15" width="9.7109375" bestFit="1" customWidth="1"/>
    <col min="16" max="16" width="8.85546875" bestFit="1" customWidth="1"/>
    <col min="17" max="17" width="53.42578125" bestFit="1" customWidth="1"/>
    <col min="18" max="18" width="6.5703125" bestFit="1" customWidth="1"/>
    <col min="19" max="19" width="12.140625" bestFit="1" customWidth="1"/>
    <col min="20" max="20" width="15.5703125" bestFit="1" customWidth="1"/>
    <col min="21" max="21" width="12.7109375" bestFit="1" customWidth="1"/>
    <col min="22" max="22" width="9.42578125" bestFit="1" customWidth="1"/>
    <col min="23" max="23" width="7" bestFit="1" customWidth="1"/>
    <col min="24" max="24" width="13.7109375" bestFit="1" customWidth="1"/>
    <col min="25" max="25" width="11.5703125" bestFit="1" customWidth="1"/>
    <col min="26" max="26" width="9.85546875" bestFit="1" customWidth="1"/>
    <col min="27" max="27" width="10.7109375" bestFit="1" customWidth="1"/>
    <col min="28" max="28" width="9.42578125" bestFit="1" customWidth="1"/>
    <col min="29" max="29" width="9.7109375" bestFit="1" customWidth="1"/>
    <col min="30" max="30" width="12.42578125" bestFit="1" customWidth="1"/>
    <col min="31" max="31" width="14.7109375" bestFit="1" customWidth="1"/>
  </cols>
  <sheetData>
    <row r="2" spans="1:31" x14ac:dyDescent="0.25">
      <c r="A2" s="6" t="s">
        <v>0</v>
      </c>
      <c r="B2" s="6" t="s">
        <v>6</v>
      </c>
      <c r="C2" s="6" t="s">
        <v>71</v>
      </c>
      <c r="D2" s="6" t="s">
        <v>85</v>
      </c>
      <c r="E2" s="6" t="s">
        <v>86</v>
      </c>
      <c r="F2" s="11" t="s">
        <v>87</v>
      </c>
      <c r="G2" s="6" t="s">
        <v>67</v>
      </c>
      <c r="H2" s="6" t="s">
        <v>3</v>
      </c>
      <c r="I2" s="6" t="s">
        <v>10</v>
      </c>
      <c r="J2" s="6" t="s">
        <v>11</v>
      </c>
      <c r="K2" s="7" t="s">
        <v>12</v>
      </c>
      <c r="L2" s="6" t="s">
        <v>89</v>
      </c>
      <c r="M2" s="6" t="s">
        <v>128</v>
      </c>
      <c r="N2" s="6" t="s">
        <v>129</v>
      </c>
      <c r="O2" s="6" t="s">
        <v>130</v>
      </c>
      <c r="P2" s="6" t="s">
        <v>131</v>
      </c>
      <c r="Q2" s="6" t="s">
        <v>13</v>
      </c>
      <c r="R2" s="6" t="s">
        <v>4</v>
      </c>
      <c r="S2" s="6" t="s">
        <v>18</v>
      </c>
      <c r="T2" s="6" t="s">
        <v>19</v>
      </c>
      <c r="U2" s="6" t="s">
        <v>20</v>
      </c>
      <c r="V2" s="6" t="s">
        <v>21</v>
      </c>
      <c r="W2" s="6" t="s">
        <v>132</v>
      </c>
      <c r="X2" s="6" t="s">
        <v>66</v>
      </c>
      <c r="Y2" s="6" t="s">
        <v>133</v>
      </c>
      <c r="Z2" s="6" t="s">
        <v>134</v>
      </c>
      <c r="AA2" s="6" t="s">
        <v>135</v>
      </c>
      <c r="AB2" s="6" t="s">
        <v>22</v>
      </c>
      <c r="AC2" s="6" t="s">
        <v>23</v>
      </c>
      <c r="AD2" s="6" t="s">
        <v>136</v>
      </c>
      <c r="AE2" s="6" t="s">
        <v>137</v>
      </c>
    </row>
    <row r="3" spans="1:31" s="14" customFormat="1" x14ac:dyDescent="0.25">
      <c r="A3" s="14" t="s">
        <v>43</v>
      </c>
      <c r="B3" s="14" t="s">
        <v>48</v>
      </c>
      <c r="C3" s="14" t="s">
        <v>43</v>
      </c>
      <c r="D3" s="14" t="s">
        <v>43</v>
      </c>
      <c r="E3" s="14" t="s">
        <v>107</v>
      </c>
      <c r="F3" s="14" t="s">
        <v>43</v>
      </c>
      <c r="G3" s="14" t="s">
        <v>43</v>
      </c>
      <c r="H3" s="14" t="s">
        <v>46</v>
      </c>
      <c r="I3" s="14" t="s">
        <v>51</v>
      </c>
      <c r="J3" s="14" t="s">
        <v>79</v>
      </c>
      <c r="K3" s="15">
        <v>43574</v>
      </c>
      <c r="L3" s="14" t="s">
        <v>110</v>
      </c>
      <c r="M3" s="14" t="s">
        <v>138</v>
      </c>
      <c r="O3" s="17">
        <v>46.15</v>
      </c>
      <c r="P3" s="17">
        <v>209.16</v>
      </c>
      <c r="Q3" s="14" t="s">
        <v>139</v>
      </c>
      <c r="R3" s="14" t="s">
        <v>47</v>
      </c>
      <c r="S3" s="14" t="s">
        <v>56</v>
      </c>
      <c r="T3" s="14" t="s">
        <v>57</v>
      </c>
      <c r="U3" s="14" t="s">
        <v>58</v>
      </c>
      <c r="V3" s="14" t="s">
        <v>59</v>
      </c>
      <c r="X3" s="14" t="s">
        <v>75</v>
      </c>
      <c r="AA3" s="14" t="s">
        <v>45</v>
      </c>
      <c r="AB3" s="14" t="s">
        <v>60</v>
      </c>
    </row>
    <row r="4" spans="1:31" s="14" customFormat="1" x14ac:dyDescent="0.25">
      <c r="A4" s="14" t="s">
        <v>43</v>
      </c>
      <c r="B4" s="14" t="s">
        <v>49</v>
      </c>
      <c r="C4" s="14" t="s">
        <v>43</v>
      </c>
      <c r="D4" s="14" t="s">
        <v>43</v>
      </c>
      <c r="E4" s="14" t="s">
        <v>107</v>
      </c>
      <c r="F4" s="14" t="s">
        <v>43</v>
      </c>
      <c r="G4" s="14" t="s">
        <v>43</v>
      </c>
      <c r="H4" s="14" t="s">
        <v>46</v>
      </c>
      <c r="I4" s="14" t="s">
        <v>51</v>
      </c>
      <c r="J4" s="14" t="s">
        <v>79</v>
      </c>
      <c r="K4" s="15">
        <v>43574</v>
      </c>
      <c r="L4" s="14" t="s">
        <v>110</v>
      </c>
      <c r="M4" s="14" t="s">
        <v>138</v>
      </c>
      <c r="O4" s="17">
        <v>46.15</v>
      </c>
      <c r="P4" s="17">
        <v>133.02000000000001</v>
      </c>
      <c r="Q4" s="14" t="s">
        <v>140</v>
      </c>
      <c r="R4" s="14" t="s">
        <v>47</v>
      </c>
      <c r="S4" s="14" t="s">
        <v>56</v>
      </c>
      <c r="T4" s="14" t="s">
        <v>57</v>
      </c>
      <c r="U4" s="14" t="s">
        <v>58</v>
      </c>
      <c r="V4" s="14" t="s">
        <v>59</v>
      </c>
      <c r="X4" s="14" t="s">
        <v>75</v>
      </c>
      <c r="AA4" s="14" t="s">
        <v>45</v>
      </c>
      <c r="AB4" s="14" t="s">
        <v>60</v>
      </c>
    </row>
  </sheetData>
  <sortState xmlns:xlrd2="http://schemas.microsoft.com/office/spreadsheetml/2017/richdata2" ref="A3:AE5">
    <sortCondition ref="B3:B5"/>
    <sortCondition ref="H3:H5"/>
    <sortCondition ref="X3:X5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AE3"/>
  <sheetViews>
    <sheetView workbookViewId="0">
      <selection activeCell="A3" sqref="A3:AE3"/>
    </sheetView>
  </sheetViews>
  <sheetFormatPr defaultRowHeight="15" x14ac:dyDescent="0.25"/>
  <cols>
    <col min="1" max="1" width="5.42578125" customWidth="1"/>
    <col min="2" max="2" width="11.42578125" bestFit="1" customWidth="1"/>
    <col min="3" max="3" width="12.7109375" bestFit="1" customWidth="1"/>
    <col min="4" max="4" width="9.140625" bestFit="1" customWidth="1"/>
    <col min="5" max="5" width="8.5703125" bestFit="1" customWidth="1"/>
    <col min="6" max="6" width="7.7109375" bestFit="1" customWidth="1"/>
    <col min="7" max="7" width="12.7109375" bestFit="1" customWidth="1"/>
    <col min="8" max="8" width="11.5703125" bestFit="1" customWidth="1"/>
    <col min="9" max="9" width="11.28515625" bestFit="1" customWidth="1"/>
    <col min="10" max="10" width="14.42578125" bestFit="1" customWidth="1"/>
    <col min="11" max="11" width="9.7109375" bestFit="1" customWidth="1"/>
    <col min="12" max="12" width="10.5703125" bestFit="1" customWidth="1"/>
    <col min="13" max="13" width="9.140625" bestFit="1" customWidth="1"/>
    <col min="14" max="14" width="8.42578125" bestFit="1" customWidth="1"/>
    <col min="15" max="15" width="9.7109375" bestFit="1" customWidth="1"/>
    <col min="16" max="16" width="8.85546875" bestFit="1" customWidth="1"/>
    <col min="17" max="17" width="59" bestFit="1" customWidth="1"/>
    <col min="18" max="18" width="6.5703125" bestFit="1" customWidth="1"/>
    <col min="19" max="19" width="12.140625" bestFit="1" customWidth="1"/>
    <col min="20" max="20" width="15.5703125" bestFit="1" customWidth="1"/>
    <col min="21" max="21" width="12.7109375" bestFit="1" customWidth="1"/>
    <col min="22" max="22" width="9.42578125" bestFit="1" customWidth="1"/>
    <col min="23" max="23" width="7" bestFit="1" customWidth="1"/>
    <col min="24" max="24" width="13.7109375" bestFit="1" customWidth="1"/>
    <col min="25" max="25" width="11.5703125" bestFit="1" customWidth="1"/>
    <col min="26" max="26" width="9.85546875" bestFit="1" customWidth="1"/>
    <col min="27" max="27" width="10.7109375" bestFit="1" customWidth="1"/>
    <col min="28" max="28" width="9.42578125" bestFit="1" customWidth="1"/>
    <col min="29" max="29" width="9.7109375" bestFit="1" customWidth="1"/>
    <col min="30" max="30" width="12.42578125" bestFit="1" customWidth="1"/>
    <col min="31" max="31" width="14.7109375" bestFit="1" customWidth="1"/>
  </cols>
  <sheetData>
    <row r="1" spans="1:31" x14ac:dyDescent="0.25">
      <c r="A1">
        <f>COUNTA(A3:A1048576)</f>
        <v>1</v>
      </c>
    </row>
    <row r="2" spans="1:31" x14ac:dyDescent="0.25">
      <c r="A2" t="s">
        <v>0</v>
      </c>
      <c r="B2" t="s">
        <v>6</v>
      </c>
      <c r="C2" s="1" t="s">
        <v>71</v>
      </c>
      <c r="D2" t="s">
        <v>85</v>
      </c>
      <c r="E2" t="s">
        <v>86</v>
      </c>
      <c r="F2" s="5" t="s">
        <v>87</v>
      </c>
      <c r="G2" t="s">
        <v>67</v>
      </c>
      <c r="H2" t="s">
        <v>3</v>
      </c>
      <c r="I2" s="1" t="s">
        <v>10</v>
      </c>
      <c r="J2" s="1" t="s">
        <v>11</v>
      </c>
      <c r="K2" s="2" t="s">
        <v>12</v>
      </c>
      <c r="L2" t="s">
        <v>89</v>
      </c>
      <c r="M2" s="1" t="s">
        <v>128</v>
      </c>
      <c r="N2" s="1" t="s">
        <v>129</v>
      </c>
      <c r="O2" s="4" t="s">
        <v>130</v>
      </c>
      <c r="P2" s="4" t="s">
        <v>131</v>
      </c>
      <c r="Q2" s="4" t="s">
        <v>13</v>
      </c>
      <c r="R2" t="s">
        <v>4</v>
      </c>
      <c r="S2" t="s">
        <v>18</v>
      </c>
      <c r="T2" t="s">
        <v>19</v>
      </c>
      <c r="U2" t="s">
        <v>20</v>
      </c>
      <c r="V2" t="s">
        <v>21</v>
      </c>
      <c r="W2" s="1" t="s">
        <v>132</v>
      </c>
      <c r="X2" t="s">
        <v>66</v>
      </c>
      <c r="Y2" t="s">
        <v>133</v>
      </c>
      <c r="Z2" t="s">
        <v>134</v>
      </c>
      <c r="AA2" t="s">
        <v>135</v>
      </c>
      <c r="AB2" s="1" t="s">
        <v>22</v>
      </c>
      <c r="AC2" s="1" t="s">
        <v>23</v>
      </c>
      <c r="AD2" s="1" t="s">
        <v>136</v>
      </c>
      <c r="AE2" s="1" t="s">
        <v>137</v>
      </c>
    </row>
    <row r="3" spans="1:31" x14ac:dyDescent="0.25">
      <c r="A3" t="e">
        <f>#REF!</f>
        <v>#REF!</v>
      </c>
      <c r="B3" s="3" t="s">
        <v>141</v>
      </c>
      <c r="C3" t="s">
        <v>43</v>
      </c>
      <c r="D3" t="e">
        <f>#REF!</f>
        <v>#REF!</v>
      </c>
      <c r="E3" t="e">
        <f>#REF!</f>
        <v>#REF!</v>
      </c>
      <c r="F3" t="e">
        <f>#REF!</f>
        <v>#REF!</v>
      </c>
      <c r="G3" t="e">
        <f>#REF!</f>
        <v>#REF!</v>
      </c>
      <c r="H3" t="e">
        <f>#REF!&amp;"-"&amp;#REF!</f>
        <v>#REF!</v>
      </c>
      <c r="I3" t="s">
        <v>51</v>
      </c>
      <c r="J3" t="s">
        <v>79</v>
      </c>
      <c r="K3" s="2">
        <f ca="1">TODAY()</f>
        <v>43585</v>
      </c>
      <c r="L3" t="e">
        <f>#REF!</f>
        <v>#REF!</v>
      </c>
      <c r="M3" t="s">
        <v>138</v>
      </c>
      <c r="O3" t="e">
        <f>IF(B3="Base",#REF!,#REF!)</f>
        <v>#REF!</v>
      </c>
      <c r="P3" t="e">
        <f>IF(B3="Base",#REF!,#REF!)</f>
        <v>#REF!</v>
      </c>
      <c r="Q3" t="e">
        <f>#REF!</f>
        <v>#REF!</v>
      </c>
      <c r="R3" t="e">
        <f>#REF!</f>
        <v>#REF!</v>
      </c>
      <c r="S3" t="e">
        <f>#REF!</f>
        <v>#REF!</v>
      </c>
      <c r="T3" t="e">
        <f>#REF!</f>
        <v>#REF!</v>
      </c>
      <c r="U3" t="e">
        <f>#REF!</f>
        <v>#REF!</v>
      </c>
      <c r="V3" t="e">
        <f>#REF!</f>
        <v>#REF!</v>
      </c>
      <c r="X3" t="e">
        <f>#REF!</f>
        <v>#REF!</v>
      </c>
      <c r="AA3" t="e">
        <f>#REF!</f>
        <v>#REF!</v>
      </c>
      <c r="AB3" t="s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MeasureExAnte</vt:lpstr>
      <vt:lpstr>ImplementationExAnte</vt:lpstr>
      <vt:lpstr>EnergyImpactExAnte</vt:lpstr>
      <vt:lpstr>CostExAnte</vt:lpstr>
      <vt:lpstr>CostExAnte (2)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Ayad Al-Shaikh</dc:creator>
  <cp:keywords/>
  <dc:description/>
  <cp:lastModifiedBy>CalTF-1</cp:lastModifiedBy>
  <cp:revision/>
  <dcterms:created xsi:type="dcterms:W3CDTF">2019-02-05T13:37:42Z</dcterms:created>
  <dcterms:modified xsi:type="dcterms:W3CDTF">2019-04-30T23:24:16Z</dcterms:modified>
  <cp:category/>
  <cp:contentStatus/>
</cp:coreProperties>
</file>