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Refrigeration Plan\"/>
    </mc:Choice>
  </mc:AlternateContent>
  <xr:revisionPtr revIDLastSave="169" documentId="8_{8538DAA2-AE8C-46C5-AA32-19C15CD8DC0F}" xr6:coauthVersionLast="36" xr6:coauthVersionMax="40" xr10:uidLastSave="{D040D0D5-CD4B-46F5-B113-25FA56756E91}"/>
  <bookViews>
    <workbookView xWindow="-105" yWindow="-105" windowWidth="23250" windowHeight="12570" activeTab="2" xr2:uid="{4ACEFAE9-CF4F-43F8-AB63-1D60C789DD35}"/>
  </bookViews>
  <sheets>
    <sheet name="Refrigeration Data" sheetId="1" r:id="rId1"/>
    <sheet name="Building Data" sheetId="2" r:id="rId2"/>
    <sheet name="Summary-Ref Data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3" l="1"/>
  <c r="P51" i="1" l="1"/>
  <c r="O51" i="1"/>
  <c r="L51" i="1"/>
  <c r="K51" i="1"/>
  <c r="I51" i="1"/>
  <c r="H51" i="1"/>
  <c r="G51" i="1"/>
  <c r="F51" i="1" l="1"/>
  <c r="E51" i="1"/>
  <c r="D51" i="1"/>
  <c r="C51" i="1"/>
  <c r="B51" i="1"/>
  <c r="P50" i="1" l="1"/>
  <c r="O50" i="1"/>
  <c r="P49" i="1"/>
  <c r="O49" i="1"/>
  <c r="G36" i="2" l="1"/>
  <c r="F36" i="2"/>
  <c r="E36" i="2"/>
  <c r="D36" i="2"/>
  <c r="B36" i="2"/>
  <c r="G35" i="2"/>
  <c r="F35" i="2"/>
  <c r="E35" i="2"/>
  <c r="D35" i="2"/>
  <c r="C35" i="2"/>
  <c r="B35" i="2"/>
  <c r="G34" i="2"/>
  <c r="F34" i="2"/>
  <c r="E34" i="2"/>
  <c r="D34" i="2"/>
  <c r="B34" i="2"/>
  <c r="G33" i="2"/>
  <c r="F33" i="2"/>
  <c r="E33" i="2"/>
  <c r="D33" i="2"/>
  <c r="B33" i="2"/>
  <c r="G32" i="2"/>
  <c r="F32" i="2"/>
  <c r="E32" i="2"/>
  <c r="D32" i="2"/>
  <c r="B32" i="2"/>
  <c r="G31" i="2"/>
  <c r="F31" i="2"/>
  <c r="E31" i="2"/>
  <c r="D31" i="2"/>
  <c r="C31" i="2"/>
  <c r="B31" i="2"/>
  <c r="G30" i="2"/>
  <c r="F30" i="2"/>
  <c r="E30" i="2"/>
  <c r="D30" i="2"/>
  <c r="B30" i="2"/>
  <c r="G29" i="2"/>
  <c r="F29" i="2"/>
  <c r="E29" i="2"/>
  <c r="D29" i="2"/>
  <c r="B29" i="2"/>
  <c r="G28" i="2"/>
  <c r="F28" i="2"/>
  <c r="E28" i="2"/>
  <c r="D28" i="2"/>
  <c r="B28" i="2"/>
  <c r="G27" i="2"/>
  <c r="F27" i="2"/>
  <c r="E27" i="2"/>
  <c r="D27" i="2"/>
  <c r="B27" i="2"/>
  <c r="G26" i="2"/>
  <c r="F26" i="2"/>
  <c r="E26" i="2"/>
  <c r="D26" i="2"/>
  <c r="C26" i="2"/>
  <c r="B26" i="2"/>
  <c r="G25" i="2"/>
  <c r="F25" i="2"/>
  <c r="E25" i="2"/>
  <c r="D25" i="2"/>
  <c r="B25" i="2"/>
  <c r="G24" i="2"/>
  <c r="F24" i="2"/>
  <c r="E24" i="2"/>
  <c r="D24" i="2"/>
  <c r="B24" i="2"/>
  <c r="G23" i="2"/>
  <c r="F23" i="2"/>
  <c r="E23" i="2"/>
  <c r="D23" i="2"/>
  <c r="B23" i="2"/>
  <c r="G22" i="2"/>
  <c r="F22" i="2"/>
  <c r="E22" i="2"/>
  <c r="D22" i="2"/>
  <c r="C22" i="2"/>
  <c r="B22" i="2"/>
  <c r="G21" i="2"/>
  <c r="F21" i="2"/>
  <c r="E21" i="2"/>
  <c r="D21" i="2"/>
  <c r="B21" i="2"/>
  <c r="G20" i="2"/>
  <c r="F20" i="2"/>
  <c r="E20" i="2"/>
  <c r="D20" i="2"/>
  <c r="C20" i="2"/>
  <c r="B20" i="2"/>
  <c r="G19" i="2"/>
  <c r="F19" i="2"/>
  <c r="E19" i="2"/>
  <c r="D19" i="2"/>
  <c r="B19" i="2"/>
  <c r="G18" i="2"/>
  <c r="F18" i="2"/>
  <c r="E18" i="2"/>
  <c r="D18" i="2"/>
  <c r="B18" i="2"/>
  <c r="G17" i="2"/>
  <c r="F17" i="2"/>
  <c r="E17" i="2"/>
  <c r="D17" i="2"/>
  <c r="B17" i="2"/>
  <c r="G16" i="2"/>
  <c r="F16" i="2"/>
  <c r="E16" i="2"/>
  <c r="D16" i="2"/>
  <c r="C16" i="2"/>
  <c r="B16" i="2"/>
  <c r="G15" i="2"/>
  <c r="F15" i="2"/>
  <c r="E15" i="2"/>
  <c r="D15" i="2"/>
  <c r="B15" i="2"/>
  <c r="G14" i="2"/>
  <c r="F14" i="2"/>
  <c r="E14" i="2"/>
  <c r="D14" i="2"/>
  <c r="B14" i="2"/>
  <c r="G13" i="2"/>
  <c r="F13" i="2"/>
  <c r="E13" i="2"/>
  <c r="D13" i="2"/>
  <c r="B13" i="2"/>
  <c r="G12" i="2"/>
  <c r="F12" i="2"/>
  <c r="E12" i="2"/>
  <c r="D12" i="2"/>
  <c r="B12" i="2"/>
  <c r="G11" i="2"/>
  <c r="F11" i="2"/>
  <c r="E11" i="2"/>
  <c r="D11" i="2"/>
  <c r="C11" i="2"/>
  <c r="B11" i="2"/>
  <c r="G10" i="2"/>
  <c r="F10" i="2"/>
  <c r="E10" i="2"/>
  <c r="D10" i="2"/>
  <c r="B10" i="2"/>
  <c r="G9" i="2"/>
  <c r="F9" i="2"/>
  <c r="E9" i="2"/>
  <c r="D9" i="2"/>
  <c r="B9" i="2"/>
  <c r="G8" i="2"/>
  <c r="F8" i="2"/>
  <c r="E8" i="2"/>
  <c r="D8" i="2"/>
  <c r="B8" i="2"/>
  <c r="G7" i="2"/>
  <c r="F7" i="2"/>
  <c r="E7" i="2"/>
  <c r="D7" i="2"/>
  <c r="B7" i="2"/>
  <c r="G6" i="2"/>
  <c r="F6" i="2"/>
  <c r="E6" i="2"/>
  <c r="D6" i="2"/>
  <c r="C6" i="2"/>
  <c r="B6" i="2"/>
  <c r="G5" i="2"/>
  <c r="F5" i="2"/>
  <c r="E5" i="2"/>
  <c r="D5" i="2"/>
  <c r="B5" i="2"/>
  <c r="G4" i="2"/>
  <c r="F4" i="2"/>
  <c r="E4" i="2"/>
  <c r="D4" i="2"/>
  <c r="B4" i="2"/>
  <c r="G3" i="2"/>
  <c r="F3" i="2"/>
  <c r="E3" i="2"/>
  <c r="D3" i="2"/>
  <c r="B3" i="2"/>
  <c r="G2" i="2"/>
  <c r="F2" i="2"/>
  <c r="E2" i="2"/>
  <c r="D2" i="2"/>
  <c r="C2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tc={A80C9C08-4801-48FA-AB70-56FB5CB8E992}</author>
    <author>tc={D2C92CCC-1DB0-40CA-8935-9A58024E0669}</author>
  </authors>
  <commentList>
    <comment ref="AA1" authorId="0" shapeId="0" xr:uid="{A80C9C08-4801-48FA-AB70-56FB5CB8E992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Due to time contraints, individual case attribute data was only analyzed for Open Multi-Deck and Reach In Multideck. These two case types represent the majority of cases found in typical grocery applications.</t>
        </r>
      </text>
    </comment>
    <comment ref="AP1" authorId="1" shapeId="0" xr:uid="{D2C92CCC-1DB0-40CA-8935-9A58024E066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Due to time contraints, individual case attribute data was only analyzed for Open Multi-Deck and Reach In Multideck. These two case types represent the majority of cases found in typical grocery applications.</t>
        </r>
      </text>
    </comment>
  </commentList>
</comments>
</file>

<file path=xl/sharedStrings.xml><?xml version="1.0" encoding="utf-8"?>
<sst xmlns="http://schemas.openxmlformats.org/spreadsheetml/2006/main" count="236" uniqueCount="118">
  <si>
    <t>Compressor Type</t>
  </si>
  <si>
    <t>Compressor HP</t>
  </si>
  <si>
    <t>Condensing Temp</t>
  </si>
  <si>
    <t>Suction Temp</t>
  </si>
  <si>
    <t>Condenser Type</t>
  </si>
  <si>
    <t>Condenser Motor HP</t>
  </si>
  <si>
    <t>Existing VFD Control</t>
  </si>
  <si>
    <t xml:space="preserve">Display Case Type </t>
  </si>
  <si>
    <t>Open multi deck</t>
  </si>
  <si>
    <t>Reach in multi deck</t>
  </si>
  <si>
    <t>Walk Ins</t>
  </si>
  <si>
    <t>Recip</t>
  </si>
  <si>
    <t>Other</t>
  </si>
  <si>
    <t>Average Compressor HP/Compressor</t>
  </si>
  <si>
    <t>Average SCT Setpoint/Suction Group</t>
  </si>
  <si>
    <t>FHP Present</t>
  </si>
  <si>
    <t>Average SST Setpoint/ Med Temp Suction Group</t>
  </si>
  <si>
    <t>Average SST Setpoint/ Low Temp Suction Group</t>
  </si>
  <si>
    <t>FSP Present</t>
  </si>
  <si>
    <t>Air Cooled</t>
  </si>
  <si>
    <t>Evap Cooled</t>
  </si>
  <si>
    <t>Avg. HP/Air Cooled Condenser</t>
  </si>
  <si>
    <t>Avg. HP/Evap Cooled Condenser</t>
  </si>
  <si>
    <t>Glass Front Beverage Merchandiser</t>
  </si>
  <si>
    <t>Island/coffin closed</t>
  </si>
  <si>
    <t>Island/coffin open</t>
  </si>
  <si>
    <t>Large Lighted Refrigerated Vending Machine</t>
  </si>
  <si>
    <t>Service Case</t>
  </si>
  <si>
    <t>Single-deck</t>
  </si>
  <si>
    <t>Single-deck Doors</t>
  </si>
  <si>
    <t>Avg. Mfg. Date</t>
  </si>
  <si>
    <t>Avg. Med Temp. Setpoint</t>
  </si>
  <si>
    <t>Avg. Low Temp Setpoint</t>
  </si>
  <si>
    <t>Avg. Length Ft./Case</t>
  </si>
  <si>
    <t>% Motors Shaded Pole</t>
  </si>
  <si>
    <t>Avg. Qty. Motors/Case</t>
  </si>
  <si>
    <t>% LED</t>
  </si>
  <si>
    <t>Avg Qty of Lights in Canopy</t>
  </si>
  <si>
    <t>Avg Qty of Lights in Rail</t>
  </si>
  <si>
    <t>Avg Qty of Lights RI End</t>
  </si>
  <si>
    <t>Avg Qty of Lights RI Mullion</t>
  </si>
  <si>
    <t>Avg Qty of Lights Shelf</t>
  </si>
  <si>
    <t>Avg. Qty of Lights Vert. RI Door</t>
  </si>
  <si>
    <t>ASH Control Present?</t>
  </si>
  <si>
    <t>% Night Covers Present</t>
  </si>
  <si>
    <t>% Shaded Pole</t>
  </si>
  <si>
    <t>Qty. Motors/Case</t>
  </si>
  <si>
    <t xml:space="preserve">Avg. Area/Walk In </t>
  </si>
  <si>
    <t>Avg. Med. Temp Setpoint</t>
  </si>
  <si>
    <t>Avg. Evap. Fan Qty./Walk In</t>
  </si>
  <si>
    <t>Avg. Evaporator Qty./Walk In</t>
  </si>
  <si>
    <t>% ECM</t>
  </si>
  <si>
    <t>% Overhead Lighting LED</t>
  </si>
  <si>
    <t>% Overhead Lighting CFL</t>
  </si>
  <si>
    <t>% Overhead Lighting LFL</t>
  </si>
  <si>
    <t>Avg. Overhead Lamp Count/Walk In</t>
  </si>
  <si>
    <t>% Gasket Condition: Good</t>
  </si>
  <si>
    <t>% Strip Curtains: Present</t>
  </si>
  <si>
    <t>Main Door Size (Sq. Ft.)</t>
  </si>
  <si>
    <t>WI-RI Door % Double Glazed</t>
  </si>
  <si>
    <t>WI-RI Door % Triple  Glazed</t>
  </si>
  <si>
    <t>WI-RI Avg. Door Qty/Walk-In</t>
  </si>
  <si>
    <t>WI-RI Avg. Door Length/Walk-In</t>
  </si>
  <si>
    <t>CZ01</t>
  </si>
  <si>
    <t>Built before 1978</t>
  </si>
  <si>
    <t>n/a</t>
  </si>
  <si>
    <t>Built between 1978 and 1992</t>
  </si>
  <si>
    <t>Built between 1993 and 2001</t>
  </si>
  <si>
    <t>Built between 2002 and 2005</t>
  </si>
  <si>
    <t>CZ02</t>
  </si>
  <si>
    <t>Built 2006 and later</t>
  </si>
  <si>
    <t>CZ03</t>
  </si>
  <si>
    <t>CZ04</t>
  </si>
  <si>
    <t>CZ05</t>
  </si>
  <si>
    <t>CZ11</t>
  </si>
  <si>
    <t>CZ12</t>
  </si>
  <si>
    <t>CZ13</t>
  </si>
  <si>
    <t>CZ16</t>
  </si>
  <si>
    <t>Avg. Sq. Ft. Floor Area/Building</t>
  </si>
  <si>
    <t>Avg. Year Store Built</t>
  </si>
  <si>
    <t>Avg. No. of Unoccupied Hours/Building</t>
  </si>
  <si>
    <t>% Has Meat Prep</t>
  </si>
  <si>
    <t>% Has Bakery</t>
  </si>
  <si>
    <t>% Has Deli</t>
  </si>
  <si>
    <t>n=1,071 Unique Store Audits</t>
  </si>
  <si>
    <t>n=1,802 Unique Store Audits
Average LT Suction Group/Store = 1.9
Average MT Suction Group/Store = 2.4</t>
  </si>
  <si>
    <t>Average</t>
  </si>
  <si>
    <t>ISP Determination</t>
  </si>
  <si>
    <t>ISP Notes</t>
  </si>
  <si>
    <t xml:space="preserve">Recriprocation; non-centrifugal </t>
  </si>
  <si>
    <t>DEER2005 prototypes have SCT setpoint at 80 oF which is stringent than the ISP. Hence, no revisions required.</t>
  </si>
  <si>
    <t>Only Few Instances with FHP w/o noticable trend</t>
  </si>
  <si>
    <t>None</t>
  </si>
  <si>
    <t>No a parameters in eQuest prototypes</t>
  </si>
  <si>
    <t>Separate prototypes will be created for Air-cooled and evap-cooled</t>
  </si>
  <si>
    <t>VFD for 2006 or after</t>
  </si>
  <si>
    <t>Certain climate zones have 100% VFDs  Built after 2006</t>
  </si>
  <si>
    <t>Results based on n=1802 store audits</t>
  </si>
  <si>
    <t>82 degree F</t>
  </si>
  <si>
    <t>Floating Head Pressure (FHP) controls</t>
  </si>
  <si>
    <t>Floating Suction Pressure (FSP) controls</t>
  </si>
  <si>
    <t xml:space="preserve">ISP determination </t>
  </si>
  <si>
    <t xml:space="preserve">The existing prototypes use 80 degree F which is more stringent. Hence no updates. </t>
  </si>
  <si>
    <t xml:space="preserve">Protypes for both air cooled and evap cooled are generated </t>
  </si>
  <si>
    <t>Average 25% stores have FHP. Very few CZs have &gt;50% FHP for certain vintages</t>
  </si>
  <si>
    <t>Average 31% stores have FHP. Very few CZs have &gt;50% FHP for certain vintages</t>
  </si>
  <si>
    <t>Average 71%</t>
  </si>
  <si>
    <t>Average 29%</t>
  </si>
  <si>
    <t xml:space="preserve">Existing VFD Control-Air Cooled Condenser </t>
  </si>
  <si>
    <t xml:space="preserve">Existing VFD Control-Evaporative Cooled Condenser </t>
  </si>
  <si>
    <t>Average 9% have VFDs with no instances of &gt;50%</t>
  </si>
  <si>
    <t>Average 33% have VFDs with a few instances of &gt;50%</t>
  </si>
  <si>
    <t>Not an ISP</t>
  </si>
  <si>
    <t>No pattern to determine this as an ISP for the population</t>
  </si>
  <si>
    <t>Refrigeration Parameter</t>
  </si>
  <si>
    <t>Average 81% stores have reciprocating compressors</t>
  </si>
  <si>
    <t xml:space="preserve">The existing prototypes already uses non-centrifugal compressor. </t>
  </si>
  <si>
    <t>Average Saturating Condensing Temperature (SCT) Setpoint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</si>
</sst>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1" applyNumberFormat="1" applyFont="1" applyAlignment="1">
      <alignment horizontal="center"/>
    </xf>
    <xf numFmtId="164" fontId="0" fillId="0" borderId="0" xfId="2" applyNumberFormat="1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9" fontId="0" fillId="2" borderId="1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9" fontId="0" fillId="0" borderId="0" xfId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Comma" xfId="2" builtinId="3"/>
    <cellStyle name="Normal" xfId="0" builtinId="0"/>
    <cellStyle name="Percent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microsoft.com/office/2017/10/relationships/person" Target="persons/person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.cartwright\OneDrive%20-%20CLEAResult%20Consulting%20Inc\CA%20Workpaper%20Support\DEER%202020%20GS%20Audit%20Data\Copy%20of%20GS%20data%20summary%202-15-19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incusinc-my.sharepoint.com/personal/areddy_lincusenergy_com/Documents/Documents/WP%20Supporting%20Docs/2020%20Refrigeration%20Plan/Copy%20of%20GS%20data%20summary%202-15-19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oint Request"/>
      <sheetName val="Architecture"/>
      <sheetName val="Condenser_CAP_Pivot"/>
      <sheetName val="Condenser_CAP"/>
      <sheetName val="Suction Group"/>
      <sheetName val="Condenser_New_Pivot"/>
      <sheetName val="Condenser_NEW"/>
      <sheetName val="Condenser Pivot"/>
      <sheetName val="Architecture Building Info"/>
      <sheetName val="Basic Info Pivot"/>
      <sheetName val="Basic Info"/>
      <sheetName val="Suction Group Pivot"/>
      <sheetName val="Unique Records"/>
      <sheetName val="Walkin Reachin Lighting Pivot"/>
      <sheetName val="Walkin Reachin Lighting"/>
      <sheetName val="Walkin Reachin Doors"/>
      <sheetName val="Walkin Main Doors Pivot"/>
      <sheetName val="Walkin Main Doors"/>
      <sheetName val="Walkin Overhead Lighting"/>
      <sheetName val="Walkins Pivot"/>
      <sheetName val="Walkins"/>
      <sheetName val="Cases"/>
      <sheetName val="Case Lights"/>
      <sheetName val="Condenser"/>
      <sheetName val="Compressor Raw Pivot"/>
      <sheetName val="Compressor Pivot"/>
      <sheetName val="Compressors"/>
      <sheetName val="Queries"/>
      <sheetName val="Final Results PG&amp;E CZ Only"/>
      <sheetName val="Notes"/>
      <sheetName val="Case Lights Pivot"/>
      <sheetName val="Cases Pivot"/>
      <sheetName val="Walkin Overhead Lighting Pivot"/>
      <sheetName val="Walkin Reachin Doors Pivot"/>
      <sheetName val="Final Results PG&amp;E CZ Only WORK"/>
      <sheetName val="Client View"/>
    </sheetNames>
    <sheetDataSet>
      <sheetData sheetId="0"/>
      <sheetData sheetId="1"/>
      <sheetData sheetId="2"/>
      <sheetData sheetId="3"/>
      <sheetData sheetId="4"/>
      <sheetData sheetId="5">
        <row r="15">
          <cell r="V15">
            <v>16</v>
          </cell>
          <cell r="AB15">
            <v>1</v>
          </cell>
          <cell r="AD15">
            <v>3</v>
          </cell>
          <cell r="AE15">
            <v>1</v>
          </cell>
          <cell r="AI15">
            <v>5</v>
          </cell>
        </row>
        <row r="16">
          <cell r="V16">
            <v>18</v>
          </cell>
          <cell r="AD16">
            <v>2</v>
          </cell>
          <cell r="AI16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oint Request"/>
      <sheetName val="Architecture"/>
      <sheetName val="Condenser_New_Pivot"/>
      <sheetName val="Condenser_NEW"/>
      <sheetName val="Condenser Pivot"/>
      <sheetName val="Architecture Building Info"/>
      <sheetName val="Basic Info Pivot"/>
      <sheetName val="Basic Info"/>
      <sheetName val="Suction Group Pivot"/>
      <sheetName val="Suction Group"/>
      <sheetName val="Unique Records"/>
      <sheetName val="Walkin Reachin Lighting Pivot"/>
      <sheetName val="Walkin Reachin Lighting"/>
      <sheetName val="Walkin Reachin Doors"/>
      <sheetName val="Walkin Main Doors Pivot"/>
      <sheetName val="Walkin Main Doors"/>
      <sheetName val="Walkin Overhead Lighting"/>
      <sheetName val="Walkins Pivot"/>
      <sheetName val="Walkins"/>
      <sheetName val="Cases"/>
      <sheetName val="Case Lights"/>
      <sheetName val="Condenser"/>
      <sheetName val="Compressor Raw Pivot"/>
      <sheetName val="Compressor Pivot"/>
      <sheetName val="Compressors"/>
      <sheetName val="Queries"/>
      <sheetName val="Final Results PG&amp;E CZ Only"/>
      <sheetName val="Notes"/>
      <sheetName val="Case Lights Pivot"/>
      <sheetName val="Cases Pivot"/>
      <sheetName val="Walkin Overhead Lighting Pivot"/>
      <sheetName val="Walkin Reachin Doors Pivot"/>
      <sheetName val="Final Results PG&amp;E CZ Only WORK"/>
      <sheetName val="Client View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Q3">
            <v>1994.2857142857142</v>
          </cell>
        </row>
        <row r="4">
          <cell r="AL4">
            <v>7.083333333333333</v>
          </cell>
          <cell r="AQ4">
            <v>1991.7777777777778</v>
          </cell>
          <cell r="AU4">
            <v>28850</v>
          </cell>
        </row>
        <row r="5">
          <cell r="I5">
            <v>2</v>
          </cell>
          <cell r="K5">
            <v>12</v>
          </cell>
          <cell r="S5">
            <v>1</v>
          </cell>
          <cell r="U5">
            <v>12</v>
          </cell>
          <cell r="AC5">
            <v>3</v>
          </cell>
          <cell r="AE5">
            <v>12</v>
          </cell>
          <cell r="AL5">
            <v>8</v>
          </cell>
          <cell r="AQ5">
            <v>1977.0434782608695</v>
          </cell>
          <cell r="AU5">
            <v>23333.333333333332</v>
          </cell>
        </row>
        <row r="6">
          <cell r="K6">
            <v>3</v>
          </cell>
          <cell r="U6">
            <v>3</v>
          </cell>
          <cell r="AE6">
            <v>3</v>
          </cell>
          <cell r="AL6">
            <v>6.25</v>
          </cell>
          <cell r="AQ6">
            <v>1987.5</v>
          </cell>
          <cell r="AU6">
            <v>32954</v>
          </cell>
        </row>
        <row r="7">
          <cell r="I7">
            <v>2</v>
          </cell>
          <cell r="K7">
            <v>8</v>
          </cell>
          <cell r="S7">
            <v>1</v>
          </cell>
          <cell r="U7">
            <v>8</v>
          </cell>
          <cell r="AC7">
            <v>3</v>
          </cell>
          <cell r="AE7">
            <v>8</v>
          </cell>
          <cell r="AL7">
            <v>11</v>
          </cell>
          <cell r="AQ7">
            <v>1991</v>
          </cell>
          <cell r="AU7">
            <v>12568</v>
          </cell>
        </row>
        <row r="8">
          <cell r="K8">
            <v>1</v>
          </cell>
          <cell r="U8">
            <v>1</v>
          </cell>
          <cell r="AE8">
            <v>1</v>
          </cell>
          <cell r="AL8">
            <v>5.96</v>
          </cell>
          <cell r="AU8">
            <v>23792.799999999999</v>
          </cell>
        </row>
        <row r="9">
          <cell r="I9">
            <v>8</v>
          </cell>
          <cell r="K9">
            <v>25</v>
          </cell>
          <cell r="S9">
            <v>3</v>
          </cell>
          <cell r="U9">
            <v>25</v>
          </cell>
          <cell r="AC9">
            <v>4</v>
          </cell>
          <cell r="AE9">
            <v>25</v>
          </cell>
          <cell r="AL9">
            <v>6.75</v>
          </cell>
          <cell r="AU9">
            <v>12300</v>
          </cell>
        </row>
        <row r="10">
          <cell r="I10">
            <v>1</v>
          </cell>
          <cell r="K10">
            <v>4</v>
          </cell>
          <cell r="S10">
            <v>1</v>
          </cell>
          <cell r="U10">
            <v>4</v>
          </cell>
          <cell r="AC10">
            <v>1</v>
          </cell>
          <cell r="AE10">
            <v>4</v>
          </cell>
          <cell r="AL10">
            <v>5.333333333333333</v>
          </cell>
          <cell r="AU10">
            <v>22388.888888888891</v>
          </cell>
        </row>
        <row r="11">
          <cell r="I11">
            <v>3</v>
          </cell>
          <cell r="K11">
            <v>9</v>
          </cell>
          <cell r="S11">
            <v>1</v>
          </cell>
          <cell r="U11">
            <v>9</v>
          </cell>
          <cell r="AC11">
            <v>1</v>
          </cell>
          <cell r="AE11">
            <v>9</v>
          </cell>
          <cell r="AL11">
            <v>6.7272727272727275</v>
          </cell>
          <cell r="AU11">
            <v>28556.363636363636</v>
          </cell>
        </row>
        <row r="12">
          <cell r="I12">
            <v>4</v>
          </cell>
          <cell r="K12">
            <v>11</v>
          </cell>
          <cell r="S12">
            <v>1</v>
          </cell>
          <cell r="U12">
            <v>11</v>
          </cell>
          <cell r="AC12">
            <v>2</v>
          </cell>
          <cell r="AE12">
            <v>11</v>
          </cell>
          <cell r="AL12">
            <v>0</v>
          </cell>
          <cell r="AU12">
            <v>30000</v>
          </cell>
        </row>
        <row r="13">
          <cell r="K13">
            <v>1</v>
          </cell>
          <cell r="U13">
            <v>1</v>
          </cell>
          <cell r="AE13">
            <v>1</v>
          </cell>
          <cell r="AL13">
            <v>5.7750000000000004</v>
          </cell>
          <cell r="AQ13">
            <v>1993.4444444444443</v>
          </cell>
          <cell r="AU13">
            <v>22388.799999999999</v>
          </cell>
        </row>
        <row r="14">
          <cell r="I14">
            <v>20</v>
          </cell>
          <cell r="K14">
            <v>80</v>
          </cell>
          <cell r="S14">
            <v>11</v>
          </cell>
          <cell r="U14">
            <v>80</v>
          </cell>
          <cell r="AC14">
            <v>14</v>
          </cell>
          <cell r="AE14">
            <v>80</v>
          </cell>
          <cell r="AL14">
            <v>6</v>
          </cell>
          <cell r="AQ14">
            <v>1988.5833333333333</v>
          </cell>
          <cell r="AU14">
            <v>20644.5</v>
          </cell>
        </row>
        <row r="15">
          <cell r="I15">
            <v>3</v>
          </cell>
          <cell r="K15">
            <v>18</v>
          </cell>
          <cell r="S15">
            <v>4</v>
          </cell>
          <cell r="U15">
            <v>18</v>
          </cell>
          <cell r="AC15">
            <v>4</v>
          </cell>
          <cell r="AE15">
            <v>18</v>
          </cell>
          <cell r="AL15">
            <v>6.0465116279069768</v>
          </cell>
          <cell r="AQ15">
            <v>1987.4285714285713</v>
          </cell>
          <cell r="AU15">
            <v>20634.255813953489</v>
          </cell>
        </row>
        <row r="16">
          <cell r="I16">
            <v>10</v>
          </cell>
          <cell r="K16">
            <v>43</v>
          </cell>
          <cell r="S16">
            <v>5</v>
          </cell>
          <cell r="U16">
            <v>43</v>
          </cell>
          <cell r="AC16">
            <v>7</v>
          </cell>
          <cell r="AE16">
            <v>43</v>
          </cell>
          <cell r="AL16">
            <v>5.8666666666666663</v>
          </cell>
          <cell r="AU16">
            <v>28215.333333333332</v>
          </cell>
        </row>
        <row r="17">
          <cell r="I17">
            <v>5</v>
          </cell>
          <cell r="K17">
            <v>15</v>
          </cell>
          <cell r="S17">
            <v>2</v>
          </cell>
          <cell r="U17">
            <v>15</v>
          </cell>
          <cell r="AC17">
            <v>3</v>
          </cell>
          <cell r="AE17">
            <v>15</v>
          </cell>
          <cell r="AL17">
            <v>1.5</v>
          </cell>
          <cell r="AQ17">
            <v>1960</v>
          </cell>
          <cell r="AU17">
            <v>27250</v>
          </cell>
        </row>
        <row r="18">
          <cell r="I18">
            <v>2</v>
          </cell>
          <cell r="K18">
            <v>4</v>
          </cell>
          <cell r="U18">
            <v>4</v>
          </cell>
          <cell r="AE18">
            <v>4</v>
          </cell>
          <cell r="AL18">
            <v>6.1818181818181817</v>
          </cell>
          <cell r="AU18">
            <v>33447.63636363636</v>
          </cell>
        </row>
        <row r="19">
          <cell r="I19">
            <v>2</v>
          </cell>
          <cell r="K19">
            <v>11</v>
          </cell>
          <cell r="S19">
            <v>1</v>
          </cell>
          <cell r="U19">
            <v>11</v>
          </cell>
          <cell r="AC19">
            <v>1</v>
          </cell>
          <cell r="AE19">
            <v>11</v>
          </cell>
          <cell r="AL19">
            <v>6.666666666666667</v>
          </cell>
          <cell r="AU19">
            <v>30187</v>
          </cell>
        </row>
        <row r="20">
          <cell r="K20">
            <v>3</v>
          </cell>
          <cell r="U20">
            <v>3</v>
          </cell>
          <cell r="AE20">
            <v>3</v>
          </cell>
          <cell r="AL20">
            <v>6</v>
          </cell>
          <cell r="AU20">
            <v>33766.142857142855</v>
          </cell>
        </row>
        <row r="21">
          <cell r="I21">
            <v>2</v>
          </cell>
          <cell r="K21">
            <v>7</v>
          </cell>
          <cell r="S21">
            <v>1</v>
          </cell>
          <cell r="U21">
            <v>7</v>
          </cell>
          <cell r="AC21">
            <v>1</v>
          </cell>
          <cell r="AE21">
            <v>7</v>
          </cell>
          <cell r="AL21">
            <v>6</v>
          </cell>
          <cell r="AU21">
            <v>41000</v>
          </cell>
        </row>
        <row r="22">
          <cell r="K22">
            <v>1</v>
          </cell>
          <cell r="U22">
            <v>1</v>
          </cell>
          <cell r="AE22">
            <v>1</v>
          </cell>
          <cell r="AL22">
            <v>7</v>
          </cell>
          <cell r="AU22">
            <v>22013</v>
          </cell>
        </row>
        <row r="23">
          <cell r="I23">
            <v>2</v>
          </cell>
          <cell r="K23">
            <v>2</v>
          </cell>
          <cell r="S23">
            <v>2</v>
          </cell>
          <cell r="U23">
            <v>2</v>
          </cell>
          <cell r="AC23">
            <v>2</v>
          </cell>
          <cell r="AE23">
            <v>2</v>
          </cell>
          <cell r="AL23">
            <v>7</v>
          </cell>
          <cell r="AU23">
            <v>22013</v>
          </cell>
        </row>
        <row r="24">
          <cell r="I24">
            <v>2</v>
          </cell>
          <cell r="K24">
            <v>2</v>
          </cell>
          <cell r="S24">
            <v>2</v>
          </cell>
          <cell r="U24">
            <v>2</v>
          </cell>
          <cell r="AC24">
            <v>2</v>
          </cell>
          <cell r="AE24">
            <v>2</v>
          </cell>
        </row>
        <row r="40">
          <cell r="AL40">
            <v>4.4482758620689653</v>
          </cell>
          <cell r="AU40">
            <v>25182</v>
          </cell>
        </row>
        <row r="41">
          <cell r="I41">
            <v>18</v>
          </cell>
          <cell r="K41">
            <v>29</v>
          </cell>
          <cell r="S41">
            <v>2</v>
          </cell>
          <cell r="U41">
            <v>29</v>
          </cell>
          <cell r="AC41">
            <v>5</v>
          </cell>
          <cell r="AE41">
            <v>29</v>
          </cell>
          <cell r="AL41">
            <v>9.8333333333333339</v>
          </cell>
          <cell r="AU41">
            <v>17331.666666666668</v>
          </cell>
        </row>
        <row r="42">
          <cell r="I42">
            <v>4</v>
          </cell>
          <cell r="K42">
            <v>6</v>
          </cell>
          <cell r="U42">
            <v>6</v>
          </cell>
          <cell r="AC42">
            <v>1</v>
          </cell>
          <cell r="AE42">
            <v>6</v>
          </cell>
          <cell r="AL42">
            <v>2.5</v>
          </cell>
          <cell r="AU42">
            <v>24476</v>
          </cell>
        </row>
        <row r="43">
          <cell r="I43">
            <v>11</v>
          </cell>
          <cell r="K43">
            <v>18</v>
          </cell>
          <cell r="U43">
            <v>18</v>
          </cell>
          <cell r="AE43">
            <v>18</v>
          </cell>
          <cell r="AL43">
            <v>5</v>
          </cell>
          <cell r="AU43">
            <v>37144</v>
          </cell>
        </row>
        <row r="44">
          <cell r="I44">
            <v>3</v>
          </cell>
          <cell r="K44">
            <v>5</v>
          </cell>
          <cell r="S44">
            <v>2</v>
          </cell>
          <cell r="U44">
            <v>5</v>
          </cell>
          <cell r="AC44">
            <v>4</v>
          </cell>
          <cell r="AE44">
            <v>5</v>
          </cell>
          <cell r="AL44">
            <v>3.1818181818181817</v>
          </cell>
          <cell r="AU44">
            <v>23336.477272727272</v>
          </cell>
        </row>
        <row r="45">
          <cell r="I45">
            <v>13</v>
          </cell>
          <cell r="K45">
            <v>44</v>
          </cell>
          <cell r="S45">
            <v>3</v>
          </cell>
          <cell r="U45">
            <v>44</v>
          </cell>
          <cell r="AC45">
            <v>7</v>
          </cell>
          <cell r="AE45">
            <v>44</v>
          </cell>
          <cell r="AL45">
            <v>3.3333333333333335</v>
          </cell>
          <cell r="AU45">
            <v>17333.333333333332</v>
          </cell>
        </row>
        <row r="46">
          <cell r="K46">
            <v>3</v>
          </cell>
          <cell r="U46">
            <v>3</v>
          </cell>
          <cell r="AE46">
            <v>3</v>
          </cell>
          <cell r="AL46">
            <v>3.096774193548387</v>
          </cell>
          <cell r="AU46">
            <v>21439.516129032258</v>
          </cell>
        </row>
        <row r="47">
          <cell r="I47">
            <v>9</v>
          </cell>
          <cell r="K47">
            <v>31</v>
          </cell>
          <cell r="S47">
            <v>2</v>
          </cell>
          <cell r="U47">
            <v>31</v>
          </cell>
          <cell r="AC47">
            <v>5</v>
          </cell>
          <cell r="AE47">
            <v>31</v>
          </cell>
          <cell r="AL47">
            <v>3.4285714285714284</v>
          </cell>
          <cell r="AU47">
            <v>30311.428571428572</v>
          </cell>
        </row>
        <row r="48">
          <cell r="I48">
            <v>2</v>
          </cell>
          <cell r="K48">
            <v>7</v>
          </cell>
          <cell r="U48">
            <v>7</v>
          </cell>
          <cell r="AE48">
            <v>7</v>
          </cell>
          <cell r="AL48">
            <v>3.3333333333333335</v>
          </cell>
          <cell r="AU48">
            <v>32666.666666666668</v>
          </cell>
        </row>
        <row r="49">
          <cell r="I49">
            <v>2</v>
          </cell>
          <cell r="K49">
            <v>3</v>
          </cell>
          <cell r="S49">
            <v>1</v>
          </cell>
          <cell r="U49">
            <v>3</v>
          </cell>
          <cell r="AC49">
            <v>2</v>
          </cell>
          <cell r="AE49">
            <v>3</v>
          </cell>
          <cell r="AL49">
            <v>6.2857142857142856</v>
          </cell>
          <cell r="AU49">
            <v>27582.142857142859</v>
          </cell>
        </row>
        <row r="50">
          <cell r="I50">
            <v>4</v>
          </cell>
          <cell r="K50">
            <v>14</v>
          </cell>
          <cell r="S50">
            <v>1</v>
          </cell>
          <cell r="U50">
            <v>14</v>
          </cell>
          <cell r="AC50">
            <v>2</v>
          </cell>
          <cell r="AE50">
            <v>14</v>
          </cell>
          <cell r="AL50">
            <v>8.25</v>
          </cell>
          <cell r="AU50">
            <v>17250</v>
          </cell>
        </row>
        <row r="51">
          <cell r="I51">
            <v>1</v>
          </cell>
          <cell r="K51">
            <v>4</v>
          </cell>
          <cell r="U51">
            <v>4</v>
          </cell>
          <cell r="AE51">
            <v>4</v>
          </cell>
          <cell r="AL51">
            <v>6.1428571428571432</v>
          </cell>
          <cell r="AU51">
            <v>29935.714285714286</v>
          </cell>
        </row>
        <row r="52">
          <cell r="I52">
            <v>2</v>
          </cell>
          <cell r="K52">
            <v>7</v>
          </cell>
          <cell r="U52">
            <v>7</v>
          </cell>
          <cell r="AC52">
            <v>1</v>
          </cell>
          <cell r="AE52">
            <v>7</v>
          </cell>
          <cell r="AL52">
            <v>4</v>
          </cell>
          <cell r="AU52">
            <v>35866.666666666664</v>
          </cell>
        </row>
        <row r="53">
          <cell r="I53">
            <v>1</v>
          </cell>
          <cell r="K53">
            <v>3</v>
          </cell>
          <cell r="S53">
            <v>1</v>
          </cell>
          <cell r="U53">
            <v>3</v>
          </cell>
          <cell r="AC53">
            <v>1</v>
          </cell>
          <cell r="AE53">
            <v>3</v>
          </cell>
        </row>
        <row r="55">
          <cell r="AL55">
            <v>10</v>
          </cell>
          <cell r="AU55">
            <v>10000</v>
          </cell>
        </row>
        <row r="56">
          <cell r="I56">
            <v>1</v>
          </cell>
          <cell r="K56">
            <v>1</v>
          </cell>
          <cell r="U56">
            <v>1</v>
          </cell>
          <cell r="AE56">
            <v>1</v>
          </cell>
          <cell r="AL56">
            <v>10</v>
          </cell>
          <cell r="AU56">
            <v>10000</v>
          </cell>
        </row>
        <row r="57">
          <cell r="I57">
            <v>1</v>
          </cell>
          <cell r="K57">
            <v>1</v>
          </cell>
          <cell r="U57">
            <v>1</v>
          </cell>
          <cell r="AE57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Ben Cartwright" id="{814416D9-1749-4686-834C-EDC08B939D16}" userId="S::ben.cartwright@clearesult.com::7bfa4d6f-b032-4e0f-a6d9-efce4537602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A1" dT="2019-02-20T20:33:38.77" personId="{814416D9-1749-4686-834C-EDC08B939D16}" id="{A80C9C08-4801-48FA-AB70-56FB5CB8E992}">
    <text>Due to time contraints, individual case attribute data was only analyzed for Open Multi-Deck and Reach In Multideck. These two case types represent the majority of cases found in typical grocery applications.</text>
  </threadedComment>
  <threadedComment ref="AP1" dT="2019-02-20T20:34:25.08" personId="{814416D9-1749-4686-834C-EDC08B939D16}" id="{D2C92CCC-1DB0-40CA-8935-9A58024E0669}">
    <text>Due to time contraints, individual case attribute data was only analyzed for Open Multi-Deck and Reach In Multideck. These two case types represent the majority of cases found in typical grocery applications.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AE029-9FB5-4436-A345-192ADDCDF8D9}">
  <dimension ref="A1:BV53"/>
  <sheetViews>
    <sheetView topLeftCell="D32" workbookViewId="0">
      <selection activeCell="F51" sqref="F51"/>
    </sheetView>
  </sheetViews>
  <sheetFormatPr defaultRowHeight="15" x14ac:dyDescent="0.25"/>
  <cols>
    <col min="1" max="1" width="26" style="1" bestFit="1" customWidth="1"/>
    <col min="2" max="2" width="11.85546875" style="1" customWidth="1"/>
    <col min="3" max="3" width="7.85546875" style="1" customWidth="1"/>
    <col min="4" max="4" width="21.28515625" style="1" customWidth="1"/>
    <col min="5" max="5" width="15.85546875" style="1" customWidth="1"/>
    <col min="6" max="6" width="7.85546875" style="1" customWidth="1"/>
    <col min="7" max="7" width="14.5703125" style="1" customWidth="1"/>
    <col min="8" max="8" width="15.7109375" style="1" customWidth="1"/>
    <col min="9" max="9" width="8.7109375" style="1" customWidth="1"/>
    <col min="10" max="10" width="1.28515625" style="1" customWidth="1"/>
    <col min="11" max="11" width="15" style="3" customWidth="1"/>
    <col min="12" max="12" width="11.5703125" style="1" customWidth="1"/>
    <col min="13" max="13" width="14.85546875" style="1" customWidth="1"/>
    <col min="14" max="14" width="12.85546875" style="1" customWidth="1"/>
    <col min="15" max="15" width="11.28515625" style="1" customWidth="1"/>
    <col min="16" max="16" width="12.28515625" style="1" customWidth="1"/>
    <col min="17" max="17" width="1" style="1" customWidth="1"/>
    <col min="18" max="18" width="15.7109375" style="1" customWidth="1"/>
    <col min="19" max="19" width="12.28515625" style="1" customWidth="1"/>
    <col min="20" max="20" width="12.85546875" style="1" customWidth="1"/>
    <col min="21" max="21" width="15.7109375" style="1" customWidth="1"/>
    <col min="22" max="22" width="13.5703125" style="1" customWidth="1"/>
    <col min="23" max="23" width="13.140625" style="1" customWidth="1"/>
    <col min="24" max="24" width="10.7109375" style="1" customWidth="1"/>
    <col min="25" max="26" width="9.28515625" style="1" customWidth="1"/>
    <col min="27" max="27" width="8.42578125" style="1" customWidth="1"/>
    <col min="28" max="28" width="15" style="1" customWidth="1"/>
    <col min="29" max="29" width="20.7109375" style="1" customWidth="1"/>
    <col min="30" max="30" width="11" style="1" customWidth="1"/>
    <col min="31" max="31" width="13.7109375" style="1" customWidth="1"/>
    <col min="32" max="32" width="11.7109375" style="1" customWidth="1"/>
    <col min="33" max="33" width="7.42578125" style="1" customWidth="1"/>
    <col min="34" max="39" width="11.7109375" style="1" customWidth="1"/>
    <col min="40" max="40" width="12.42578125" style="1" customWidth="1"/>
    <col min="41" max="41" width="20" style="1" customWidth="1"/>
    <col min="42" max="42" width="8.42578125" style="1" customWidth="1"/>
    <col min="43" max="43" width="15" style="1" customWidth="1"/>
    <col min="44" max="44" width="20.7109375" style="1" customWidth="1"/>
    <col min="45" max="45" width="11" style="1" customWidth="1"/>
    <col min="46" max="46" width="8.7109375" style="1" customWidth="1"/>
    <col min="47" max="47" width="11.7109375" style="1" customWidth="1"/>
    <col min="48" max="48" width="7.42578125" style="1" customWidth="1"/>
    <col min="49" max="54" width="11.7109375" style="1" customWidth="1"/>
    <col min="55" max="55" width="8.5703125" style="1" customWidth="1"/>
    <col min="56" max="56" width="1.85546875" style="1" customWidth="1"/>
    <col min="57" max="57" width="12.7109375" style="1" bestFit="1" customWidth="1"/>
    <col min="58" max="58" width="14.28515625" style="1" bestFit="1" customWidth="1"/>
    <col min="59" max="59" width="12.140625" style="1" customWidth="1"/>
    <col min="60" max="60" width="18.28515625" style="1" bestFit="1" customWidth="1"/>
    <col min="61" max="61" width="17.42578125" style="1" bestFit="1" customWidth="1"/>
    <col min="62" max="62" width="8.85546875" style="1"/>
    <col min="63" max="65" width="10.28515625" style="1" customWidth="1"/>
    <col min="66" max="66" width="12.140625" style="1" customWidth="1"/>
    <col min="67" max="67" width="13.28515625" style="1" customWidth="1"/>
    <col min="68" max="71" width="8.85546875" style="1"/>
    <col min="72" max="72" width="11.5703125" style="1" customWidth="1"/>
    <col min="73" max="73" width="13.140625" style="1" customWidth="1"/>
    <col min="74" max="74" width="8.85546875" style="1"/>
    <col min="75" max="75" width="1.28515625" customWidth="1"/>
  </cols>
  <sheetData>
    <row r="1" spans="1:74" ht="18.75" x14ac:dyDescent="0.3">
      <c r="B1" s="30" t="s">
        <v>0</v>
      </c>
      <c r="C1" s="30"/>
      <c r="D1" s="2" t="s">
        <v>1</v>
      </c>
      <c r="E1" s="30" t="s">
        <v>2</v>
      </c>
      <c r="F1" s="30"/>
      <c r="G1" s="30" t="s">
        <v>3</v>
      </c>
      <c r="H1" s="30"/>
      <c r="I1" s="30"/>
      <c r="K1" s="27" t="s">
        <v>4</v>
      </c>
      <c r="L1" s="27"/>
      <c r="M1" s="29" t="s">
        <v>5</v>
      </c>
      <c r="N1" s="29"/>
      <c r="O1" s="29" t="s">
        <v>6</v>
      </c>
      <c r="P1" s="29"/>
      <c r="R1" s="27" t="s">
        <v>7</v>
      </c>
      <c r="S1" s="27"/>
      <c r="T1" s="27"/>
      <c r="U1" s="27"/>
      <c r="V1" s="27"/>
      <c r="W1" s="27"/>
      <c r="X1" s="27"/>
      <c r="Y1" s="27"/>
      <c r="Z1" s="27"/>
      <c r="AA1" s="28" t="s">
        <v>8</v>
      </c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 t="s">
        <v>9</v>
      </c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E1" s="29" t="s">
        <v>10</v>
      </c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</row>
    <row r="2" spans="1:74" s="3" customFormat="1" ht="81.599999999999994" customHeight="1" x14ac:dyDescent="0.25">
      <c r="A2" s="10" t="s">
        <v>85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K2" s="3" t="s">
        <v>19</v>
      </c>
      <c r="L2" s="3" t="s">
        <v>20</v>
      </c>
      <c r="M2" s="4" t="s">
        <v>21</v>
      </c>
      <c r="N2" s="4" t="s">
        <v>22</v>
      </c>
      <c r="O2" s="3" t="s">
        <v>19</v>
      </c>
      <c r="P2" s="3" t="s">
        <v>20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8</v>
      </c>
      <c r="W2" s="4" t="s">
        <v>9</v>
      </c>
      <c r="X2" s="4" t="s">
        <v>27</v>
      </c>
      <c r="Y2" s="4" t="s">
        <v>28</v>
      </c>
      <c r="Z2" s="4" t="s">
        <v>29</v>
      </c>
      <c r="AA2" s="4" t="s">
        <v>30</v>
      </c>
      <c r="AB2" s="4" t="s">
        <v>31</v>
      </c>
      <c r="AC2" s="4" t="s">
        <v>32</v>
      </c>
      <c r="AD2" s="4" t="s">
        <v>33</v>
      </c>
      <c r="AE2" s="4" t="s">
        <v>34</v>
      </c>
      <c r="AF2" s="4" t="s">
        <v>35</v>
      </c>
      <c r="AG2" s="4" t="s">
        <v>36</v>
      </c>
      <c r="AH2" s="4" t="s">
        <v>37</v>
      </c>
      <c r="AI2" s="4" t="s">
        <v>38</v>
      </c>
      <c r="AJ2" s="4" t="s">
        <v>39</v>
      </c>
      <c r="AK2" s="4" t="s">
        <v>40</v>
      </c>
      <c r="AL2" s="4" t="s">
        <v>41</v>
      </c>
      <c r="AM2" s="4" t="s">
        <v>42</v>
      </c>
      <c r="AN2" s="4" t="s">
        <v>43</v>
      </c>
      <c r="AO2" s="4" t="s">
        <v>44</v>
      </c>
      <c r="AP2" s="4" t="s">
        <v>30</v>
      </c>
      <c r="AQ2" s="4" t="s">
        <v>31</v>
      </c>
      <c r="AR2" s="4" t="s">
        <v>32</v>
      </c>
      <c r="AS2" s="4" t="s">
        <v>33</v>
      </c>
      <c r="AT2" s="4" t="s">
        <v>45</v>
      </c>
      <c r="AU2" s="4" t="s">
        <v>46</v>
      </c>
      <c r="AV2" s="4" t="s">
        <v>36</v>
      </c>
      <c r="AW2" s="4" t="s">
        <v>37</v>
      </c>
      <c r="AX2" s="4" t="s">
        <v>38</v>
      </c>
      <c r="AY2" s="4" t="s">
        <v>39</v>
      </c>
      <c r="AZ2" s="4" t="s">
        <v>40</v>
      </c>
      <c r="BA2" s="4" t="s">
        <v>41</v>
      </c>
      <c r="BB2" s="4" t="s">
        <v>42</v>
      </c>
      <c r="BC2" s="4" t="s">
        <v>43</v>
      </c>
      <c r="BE2" s="4" t="s">
        <v>47</v>
      </c>
      <c r="BF2" s="4" t="s">
        <v>48</v>
      </c>
      <c r="BG2" s="4" t="s">
        <v>32</v>
      </c>
      <c r="BH2" s="4" t="s">
        <v>49</v>
      </c>
      <c r="BI2" s="4" t="s">
        <v>50</v>
      </c>
      <c r="BJ2" s="3" t="s">
        <v>51</v>
      </c>
      <c r="BK2" s="4" t="s">
        <v>52</v>
      </c>
      <c r="BL2" s="4" t="s">
        <v>53</v>
      </c>
      <c r="BM2" s="4" t="s">
        <v>54</v>
      </c>
      <c r="BN2" s="4" t="s">
        <v>55</v>
      </c>
      <c r="BO2" s="4" t="s">
        <v>56</v>
      </c>
      <c r="BP2" s="4" t="s">
        <v>57</v>
      </c>
      <c r="BQ2" s="4" t="s">
        <v>58</v>
      </c>
      <c r="BR2" s="4" t="s">
        <v>59</v>
      </c>
      <c r="BS2" s="4" t="s">
        <v>60</v>
      </c>
      <c r="BT2" s="4" t="s">
        <v>61</v>
      </c>
      <c r="BU2" s="4" t="s">
        <v>62</v>
      </c>
      <c r="BV2" s="4" t="s">
        <v>43</v>
      </c>
    </row>
    <row r="3" spans="1:74" x14ac:dyDescent="0.25">
      <c r="A3" s="5" t="s">
        <v>63</v>
      </c>
      <c r="B3" s="6"/>
      <c r="C3" s="7"/>
      <c r="F3" s="6"/>
      <c r="G3" s="8"/>
      <c r="H3" s="8"/>
      <c r="I3" s="6"/>
      <c r="K3" s="24">
        <v>0.86111111111111116</v>
      </c>
      <c r="L3" s="24">
        <v>0.13888888888888884</v>
      </c>
      <c r="M3" s="25">
        <v>2.5</v>
      </c>
      <c r="N3" s="25">
        <v>1</v>
      </c>
      <c r="O3" s="12"/>
      <c r="P3" s="12"/>
      <c r="R3" s="6"/>
      <c r="S3" s="6"/>
      <c r="T3" s="6"/>
      <c r="U3" s="6"/>
      <c r="V3" s="6"/>
      <c r="W3" s="6"/>
      <c r="X3" s="6"/>
      <c r="Y3" s="6"/>
      <c r="Z3" s="6"/>
      <c r="AE3" s="6"/>
      <c r="AG3" s="6"/>
      <c r="AN3" s="6"/>
      <c r="AO3" s="6"/>
      <c r="AT3" s="6"/>
      <c r="AV3" s="6"/>
      <c r="BC3" s="6"/>
      <c r="BJ3" s="6"/>
      <c r="BK3" s="6"/>
      <c r="BL3" s="6"/>
      <c r="BM3" s="6"/>
      <c r="BO3" s="6"/>
      <c r="BP3" s="6"/>
      <c r="BR3" s="6"/>
      <c r="BS3" s="6"/>
      <c r="BV3" s="6"/>
    </row>
    <row r="4" spans="1:74" x14ac:dyDescent="0.25">
      <c r="A4" s="1" t="s">
        <v>64</v>
      </c>
      <c r="B4" s="6">
        <v>0.875</v>
      </c>
      <c r="C4" s="7">
        <v>0.125</v>
      </c>
      <c r="D4" s="1">
        <v>10</v>
      </c>
      <c r="E4" s="1">
        <v>90</v>
      </c>
      <c r="F4" s="6">
        <v>0.23245614035087719</v>
      </c>
      <c r="G4" s="8">
        <v>16</v>
      </c>
      <c r="H4" s="8">
        <v>-21</v>
      </c>
      <c r="I4" s="6">
        <v>0.16589861751152074</v>
      </c>
      <c r="K4" s="24"/>
      <c r="L4" s="24"/>
      <c r="M4" s="25"/>
      <c r="N4" s="25"/>
      <c r="O4" s="12">
        <v>0</v>
      </c>
      <c r="P4" s="12">
        <v>0</v>
      </c>
      <c r="R4" s="6">
        <v>0</v>
      </c>
      <c r="S4" s="6">
        <v>0</v>
      </c>
      <c r="T4" s="6">
        <v>0</v>
      </c>
      <c r="U4" s="6">
        <v>0</v>
      </c>
      <c r="V4" s="6">
        <v>0.53658536585365857</v>
      </c>
      <c r="W4" s="6">
        <v>0.29268292682926828</v>
      </c>
      <c r="X4" s="6">
        <v>9.7560975609756101E-2</v>
      </c>
      <c r="Y4" s="6">
        <v>7.3170731707317069E-2</v>
      </c>
      <c r="Z4" s="6">
        <v>0</v>
      </c>
      <c r="AA4" s="1">
        <v>2005</v>
      </c>
      <c r="AB4" s="1">
        <v>34</v>
      </c>
      <c r="AC4" s="1">
        <v>0</v>
      </c>
      <c r="AD4" s="1">
        <v>21</v>
      </c>
      <c r="AE4" s="6">
        <v>1</v>
      </c>
      <c r="AF4" s="1">
        <v>5</v>
      </c>
      <c r="AG4" s="6">
        <v>0</v>
      </c>
      <c r="AH4" s="1">
        <v>4</v>
      </c>
      <c r="AI4" s="1">
        <v>0</v>
      </c>
      <c r="AJ4" s="1">
        <v>0</v>
      </c>
      <c r="AK4" s="1">
        <v>0</v>
      </c>
      <c r="AL4" s="1">
        <v>1</v>
      </c>
      <c r="AM4" s="1">
        <v>0</v>
      </c>
      <c r="AN4" s="6" t="s">
        <v>65</v>
      </c>
      <c r="AO4" s="6">
        <v>0.36363636363636365</v>
      </c>
      <c r="AP4" s="1">
        <v>2007</v>
      </c>
      <c r="AQ4" s="1">
        <v>31</v>
      </c>
      <c r="AR4" s="1">
        <v>-17</v>
      </c>
      <c r="AS4" s="1">
        <v>18</v>
      </c>
      <c r="AT4" s="6">
        <v>0.5</v>
      </c>
      <c r="AU4" s="1">
        <v>7</v>
      </c>
      <c r="AV4" s="6">
        <v>0.47058823529411764</v>
      </c>
      <c r="AW4" s="1">
        <v>2</v>
      </c>
      <c r="AX4" s="1">
        <v>6</v>
      </c>
      <c r="AY4" s="1">
        <v>1</v>
      </c>
      <c r="AZ4" s="1">
        <v>1</v>
      </c>
      <c r="BA4" s="1">
        <v>0</v>
      </c>
      <c r="BB4" s="1">
        <v>0</v>
      </c>
      <c r="BC4" s="6">
        <v>0</v>
      </c>
      <c r="BE4" s="1">
        <v>586</v>
      </c>
      <c r="BF4" s="1">
        <v>35</v>
      </c>
      <c r="BG4" s="1">
        <v>-8</v>
      </c>
      <c r="BH4" s="1">
        <v>4.3</v>
      </c>
      <c r="BI4" s="1">
        <v>1.88</v>
      </c>
      <c r="BJ4" s="6">
        <v>0</v>
      </c>
      <c r="BK4" s="6">
        <v>0</v>
      </c>
      <c r="BL4" s="6">
        <v>0.66666666666666663</v>
      </c>
      <c r="BM4" s="6">
        <v>0.22222222222222221</v>
      </c>
      <c r="BN4" s="1">
        <v>3.6</v>
      </c>
      <c r="BO4" s="6">
        <v>0.83333333333333337</v>
      </c>
      <c r="BP4" s="6">
        <v>0.5</v>
      </c>
      <c r="BQ4" s="1">
        <v>28</v>
      </c>
      <c r="BR4" s="6">
        <v>0.66666666666666663</v>
      </c>
      <c r="BS4" s="6">
        <v>0.33333333333333331</v>
      </c>
      <c r="BT4" s="1">
        <v>28.5</v>
      </c>
      <c r="BU4" s="1">
        <v>85</v>
      </c>
      <c r="BV4" s="6">
        <v>0.16666666666666666</v>
      </c>
    </row>
    <row r="5" spans="1:74" x14ac:dyDescent="0.25">
      <c r="A5" s="1" t="s">
        <v>66</v>
      </c>
      <c r="B5" s="6">
        <v>1</v>
      </c>
      <c r="C5" s="7">
        <v>0</v>
      </c>
      <c r="D5" s="1">
        <v>14</v>
      </c>
      <c r="E5" s="1">
        <v>68</v>
      </c>
      <c r="F5" s="6">
        <v>0</v>
      </c>
      <c r="G5" s="8">
        <v>19</v>
      </c>
      <c r="H5" s="8">
        <v>-19</v>
      </c>
      <c r="I5" s="6">
        <v>9.4339622641509441E-2</v>
      </c>
      <c r="K5" s="24"/>
      <c r="L5" s="24"/>
      <c r="M5" s="25"/>
      <c r="N5" s="25"/>
      <c r="O5" s="12">
        <v>0</v>
      </c>
      <c r="P5" s="12">
        <v>0</v>
      </c>
      <c r="R5" s="6">
        <v>5.8252427184466021E-2</v>
      </c>
      <c r="S5" s="6">
        <v>0</v>
      </c>
      <c r="T5" s="6">
        <v>3.8834951456310676E-2</v>
      </c>
      <c r="U5" s="6">
        <v>0</v>
      </c>
      <c r="V5" s="6">
        <v>0.55339805825242716</v>
      </c>
      <c r="W5" s="6">
        <v>0.25242718446601942</v>
      </c>
      <c r="X5" s="6">
        <v>9.7087378640776698E-2</v>
      </c>
      <c r="Y5" s="6">
        <v>0</v>
      </c>
      <c r="Z5" s="6">
        <v>0</v>
      </c>
      <c r="AA5" s="1">
        <v>2007</v>
      </c>
      <c r="AB5" s="1">
        <v>32</v>
      </c>
      <c r="AC5" s="1">
        <v>-5</v>
      </c>
      <c r="AD5" s="1">
        <v>23</v>
      </c>
      <c r="AE5" s="6">
        <v>0.59649122807017541</v>
      </c>
      <c r="AF5" s="1">
        <v>7</v>
      </c>
      <c r="AG5" s="6">
        <v>0</v>
      </c>
      <c r="AH5" s="1">
        <v>6</v>
      </c>
      <c r="AI5" s="1">
        <v>8</v>
      </c>
      <c r="AJ5" s="1">
        <v>0</v>
      </c>
      <c r="AK5" s="1">
        <v>0</v>
      </c>
      <c r="AL5" s="1">
        <v>15</v>
      </c>
      <c r="AM5" s="1">
        <v>0</v>
      </c>
      <c r="AN5" s="6">
        <v>0</v>
      </c>
      <c r="AO5" s="6">
        <v>7.0175438596491224E-2</v>
      </c>
      <c r="AP5" s="1">
        <v>2007</v>
      </c>
      <c r="AQ5" s="1">
        <v>21</v>
      </c>
      <c r="AR5" s="1">
        <v>-12</v>
      </c>
      <c r="AS5" s="1">
        <v>35</v>
      </c>
      <c r="AT5" s="6">
        <v>0.42307692307692307</v>
      </c>
      <c r="AU5" s="1">
        <v>18</v>
      </c>
      <c r="AV5" s="6">
        <v>0.61904761904761907</v>
      </c>
      <c r="AW5" s="1">
        <v>0</v>
      </c>
      <c r="AX5" s="1">
        <v>0</v>
      </c>
      <c r="AY5" s="1">
        <v>2</v>
      </c>
      <c r="AZ5" s="1">
        <v>1</v>
      </c>
      <c r="BA5" s="1">
        <v>0</v>
      </c>
      <c r="BB5" s="1">
        <v>27</v>
      </c>
      <c r="BC5" s="6">
        <v>0.23076923076923078</v>
      </c>
      <c r="BE5" s="1">
        <v>413</v>
      </c>
      <c r="BF5" s="1">
        <v>34</v>
      </c>
      <c r="BG5" s="1">
        <v>-8</v>
      </c>
      <c r="BH5" s="1">
        <v>7.4</v>
      </c>
      <c r="BI5" s="1">
        <v>1.91</v>
      </c>
      <c r="BJ5" s="6">
        <v>0.34146341463414637</v>
      </c>
      <c r="BK5" s="6">
        <v>0</v>
      </c>
      <c r="BL5" s="6">
        <v>0.42857142857142855</v>
      </c>
      <c r="BM5" s="6">
        <v>0.5714285714285714</v>
      </c>
      <c r="BN5" s="1">
        <v>6.7</v>
      </c>
      <c r="BO5" s="6">
        <v>0.8125</v>
      </c>
      <c r="BP5" s="6">
        <v>0.7857142857142857</v>
      </c>
      <c r="BQ5" s="1">
        <v>35</v>
      </c>
      <c r="BR5" s="6">
        <v>0.5</v>
      </c>
      <c r="BS5" s="6">
        <v>0.5</v>
      </c>
      <c r="BT5" s="1">
        <v>18.8</v>
      </c>
      <c r="BU5" s="1">
        <v>47</v>
      </c>
      <c r="BV5" s="6">
        <v>0.5</v>
      </c>
    </row>
    <row r="6" spans="1:74" x14ac:dyDescent="0.25">
      <c r="A6" s="1" t="s">
        <v>67</v>
      </c>
      <c r="B6" s="6">
        <v>0.5803571428571429</v>
      </c>
      <c r="C6" s="7">
        <v>0.4196428571428571</v>
      </c>
      <c r="D6" s="1">
        <v>10</v>
      </c>
      <c r="E6" s="1">
        <v>75</v>
      </c>
      <c r="F6" s="6">
        <v>0.58620689655172409</v>
      </c>
      <c r="G6" s="8">
        <v>16</v>
      </c>
      <c r="H6" s="8">
        <v>-23</v>
      </c>
      <c r="I6" s="6">
        <v>0.58620689655172409</v>
      </c>
      <c r="K6" s="24"/>
      <c r="L6" s="24"/>
      <c r="M6" s="25"/>
      <c r="N6" s="25"/>
      <c r="O6" s="12">
        <v>0</v>
      </c>
      <c r="P6" s="12"/>
      <c r="R6" s="6">
        <v>0.1368421052631579</v>
      </c>
      <c r="S6" s="6">
        <v>5.263157894736842E-3</v>
      </c>
      <c r="T6" s="6">
        <v>2.6315789473684209E-2</v>
      </c>
      <c r="U6" s="6">
        <v>5.263157894736842E-3</v>
      </c>
      <c r="V6" s="6">
        <v>0.43684210526315792</v>
      </c>
      <c r="W6" s="6">
        <v>0.2</v>
      </c>
      <c r="X6" s="6">
        <v>0.11052631578947368</v>
      </c>
      <c r="Y6" s="6">
        <v>7.8947368421052627E-2</v>
      </c>
      <c r="Z6" s="6">
        <v>0</v>
      </c>
      <c r="AA6" s="1">
        <v>2012</v>
      </c>
      <c r="AB6" s="1">
        <v>33</v>
      </c>
      <c r="AC6" s="1">
        <v>-2</v>
      </c>
      <c r="AD6" s="1">
        <v>27</v>
      </c>
      <c r="AE6" s="6">
        <v>0.81927710843373491</v>
      </c>
      <c r="AF6" s="1">
        <v>9</v>
      </c>
      <c r="AG6" s="6">
        <v>0.24347826086956523</v>
      </c>
      <c r="AH6" s="1">
        <v>5</v>
      </c>
      <c r="AI6" s="1">
        <v>6</v>
      </c>
      <c r="AJ6" s="1">
        <v>0</v>
      </c>
      <c r="AK6" s="1">
        <v>0</v>
      </c>
      <c r="AL6" s="1">
        <v>7</v>
      </c>
      <c r="AM6" s="1">
        <v>0</v>
      </c>
      <c r="AN6" s="6">
        <v>0.21428571428571427</v>
      </c>
      <c r="AO6" s="6">
        <v>0.2289156626506024</v>
      </c>
      <c r="AP6" s="1">
        <v>2015</v>
      </c>
      <c r="AQ6" s="1">
        <v>24</v>
      </c>
      <c r="AR6" s="1">
        <v>-12</v>
      </c>
      <c r="AS6" s="1">
        <v>34</v>
      </c>
      <c r="AT6" s="6">
        <v>0.86842105263157898</v>
      </c>
      <c r="AU6" s="1">
        <v>13</v>
      </c>
      <c r="AV6" s="6">
        <v>0.59649122807017541</v>
      </c>
      <c r="AW6" s="1">
        <v>10</v>
      </c>
      <c r="AX6" s="1">
        <v>0</v>
      </c>
      <c r="AY6" s="1">
        <v>1</v>
      </c>
      <c r="AZ6" s="1">
        <v>1</v>
      </c>
      <c r="BA6" s="1">
        <v>0</v>
      </c>
      <c r="BB6" s="1">
        <v>13</v>
      </c>
      <c r="BC6" s="6">
        <v>0.18421052631578946</v>
      </c>
      <c r="BE6" s="1">
        <v>374</v>
      </c>
      <c r="BF6" s="1">
        <v>35</v>
      </c>
      <c r="BG6" s="1">
        <v>-8</v>
      </c>
      <c r="BH6" s="1">
        <v>5.7</v>
      </c>
      <c r="BI6" s="1">
        <v>1.81</v>
      </c>
      <c r="BJ6" s="6">
        <v>0.13043478260869565</v>
      </c>
      <c r="BK6" s="6">
        <v>0.2558139534883721</v>
      </c>
      <c r="BL6" s="6">
        <v>0.34883720930232559</v>
      </c>
      <c r="BM6" s="6">
        <v>0.30232558139534882</v>
      </c>
      <c r="BN6" s="1">
        <v>3.5</v>
      </c>
      <c r="BO6" s="6">
        <v>0.94680851063829785</v>
      </c>
      <c r="BP6" s="6">
        <v>0.56603773584905659</v>
      </c>
      <c r="BQ6" s="1">
        <v>28</v>
      </c>
      <c r="BR6" s="6">
        <v>1</v>
      </c>
      <c r="BS6" s="6">
        <v>0</v>
      </c>
      <c r="BT6" s="1">
        <v>13.4</v>
      </c>
      <c r="BU6" s="1">
        <v>40</v>
      </c>
      <c r="BV6" s="6">
        <v>0.2857142857142857</v>
      </c>
    </row>
    <row r="7" spans="1:74" x14ac:dyDescent="0.25">
      <c r="A7" s="1" t="s">
        <v>68</v>
      </c>
      <c r="B7" s="6">
        <v>0.54166666666666663</v>
      </c>
      <c r="C7" s="7">
        <v>0.45833333333333337</v>
      </c>
      <c r="D7" s="1">
        <v>8</v>
      </c>
      <c r="E7" s="1" t="s">
        <v>65</v>
      </c>
      <c r="F7" s="6">
        <v>0.24793388429752067</v>
      </c>
      <c r="G7" s="8">
        <v>20</v>
      </c>
      <c r="H7" s="8">
        <v>-25</v>
      </c>
      <c r="I7" s="6">
        <v>0</v>
      </c>
      <c r="K7" s="24"/>
      <c r="L7" s="24"/>
      <c r="M7" s="25"/>
      <c r="N7" s="25"/>
      <c r="O7" s="12"/>
      <c r="P7" s="12"/>
      <c r="R7" s="6">
        <v>0</v>
      </c>
      <c r="S7" s="6">
        <v>0</v>
      </c>
      <c r="T7" s="6">
        <v>5.8823529411764705E-2</v>
      </c>
      <c r="U7" s="6">
        <v>0</v>
      </c>
      <c r="V7" s="6">
        <v>0.70588235294117652</v>
      </c>
      <c r="W7" s="6">
        <v>0.17647058823529413</v>
      </c>
      <c r="X7" s="6">
        <v>5.8823529411764705E-2</v>
      </c>
      <c r="Y7" s="6">
        <v>0</v>
      </c>
      <c r="Z7" s="6">
        <v>0</v>
      </c>
      <c r="AA7" s="1">
        <v>0</v>
      </c>
      <c r="AB7" s="1" t="s">
        <v>65</v>
      </c>
      <c r="AC7" s="1">
        <v>-5</v>
      </c>
      <c r="AD7" s="1">
        <v>18</v>
      </c>
      <c r="AE7" s="6">
        <v>0.70833333333333337</v>
      </c>
      <c r="AF7" s="1" t="s">
        <v>65</v>
      </c>
      <c r="AG7" s="6">
        <v>0</v>
      </c>
      <c r="AH7" s="1">
        <v>4</v>
      </c>
      <c r="AI7" s="1">
        <v>6</v>
      </c>
      <c r="AJ7" s="1">
        <v>0</v>
      </c>
      <c r="AK7" s="1">
        <v>0</v>
      </c>
      <c r="AL7" s="1">
        <v>6</v>
      </c>
      <c r="AM7" s="1">
        <v>0</v>
      </c>
      <c r="AN7" s="6">
        <v>0</v>
      </c>
      <c r="AO7" s="6">
        <v>0.66666666666666663</v>
      </c>
      <c r="AP7" s="1">
        <v>0</v>
      </c>
      <c r="AQ7" s="1" t="s">
        <v>65</v>
      </c>
      <c r="AR7" s="1">
        <v>-6</v>
      </c>
      <c r="AS7" s="1">
        <v>24</v>
      </c>
      <c r="AT7" s="6">
        <v>0.66666666666666663</v>
      </c>
      <c r="AU7" s="1" t="s">
        <v>65</v>
      </c>
      <c r="AV7" s="6">
        <v>0</v>
      </c>
      <c r="AW7" s="1">
        <v>20</v>
      </c>
      <c r="AX7" s="1">
        <v>0</v>
      </c>
      <c r="AY7" s="1">
        <v>0</v>
      </c>
      <c r="AZ7" s="1">
        <v>0</v>
      </c>
      <c r="BA7" s="1">
        <v>0</v>
      </c>
      <c r="BB7" s="1">
        <v>3</v>
      </c>
      <c r="BC7" s="6">
        <v>0</v>
      </c>
      <c r="BE7" s="1">
        <v>183</v>
      </c>
      <c r="BF7" s="1" t="s">
        <v>65</v>
      </c>
      <c r="BG7" s="1" t="s">
        <v>65</v>
      </c>
      <c r="BH7" s="1">
        <v>3.7</v>
      </c>
      <c r="BI7" s="1">
        <v>1.22</v>
      </c>
      <c r="BJ7" s="6">
        <v>0.29629629629629628</v>
      </c>
      <c r="BK7" s="6">
        <v>0</v>
      </c>
      <c r="BL7" s="6">
        <v>0</v>
      </c>
      <c r="BM7" s="6">
        <v>1</v>
      </c>
      <c r="BN7" s="1">
        <v>10.5</v>
      </c>
      <c r="BO7" s="6">
        <v>0.967741935483871</v>
      </c>
      <c r="BP7" s="6">
        <v>0.46153846153846156</v>
      </c>
      <c r="BQ7" s="1">
        <v>28</v>
      </c>
      <c r="BR7" s="6">
        <v>0.5</v>
      </c>
      <c r="BS7" s="6">
        <v>0.5</v>
      </c>
      <c r="BT7" s="1">
        <v>7.5</v>
      </c>
      <c r="BU7" s="1">
        <v>16</v>
      </c>
      <c r="BV7" s="6">
        <v>0</v>
      </c>
    </row>
    <row r="8" spans="1:74" x14ac:dyDescent="0.25">
      <c r="A8" s="5" t="s">
        <v>69</v>
      </c>
      <c r="B8" s="6"/>
      <c r="C8" s="7"/>
      <c r="F8" s="6"/>
      <c r="G8" s="8"/>
      <c r="H8" s="8"/>
      <c r="I8" s="6"/>
      <c r="K8" s="24">
        <v>0.67469879518072284</v>
      </c>
      <c r="L8" s="24">
        <v>0.32530120481927716</v>
      </c>
      <c r="M8" s="25">
        <v>5</v>
      </c>
      <c r="N8" s="25">
        <v>1.9</v>
      </c>
      <c r="O8" s="12"/>
      <c r="P8" s="12"/>
      <c r="R8" s="6"/>
      <c r="S8" s="6"/>
      <c r="T8" s="6"/>
      <c r="U8" s="6"/>
      <c r="V8" s="6"/>
      <c r="W8" s="6"/>
      <c r="X8" s="6"/>
      <c r="Y8" s="6"/>
      <c r="Z8" s="6"/>
      <c r="AE8" s="6"/>
      <c r="AG8" s="6"/>
      <c r="AN8" s="6"/>
      <c r="AO8" s="6"/>
      <c r="AT8" s="6"/>
      <c r="AV8" s="6"/>
      <c r="BC8" s="6"/>
      <c r="BJ8" s="6"/>
      <c r="BK8" s="6"/>
      <c r="BL8" s="6"/>
      <c r="BM8" s="6"/>
      <c r="BO8" s="6"/>
      <c r="BP8" s="6"/>
      <c r="BR8" s="6"/>
      <c r="BS8" s="6"/>
      <c r="BV8" s="6"/>
    </row>
    <row r="9" spans="1:74" x14ac:dyDescent="0.25">
      <c r="A9" s="1" t="s">
        <v>70</v>
      </c>
      <c r="B9" s="6">
        <v>1</v>
      </c>
      <c r="C9" s="7">
        <v>0</v>
      </c>
      <c r="D9" s="1">
        <v>14</v>
      </c>
      <c r="E9" s="1">
        <v>72</v>
      </c>
      <c r="F9" s="6">
        <v>0.2773797338792221</v>
      </c>
      <c r="G9" s="8">
        <v>20</v>
      </c>
      <c r="H9" s="8">
        <v>-23</v>
      </c>
      <c r="I9" s="6">
        <v>0.4038257173219979</v>
      </c>
      <c r="K9" s="24"/>
      <c r="L9" s="24"/>
      <c r="M9" s="25"/>
      <c r="N9" s="25"/>
      <c r="O9" s="12">
        <v>0.5</v>
      </c>
      <c r="P9" s="12">
        <v>0</v>
      </c>
      <c r="R9" s="6">
        <v>0</v>
      </c>
      <c r="S9" s="6">
        <v>0</v>
      </c>
      <c r="T9" s="6">
        <v>0</v>
      </c>
      <c r="U9" s="6">
        <v>0</v>
      </c>
      <c r="V9" s="6">
        <v>0.55555555555555558</v>
      </c>
      <c r="W9" s="6">
        <v>5.5555555555555552E-2</v>
      </c>
      <c r="X9" s="6">
        <v>0.1111111111111111</v>
      </c>
      <c r="Y9" s="6">
        <v>0.27777777777777779</v>
      </c>
      <c r="Z9" s="6">
        <v>0</v>
      </c>
      <c r="AA9" s="1">
        <v>2010</v>
      </c>
      <c r="AB9" s="1">
        <v>32</v>
      </c>
      <c r="AC9" s="1">
        <v>-14</v>
      </c>
      <c r="AD9" s="1">
        <v>35</v>
      </c>
      <c r="AE9" s="6">
        <v>0.1</v>
      </c>
      <c r="AF9" s="1">
        <v>10</v>
      </c>
      <c r="AG9" s="6">
        <v>0</v>
      </c>
      <c r="AH9" s="1">
        <v>9</v>
      </c>
      <c r="AI9" s="1">
        <v>0</v>
      </c>
      <c r="AJ9" s="1">
        <v>0</v>
      </c>
      <c r="AK9" s="1">
        <v>0</v>
      </c>
      <c r="AL9" s="1">
        <v>6</v>
      </c>
      <c r="AM9" s="1">
        <v>0</v>
      </c>
      <c r="AN9" s="6">
        <v>0</v>
      </c>
      <c r="AO9" s="6">
        <v>0.65</v>
      </c>
      <c r="AP9" s="1">
        <v>2009</v>
      </c>
      <c r="AQ9" s="1" t="s">
        <v>65</v>
      </c>
      <c r="AR9" s="1">
        <v>-7</v>
      </c>
      <c r="AS9" s="1">
        <v>28</v>
      </c>
      <c r="AT9" s="6">
        <v>0.5</v>
      </c>
      <c r="AU9" s="1">
        <v>20</v>
      </c>
      <c r="AV9" s="6">
        <v>0.5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14</v>
      </c>
      <c r="BC9" s="6">
        <v>0.5</v>
      </c>
      <c r="BE9" s="1">
        <v>499</v>
      </c>
      <c r="BF9" s="1">
        <v>29</v>
      </c>
      <c r="BG9" s="1">
        <v>-8</v>
      </c>
      <c r="BH9" s="1">
        <v>6.2</v>
      </c>
      <c r="BI9" s="1">
        <v>1.88</v>
      </c>
      <c r="BJ9" s="6">
        <v>0.84375</v>
      </c>
      <c r="BK9" s="6">
        <v>0</v>
      </c>
      <c r="BL9" s="6">
        <v>0</v>
      </c>
      <c r="BM9" s="6">
        <v>0.8</v>
      </c>
      <c r="BN9" s="1">
        <v>7.8</v>
      </c>
      <c r="BO9" s="6">
        <v>0.97222222222222221</v>
      </c>
      <c r="BP9" s="6">
        <v>0.52</v>
      </c>
      <c r="BQ9" s="1">
        <v>35</v>
      </c>
      <c r="BR9" s="6">
        <v>0</v>
      </c>
      <c r="BS9" s="6">
        <v>1</v>
      </c>
      <c r="BT9" s="1">
        <v>53.7</v>
      </c>
      <c r="BU9" s="1">
        <v>134</v>
      </c>
      <c r="BV9" s="6">
        <v>1</v>
      </c>
    </row>
    <row r="10" spans="1:74" x14ac:dyDescent="0.25">
      <c r="A10" s="1" t="s">
        <v>64</v>
      </c>
      <c r="B10" s="6">
        <v>0.8719211822660099</v>
      </c>
      <c r="C10" s="7">
        <v>0.1280788177339901</v>
      </c>
      <c r="D10" s="1">
        <v>11</v>
      </c>
      <c r="E10" s="1">
        <v>89</v>
      </c>
      <c r="F10" s="6">
        <v>0.58536585365853655</v>
      </c>
      <c r="G10" s="8">
        <v>16</v>
      </c>
      <c r="H10" s="8">
        <v>-20</v>
      </c>
      <c r="I10" s="6">
        <v>0.58536585365853655</v>
      </c>
      <c r="K10" s="24"/>
      <c r="L10" s="24"/>
      <c r="M10" s="25"/>
      <c r="N10" s="25"/>
      <c r="O10" s="12">
        <v>0</v>
      </c>
      <c r="P10" s="12">
        <v>0</v>
      </c>
      <c r="R10" s="6">
        <v>8.5470085470085479E-3</v>
      </c>
      <c r="S10" s="6">
        <v>0</v>
      </c>
      <c r="T10" s="6">
        <v>3.1339031339031341E-2</v>
      </c>
      <c r="U10" s="6">
        <v>0</v>
      </c>
      <c r="V10" s="6">
        <v>0.62108262108262113</v>
      </c>
      <c r="W10" s="6">
        <v>0.20797720797720798</v>
      </c>
      <c r="X10" s="6">
        <v>9.4017094017094016E-2</v>
      </c>
      <c r="Y10" s="6">
        <v>3.7037037037037035E-2</v>
      </c>
      <c r="Z10" s="6">
        <v>0</v>
      </c>
      <c r="AA10" s="1">
        <v>2014</v>
      </c>
      <c r="AB10" s="1">
        <v>34</v>
      </c>
      <c r="AC10" s="1">
        <v>-1</v>
      </c>
      <c r="AD10" s="1">
        <v>23</v>
      </c>
      <c r="AE10" s="6">
        <v>0.61467889908256879</v>
      </c>
      <c r="AF10" s="1">
        <v>6</v>
      </c>
      <c r="AG10" s="6">
        <v>8.3333333333333329E-2</v>
      </c>
      <c r="AH10" s="1">
        <v>5</v>
      </c>
      <c r="AI10" s="1">
        <v>5</v>
      </c>
      <c r="AJ10" s="1">
        <v>0</v>
      </c>
      <c r="AK10" s="1">
        <v>0</v>
      </c>
      <c r="AL10" s="1">
        <v>5</v>
      </c>
      <c r="AM10" s="1">
        <v>0</v>
      </c>
      <c r="AN10" s="6">
        <v>0.25</v>
      </c>
      <c r="AO10" s="6">
        <v>0.42201834862385323</v>
      </c>
      <c r="AP10" s="1">
        <v>2012</v>
      </c>
      <c r="AQ10" s="1">
        <v>17</v>
      </c>
      <c r="AR10" s="1">
        <v>-7</v>
      </c>
      <c r="AS10" s="1">
        <v>43</v>
      </c>
      <c r="AT10" s="6">
        <v>0.50684931506849318</v>
      </c>
      <c r="AU10" s="1">
        <v>17</v>
      </c>
      <c r="AV10" s="6">
        <v>0.59210526315789469</v>
      </c>
      <c r="AW10" s="1">
        <v>6</v>
      </c>
      <c r="AX10" s="1">
        <v>10</v>
      </c>
      <c r="AY10" s="1">
        <v>10</v>
      </c>
      <c r="AZ10" s="1">
        <v>10</v>
      </c>
      <c r="BA10" s="1">
        <v>0</v>
      </c>
      <c r="BB10" s="1">
        <v>16</v>
      </c>
      <c r="BC10" s="6">
        <v>0.45833333333333331</v>
      </c>
      <c r="BE10" s="1">
        <v>309</v>
      </c>
      <c r="BF10" s="1">
        <v>34</v>
      </c>
      <c r="BG10" s="1">
        <v>-9</v>
      </c>
      <c r="BH10" s="1">
        <v>4.7</v>
      </c>
      <c r="BI10" s="1">
        <v>1.53</v>
      </c>
      <c r="BJ10" s="6">
        <v>0.38235294117647056</v>
      </c>
      <c r="BK10" s="6">
        <v>0.1744186046511628</v>
      </c>
      <c r="BL10" s="6">
        <v>0.36046511627906974</v>
      </c>
      <c r="BM10" s="6">
        <v>0.34883720930232559</v>
      </c>
      <c r="BN10" s="1">
        <v>4.7</v>
      </c>
      <c r="BO10" s="6">
        <v>0.92948717948717952</v>
      </c>
      <c r="BP10" s="6">
        <v>0.54385964912280704</v>
      </c>
      <c r="BQ10" s="1">
        <v>28</v>
      </c>
      <c r="BR10" s="6">
        <v>0.72727272727272729</v>
      </c>
      <c r="BS10" s="6">
        <v>0.18181818181818182</v>
      </c>
      <c r="BT10" s="1">
        <v>8.3000000000000007</v>
      </c>
      <c r="BU10" s="1">
        <v>18</v>
      </c>
      <c r="BV10" s="6">
        <v>0.18181818181818182</v>
      </c>
    </row>
    <row r="11" spans="1:74" x14ac:dyDescent="0.25">
      <c r="A11" s="1" t="s">
        <v>66</v>
      </c>
      <c r="B11" s="6">
        <v>0.86545454545454548</v>
      </c>
      <c r="C11" s="7">
        <v>0.13454545454545452</v>
      </c>
      <c r="D11" s="1">
        <v>12</v>
      </c>
      <c r="E11" s="1">
        <v>76</v>
      </c>
      <c r="F11" s="6">
        <v>0.15481171548117154</v>
      </c>
      <c r="G11" s="8">
        <v>19</v>
      </c>
      <c r="H11" s="8">
        <v>-21</v>
      </c>
      <c r="I11" s="6">
        <v>0.34199134199134201</v>
      </c>
      <c r="K11" s="24"/>
      <c r="L11" s="24"/>
      <c r="M11" s="25"/>
      <c r="N11" s="25"/>
      <c r="O11" s="12">
        <v>0</v>
      </c>
      <c r="P11" s="12">
        <v>0.4</v>
      </c>
      <c r="R11" s="6">
        <v>0</v>
      </c>
      <c r="S11" s="6">
        <v>0</v>
      </c>
      <c r="T11" s="6">
        <v>9.8930481283422467E-2</v>
      </c>
      <c r="U11" s="6">
        <v>0</v>
      </c>
      <c r="V11" s="6">
        <v>0.61764705882352944</v>
      </c>
      <c r="W11" s="6">
        <v>0.20053475935828877</v>
      </c>
      <c r="X11" s="6">
        <v>7.4866310160427801E-2</v>
      </c>
      <c r="Y11" s="6">
        <v>8.0213903743315516E-3</v>
      </c>
      <c r="Z11" s="6">
        <v>0</v>
      </c>
      <c r="AA11" s="1">
        <v>2014</v>
      </c>
      <c r="AB11" s="1">
        <v>34</v>
      </c>
      <c r="AC11" s="1">
        <v>-3</v>
      </c>
      <c r="AD11" s="1">
        <v>31</v>
      </c>
      <c r="AE11" s="6">
        <v>0.68398268398268403</v>
      </c>
      <c r="AF11" s="1">
        <v>8</v>
      </c>
      <c r="AG11" s="6">
        <v>8.1784386617100371E-2</v>
      </c>
      <c r="AH11" s="1">
        <v>9</v>
      </c>
      <c r="AI11" s="1">
        <v>6</v>
      </c>
      <c r="AJ11" s="1">
        <v>0</v>
      </c>
      <c r="AK11" s="1">
        <v>6</v>
      </c>
      <c r="AL11" s="1">
        <v>5</v>
      </c>
      <c r="AM11" s="1">
        <v>0</v>
      </c>
      <c r="AN11" s="6">
        <v>0</v>
      </c>
      <c r="AO11" s="6">
        <v>0.24242424242424243</v>
      </c>
      <c r="AP11" s="1">
        <v>2011</v>
      </c>
      <c r="AQ11" s="1">
        <v>20</v>
      </c>
      <c r="AR11" s="1">
        <v>-7</v>
      </c>
      <c r="AS11" s="1">
        <v>59</v>
      </c>
      <c r="AT11" s="6">
        <v>0.58666666666666667</v>
      </c>
      <c r="AU11" s="1">
        <v>31</v>
      </c>
      <c r="AV11" s="6">
        <v>0.13043478260869565</v>
      </c>
      <c r="AW11" s="1">
        <v>2</v>
      </c>
      <c r="AX11" s="1">
        <v>1</v>
      </c>
      <c r="AY11" s="1">
        <v>28</v>
      </c>
      <c r="AZ11" s="1">
        <v>19</v>
      </c>
      <c r="BA11" s="1">
        <v>4</v>
      </c>
      <c r="BB11" s="1">
        <v>14</v>
      </c>
      <c r="BC11" s="6">
        <v>0.45945945945945948</v>
      </c>
      <c r="BE11" s="1">
        <v>358</v>
      </c>
      <c r="BF11" s="1">
        <v>33</v>
      </c>
      <c r="BG11" s="1">
        <v>-6</v>
      </c>
      <c r="BH11" s="1">
        <v>6.2</v>
      </c>
      <c r="BI11" s="1">
        <v>1.67</v>
      </c>
      <c r="BJ11" s="6">
        <v>0.16483516483516483</v>
      </c>
      <c r="BK11" s="6">
        <v>0</v>
      </c>
      <c r="BL11" s="6">
        <v>0.24242424242424243</v>
      </c>
      <c r="BM11" s="6">
        <v>0.53030303030303028</v>
      </c>
      <c r="BN11" s="1">
        <v>5.9</v>
      </c>
      <c r="BO11" s="6">
        <v>0.87665198237885467</v>
      </c>
      <c r="BP11" s="6">
        <v>0.5</v>
      </c>
      <c r="BQ11" s="1">
        <v>28</v>
      </c>
      <c r="BR11" s="6">
        <v>0.58823529411764708</v>
      </c>
      <c r="BS11" s="6">
        <v>0.29411764705882354</v>
      </c>
      <c r="BT11" s="1">
        <v>9.1999999999999993</v>
      </c>
      <c r="BU11" s="1">
        <v>19</v>
      </c>
      <c r="BV11" s="6">
        <v>5.8823529411764705E-2</v>
      </c>
    </row>
    <row r="12" spans="1:74" x14ac:dyDescent="0.25">
      <c r="A12" s="1" t="s">
        <v>67</v>
      </c>
      <c r="B12" s="6">
        <v>0.90272373540856032</v>
      </c>
      <c r="C12" s="7">
        <v>9.7276264591439676E-2</v>
      </c>
      <c r="D12" s="1">
        <v>13</v>
      </c>
      <c r="E12" s="1">
        <v>84</v>
      </c>
      <c r="F12" s="6">
        <v>0.4485294117647059</v>
      </c>
      <c r="G12" s="8">
        <v>17</v>
      </c>
      <c r="H12" s="8">
        <v>-21</v>
      </c>
      <c r="I12" s="6">
        <v>0.56439393939393945</v>
      </c>
      <c r="K12" s="24"/>
      <c r="L12" s="24"/>
      <c r="M12" s="25"/>
      <c r="N12" s="25"/>
      <c r="O12" s="12">
        <v>5.8823529411764705E-2</v>
      </c>
      <c r="P12" s="12">
        <v>0.55555555555555558</v>
      </c>
      <c r="R12" s="6">
        <v>2.1978021978021978E-3</v>
      </c>
      <c r="S12" s="6">
        <v>0</v>
      </c>
      <c r="T12" s="6">
        <v>8.7912087912087919E-2</v>
      </c>
      <c r="U12" s="6">
        <v>0</v>
      </c>
      <c r="V12" s="6">
        <v>0.57582417582417578</v>
      </c>
      <c r="W12" s="6">
        <v>0.2087912087912088</v>
      </c>
      <c r="X12" s="6">
        <v>8.7912087912087919E-2</v>
      </c>
      <c r="Y12" s="6">
        <v>3.7362637362637362E-2</v>
      </c>
      <c r="Z12" s="6">
        <v>0</v>
      </c>
      <c r="AA12" s="1">
        <v>2013</v>
      </c>
      <c r="AB12" s="1">
        <v>35</v>
      </c>
      <c r="AC12" s="1">
        <v>-4</v>
      </c>
      <c r="AD12" s="1">
        <v>31</v>
      </c>
      <c r="AE12" s="6">
        <v>0.7137404580152672</v>
      </c>
      <c r="AF12" s="1">
        <v>11</v>
      </c>
      <c r="AG12" s="6">
        <v>0.10382513661202186</v>
      </c>
      <c r="AH12" s="1">
        <v>9</v>
      </c>
      <c r="AI12" s="1">
        <v>9</v>
      </c>
      <c r="AJ12" s="1">
        <v>4</v>
      </c>
      <c r="AK12" s="1">
        <v>7</v>
      </c>
      <c r="AL12" s="1">
        <v>7</v>
      </c>
      <c r="AM12" s="1">
        <v>4</v>
      </c>
      <c r="AN12" s="6">
        <v>0</v>
      </c>
      <c r="AO12" s="6">
        <v>0.32442748091603052</v>
      </c>
      <c r="AP12" s="1">
        <v>2014</v>
      </c>
      <c r="AQ12" s="1">
        <v>32</v>
      </c>
      <c r="AR12" s="1">
        <v>-5</v>
      </c>
      <c r="AS12" s="1">
        <v>49</v>
      </c>
      <c r="AT12" s="6">
        <v>0.61052631578947369</v>
      </c>
      <c r="AU12" s="1">
        <v>23</v>
      </c>
      <c r="AV12" s="6">
        <v>0.19801980198019803</v>
      </c>
      <c r="AW12" s="1">
        <v>10</v>
      </c>
      <c r="AX12" s="1">
        <v>9</v>
      </c>
      <c r="AY12" s="1">
        <v>10</v>
      </c>
      <c r="AZ12" s="1">
        <v>22</v>
      </c>
      <c r="BA12" s="1">
        <v>2</v>
      </c>
      <c r="BB12" s="1">
        <v>15</v>
      </c>
      <c r="BC12" s="6">
        <v>0.26881720430107525</v>
      </c>
      <c r="BE12" s="1">
        <v>427</v>
      </c>
      <c r="BF12" s="1">
        <v>33</v>
      </c>
      <c r="BG12" s="1">
        <v>-7</v>
      </c>
      <c r="BH12" s="1">
        <v>6.2</v>
      </c>
      <c r="BI12" s="1">
        <v>1.8</v>
      </c>
      <c r="BJ12" s="6">
        <v>0.19138755980861244</v>
      </c>
      <c r="BK12" s="6">
        <v>1.834862385321101E-2</v>
      </c>
      <c r="BL12" s="6">
        <v>0.10091743119266056</v>
      </c>
      <c r="BM12" s="6">
        <v>0.72477064220183485</v>
      </c>
      <c r="BN12" s="1">
        <v>7.8</v>
      </c>
      <c r="BO12" s="6">
        <v>0.83011583011583012</v>
      </c>
      <c r="BP12" s="6">
        <v>0.50574712643678166</v>
      </c>
      <c r="BQ12" s="1">
        <v>28</v>
      </c>
      <c r="BR12" s="6">
        <v>0.4375</v>
      </c>
      <c r="BS12" s="6">
        <v>0.5</v>
      </c>
      <c r="BT12" s="1">
        <v>16.899999999999999</v>
      </c>
      <c r="BU12" s="1">
        <v>42</v>
      </c>
      <c r="BV12" s="6">
        <v>0.125</v>
      </c>
    </row>
    <row r="13" spans="1:74" x14ac:dyDescent="0.25">
      <c r="A13" s="1" t="s">
        <v>68</v>
      </c>
      <c r="B13" s="6">
        <v>0.48666666666666669</v>
      </c>
      <c r="C13" s="7">
        <v>0.51333333333333331</v>
      </c>
      <c r="D13" s="1">
        <v>9</v>
      </c>
      <c r="E13" s="1">
        <v>89</v>
      </c>
      <c r="F13" s="6">
        <v>0.21111111111111111</v>
      </c>
      <c r="G13" s="8">
        <v>19</v>
      </c>
      <c r="H13" s="8">
        <v>-18</v>
      </c>
      <c r="I13" s="6">
        <v>0.35199999999999998</v>
      </c>
      <c r="K13" s="24"/>
      <c r="L13" s="24"/>
      <c r="M13" s="25"/>
      <c r="N13" s="25"/>
      <c r="O13" s="12">
        <v>0</v>
      </c>
      <c r="P13" s="12">
        <v>0.33333333333333331</v>
      </c>
      <c r="R13" s="6">
        <v>0</v>
      </c>
      <c r="S13" s="6">
        <v>1.5873015873015872E-2</v>
      </c>
      <c r="T13" s="6">
        <v>0.11904761904761904</v>
      </c>
      <c r="U13" s="6">
        <v>0</v>
      </c>
      <c r="V13" s="6">
        <v>0.5714285714285714</v>
      </c>
      <c r="W13" s="6">
        <v>0.19047619047619047</v>
      </c>
      <c r="X13" s="6">
        <v>4.7619047619047616E-2</v>
      </c>
      <c r="Y13" s="6">
        <v>5.5555555555555552E-2</v>
      </c>
      <c r="Z13" s="6">
        <v>0</v>
      </c>
      <c r="AA13" s="1">
        <v>2010</v>
      </c>
      <c r="AB13" s="1">
        <v>35</v>
      </c>
      <c r="AC13" s="1">
        <v>-6</v>
      </c>
      <c r="AD13" s="1">
        <v>27</v>
      </c>
      <c r="AE13" s="6">
        <v>0.43055555555555558</v>
      </c>
      <c r="AF13" s="1">
        <v>7</v>
      </c>
      <c r="AG13" s="6">
        <v>1.7241379310344827E-2</v>
      </c>
      <c r="AH13" s="1">
        <v>6</v>
      </c>
      <c r="AI13" s="1">
        <v>9</v>
      </c>
      <c r="AJ13" s="1">
        <v>0</v>
      </c>
      <c r="AK13" s="1">
        <v>0</v>
      </c>
      <c r="AL13" s="1">
        <v>12</v>
      </c>
      <c r="AM13" s="1">
        <v>0</v>
      </c>
      <c r="AN13" s="6">
        <v>0</v>
      </c>
      <c r="AO13" s="6">
        <v>0.375</v>
      </c>
      <c r="AP13" s="1">
        <v>2010</v>
      </c>
      <c r="AQ13" s="1">
        <v>20</v>
      </c>
      <c r="AR13" s="1">
        <v>-7</v>
      </c>
      <c r="AS13" s="1">
        <v>69</v>
      </c>
      <c r="AT13" s="6">
        <v>0.41666666666666669</v>
      </c>
      <c r="AU13" s="1">
        <v>27</v>
      </c>
      <c r="AV13" s="6">
        <v>0.5714285714285714</v>
      </c>
      <c r="AW13" s="1">
        <v>1</v>
      </c>
      <c r="AX13" s="1">
        <v>1</v>
      </c>
      <c r="AY13" s="1">
        <v>19</v>
      </c>
      <c r="AZ13" s="1">
        <v>31</v>
      </c>
      <c r="BA13" s="1">
        <v>0</v>
      </c>
      <c r="BB13" s="1">
        <v>28</v>
      </c>
      <c r="BC13" s="6">
        <v>4.1666666666666664E-2</v>
      </c>
      <c r="BE13" s="1">
        <v>479</v>
      </c>
      <c r="BF13" s="1">
        <v>35</v>
      </c>
      <c r="BG13" s="1">
        <v>-7</v>
      </c>
      <c r="BH13" s="1">
        <v>7.2</v>
      </c>
      <c r="BI13" s="1">
        <v>2.09</v>
      </c>
      <c r="BJ13" s="6">
        <v>0.21818181818181817</v>
      </c>
      <c r="BK13" s="6">
        <v>0</v>
      </c>
      <c r="BL13" s="6">
        <v>4.2553191489361701E-2</v>
      </c>
      <c r="BM13" s="6">
        <v>0.93617021276595747</v>
      </c>
      <c r="BN13" s="1">
        <v>7.4</v>
      </c>
      <c r="BO13" s="6">
        <v>1</v>
      </c>
      <c r="BP13" s="6">
        <v>0.45</v>
      </c>
      <c r="BQ13" s="1">
        <v>28</v>
      </c>
      <c r="BR13" s="6">
        <v>0.33333333333333331</v>
      </c>
      <c r="BS13" s="6">
        <v>0.66666666666666663</v>
      </c>
      <c r="BT13" s="1">
        <v>29</v>
      </c>
      <c r="BU13" s="1">
        <v>73</v>
      </c>
      <c r="BV13" s="6">
        <v>0</v>
      </c>
    </row>
    <row r="14" spans="1:74" x14ac:dyDescent="0.25">
      <c r="A14" s="5" t="s">
        <v>71</v>
      </c>
      <c r="B14" s="6"/>
      <c r="C14" s="7"/>
      <c r="F14" s="6"/>
      <c r="G14" s="8"/>
      <c r="H14" s="8"/>
      <c r="I14" s="6"/>
      <c r="K14" s="24">
        <v>0.79622641509433967</v>
      </c>
      <c r="L14" s="24">
        <v>0.20377358490566033</v>
      </c>
      <c r="M14" s="25">
        <v>4.7</v>
      </c>
      <c r="N14" s="25">
        <v>2.1</v>
      </c>
      <c r="O14" s="12"/>
      <c r="P14" s="12"/>
      <c r="R14" s="6"/>
      <c r="S14" s="6"/>
      <c r="T14" s="6"/>
      <c r="U14" s="6"/>
      <c r="V14" s="6"/>
      <c r="W14" s="6"/>
      <c r="X14" s="6"/>
      <c r="Y14" s="6"/>
      <c r="Z14" s="6"/>
      <c r="AE14" s="6"/>
      <c r="AG14" s="6"/>
      <c r="AN14" s="6"/>
      <c r="AO14" s="6"/>
      <c r="AT14" s="6"/>
      <c r="AV14" s="6"/>
      <c r="BC14" s="6"/>
      <c r="BJ14" s="6"/>
      <c r="BK14" s="6"/>
      <c r="BL14" s="6"/>
      <c r="BM14" s="6"/>
      <c r="BO14" s="6"/>
      <c r="BP14" s="6"/>
      <c r="BR14" s="6"/>
      <c r="BS14" s="6"/>
      <c r="BV14" s="6"/>
    </row>
    <row r="15" spans="1:74" x14ac:dyDescent="0.25">
      <c r="A15" s="1" t="s">
        <v>70</v>
      </c>
      <c r="B15" s="6">
        <v>0.59272727272727277</v>
      </c>
      <c r="C15" s="7">
        <v>0.40727272727272723</v>
      </c>
      <c r="D15" s="1">
        <v>11</v>
      </c>
      <c r="E15" s="1">
        <v>78</v>
      </c>
      <c r="F15" s="6">
        <v>0.30092341118957089</v>
      </c>
      <c r="G15" s="8">
        <v>20</v>
      </c>
      <c r="H15" s="8">
        <v>-20</v>
      </c>
      <c r="I15" s="6">
        <v>0.33652762119503948</v>
      </c>
      <c r="K15" s="24"/>
      <c r="L15" s="24">
        <v>1</v>
      </c>
      <c r="M15" s="25"/>
      <c r="N15" s="25"/>
      <c r="O15" s="12">
        <v>0.23529411764705882</v>
      </c>
      <c r="P15" s="12">
        <v>0.5</v>
      </c>
      <c r="R15" s="6">
        <v>0</v>
      </c>
      <c r="S15" s="6">
        <v>0</v>
      </c>
      <c r="T15" s="6">
        <v>7.4204946996466431E-2</v>
      </c>
      <c r="U15" s="6">
        <v>0</v>
      </c>
      <c r="V15" s="6">
        <v>0.6537102473498233</v>
      </c>
      <c r="W15" s="6">
        <v>0.12367491166077739</v>
      </c>
      <c r="X15" s="6">
        <v>9.187279151943463E-2</v>
      </c>
      <c r="Y15" s="6">
        <v>5.6537102473498232E-2</v>
      </c>
      <c r="Z15" s="6">
        <v>0</v>
      </c>
      <c r="AA15" s="1">
        <v>2014</v>
      </c>
      <c r="AB15" s="1">
        <v>32</v>
      </c>
      <c r="AC15" s="1">
        <v>-6</v>
      </c>
      <c r="AD15" s="1">
        <v>28</v>
      </c>
      <c r="AE15" s="6">
        <v>0.14054054054054055</v>
      </c>
      <c r="AF15" s="1">
        <v>8</v>
      </c>
      <c r="AG15" s="6">
        <v>0.29435483870967744</v>
      </c>
      <c r="AH15" s="1">
        <v>7</v>
      </c>
      <c r="AI15" s="1">
        <v>6</v>
      </c>
      <c r="AJ15" s="1">
        <v>0</v>
      </c>
      <c r="AK15" s="1">
        <v>0</v>
      </c>
      <c r="AL15" s="1">
        <v>11</v>
      </c>
      <c r="AM15" s="1">
        <v>0</v>
      </c>
      <c r="AN15" s="6">
        <v>0</v>
      </c>
      <c r="AO15" s="6">
        <v>0.45945945945945948</v>
      </c>
      <c r="AP15" s="1">
        <v>2014</v>
      </c>
      <c r="AQ15" s="1">
        <v>30</v>
      </c>
      <c r="AR15" s="1">
        <v>-6</v>
      </c>
      <c r="AS15" s="1">
        <v>44</v>
      </c>
      <c r="AT15" s="6">
        <v>0.14285714285714285</v>
      </c>
      <c r="AU15" s="1">
        <v>18</v>
      </c>
      <c r="AV15" s="6">
        <v>0.73684210526315785</v>
      </c>
      <c r="AW15" s="1">
        <v>9</v>
      </c>
      <c r="AX15" s="1">
        <v>3</v>
      </c>
      <c r="AY15" s="1">
        <v>13</v>
      </c>
      <c r="AZ15" s="1">
        <v>24</v>
      </c>
      <c r="BA15" s="1">
        <v>0</v>
      </c>
      <c r="BB15" s="1">
        <v>16</v>
      </c>
      <c r="BC15" s="6">
        <v>0.34285714285714286</v>
      </c>
      <c r="BE15" s="1">
        <v>459</v>
      </c>
      <c r="BF15" s="1">
        <v>32</v>
      </c>
      <c r="BG15" s="1">
        <v>-6</v>
      </c>
      <c r="BH15" s="1">
        <v>6</v>
      </c>
      <c r="BI15" s="1">
        <v>2.48</v>
      </c>
      <c r="BJ15" s="6">
        <v>0.46774193548387094</v>
      </c>
      <c r="BK15" s="6">
        <v>0.1702127659574468</v>
      </c>
      <c r="BL15" s="6">
        <v>1.0638297872340425E-2</v>
      </c>
      <c r="BM15" s="6">
        <v>0.74468085106382975</v>
      </c>
      <c r="BN15" s="1">
        <v>8.6</v>
      </c>
      <c r="BO15" s="6">
        <v>0.9838709677419355</v>
      </c>
      <c r="BP15" s="6">
        <v>0.52898550724637683</v>
      </c>
      <c r="BQ15" s="1">
        <v>28</v>
      </c>
      <c r="BR15" s="6">
        <v>0.23529411764705882</v>
      </c>
      <c r="BS15" s="6">
        <v>0.70588235294117652</v>
      </c>
      <c r="BT15" s="1">
        <v>34.700000000000003</v>
      </c>
      <c r="BU15" s="1">
        <v>91</v>
      </c>
      <c r="BV15" s="6">
        <v>0.17647058823529413</v>
      </c>
    </row>
    <row r="16" spans="1:74" x14ac:dyDescent="0.25">
      <c r="A16" s="1" t="s">
        <v>64</v>
      </c>
      <c r="B16" s="6">
        <v>0.714898177920686</v>
      </c>
      <c r="C16" s="7">
        <v>0.285101822079314</v>
      </c>
      <c r="D16" s="1">
        <v>9</v>
      </c>
      <c r="E16" s="1">
        <v>82</v>
      </c>
      <c r="F16" s="6">
        <v>0.60649819494584833</v>
      </c>
      <c r="G16" s="8">
        <v>19</v>
      </c>
      <c r="H16" s="8">
        <v>-17</v>
      </c>
      <c r="I16" s="6">
        <v>0.57983193277310929</v>
      </c>
      <c r="K16" s="24"/>
      <c r="L16" s="24">
        <v>1</v>
      </c>
      <c r="M16" s="25"/>
      <c r="N16" s="25"/>
      <c r="O16" s="12">
        <v>0.12328767123287671</v>
      </c>
      <c r="P16" s="12">
        <v>0.2</v>
      </c>
      <c r="R16" s="6">
        <v>2.9325513196480938E-3</v>
      </c>
      <c r="S16" s="6">
        <v>0</v>
      </c>
      <c r="T16" s="6">
        <v>4.9853372434017593E-2</v>
      </c>
      <c r="U16" s="6">
        <v>0</v>
      </c>
      <c r="V16" s="6">
        <v>0.60215053763440862</v>
      </c>
      <c r="W16" s="6">
        <v>0.20430107526881722</v>
      </c>
      <c r="X16" s="6">
        <v>0.10361681329423265</v>
      </c>
      <c r="Y16" s="6">
        <v>3.7145650048875857E-2</v>
      </c>
      <c r="Z16" s="6">
        <v>0</v>
      </c>
      <c r="AA16" s="1">
        <v>2017</v>
      </c>
      <c r="AB16" s="1">
        <v>34</v>
      </c>
      <c r="AC16" s="1">
        <v>-5</v>
      </c>
      <c r="AD16" s="1">
        <v>27</v>
      </c>
      <c r="AE16" s="6">
        <v>0.60551948051948057</v>
      </c>
      <c r="AF16" s="1">
        <v>7</v>
      </c>
      <c r="AG16" s="6">
        <v>0.12225705329153605</v>
      </c>
      <c r="AH16" s="1">
        <v>7</v>
      </c>
      <c r="AI16" s="1">
        <v>6</v>
      </c>
      <c r="AJ16" s="1">
        <v>16</v>
      </c>
      <c r="AK16" s="1">
        <v>26</v>
      </c>
      <c r="AL16" s="1">
        <v>9</v>
      </c>
      <c r="AM16" s="1">
        <v>8</v>
      </c>
      <c r="AN16" s="6">
        <v>3.8461538461538464E-2</v>
      </c>
      <c r="AO16" s="6">
        <v>0.2435064935064935</v>
      </c>
      <c r="AP16" s="1">
        <v>2016</v>
      </c>
      <c r="AQ16" s="1">
        <v>23</v>
      </c>
      <c r="AR16" s="1">
        <v>-7</v>
      </c>
      <c r="AS16" s="1">
        <v>47</v>
      </c>
      <c r="AT16" s="6">
        <v>0.63636363636363635</v>
      </c>
      <c r="AU16" s="1">
        <v>20</v>
      </c>
      <c r="AV16" s="6">
        <v>0.39534883720930231</v>
      </c>
      <c r="AW16" s="1">
        <v>10</v>
      </c>
      <c r="AX16" s="1">
        <v>9</v>
      </c>
      <c r="AY16" s="1">
        <v>8</v>
      </c>
      <c r="AZ16" s="1">
        <v>13</v>
      </c>
      <c r="BA16" s="1">
        <v>9</v>
      </c>
      <c r="BB16" s="1">
        <v>18</v>
      </c>
      <c r="BC16" s="6">
        <v>0.26341463414634148</v>
      </c>
      <c r="BE16" s="1">
        <v>266</v>
      </c>
      <c r="BF16" s="1">
        <v>32</v>
      </c>
      <c r="BG16" s="1">
        <v>-7</v>
      </c>
      <c r="BH16" s="1">
        <v>4.9000000000000004</v>
      </c>
      <c r="BI16" s="1">
        <v>1.47</v>
      </c>
      <c r="BJ16" s="6">
        <v>0.23668639053254437</v>
      </c>
      <c r="BK16" s="6">
        <v>2.7131782945736434E-2</v>
      </c>
      <c r="BL16" s="6">
        <v>0.23643410852713179</v>
      </c>
      <c r="BM16" s="6">
        <v>0.48449612403100772</v>
      </c>
      <c r="BN16" s="1">
        <v>5</v>
      </c>
      <c r="BO16" s="6">
        <v>0.82659932659932656</v>
      </c>
      <c r="BP16" s="6">
        <v>0.48692152917505033</v>
      </c>
      <c r="BQ16" s="1">
        <v>28</v>
      </c>
      <c r="BR16" s="6">
        <v>0.69090909090909092</v>
      </c>
      <c r="BS16" s="6">
        <v>0.29090909090909089</v>
      </c>
      <c r="BT16" s="1">
        <v>11.9</v>
      </c>
      <c r="BU16" s="1">
        <v>30</v>
      </c>
      <c r="BV16" s="6">
        <v>5.4545454545454543E-2</v>
      </c>
    </row>
    <row r="17" spans="1:74" x14ac:dyDescent="0.25">
      <c r="A17" s="1" t="s">
        <v>66</v>
      </c>
      <c r="B17" s="6">
        <v>0.86952288218111007</v>
      </c>
      <c r="C17" s="7">
        <v>0.13047711781888993</v>
      </c>
      <c r="D17" s="1">
        <v>11</v>
      </c>
      <c r="E17" s="1">
        <v>84</v>
      </c>
      <c r="F17" s="6">
        <v>0.20262869660460023</v>
      </c>
      <c r="G17" s="8">
        <v>19</v>
      </c>
      <c r="H17" s="8">
        <v>-19</v>
      </c>
      <c r="I17" s="6">
        <v>0.21978021978021978</v>
      </c>
      <c r="K17" s="24"/>
      <c r="L17" s="24">
        <v>1</v>
      </c>
      <c r="M17" s="25"/>
      <c r="N17" s="25"/>
      <c r="O17" s="12">
        <v>2.2727272727272728E-2</v>
      </c>
      <c r="P17" s="12">
        <v>0.44</v>
      </c>
      <c r="R17" s="6">
        <v>8.5679314565483469E-3</v>
      </c>
      <c r="S17" s="6">
        <v>3.0599755201958386E-3</v>
      </c>
      <c r="T17" s="6">
        <v>9.1799265605875147E-2</v>
      </c>
      <c r="U17" s="6">
        <v>4.2839657282741734E-3</v>
      </c>
      <c r="V17" s="6">
        <v>0.56242350061199509</v>
      </c>
      <c r="W17" s="6">
        <v>0.20930232558139536</v>
      </c>
      <c r="X17" s="6">
        <v>9.1799265605875147E-2</v>
      </c>
      <c r="Y17" s="6">
        <v>2.876376988984088E-2</v>
      </c>
      <c r="Z17" s="6">
        <v>0</v>
      </c>
      <c r="AA17" s="1">
        <v>2017</v>
      </c>
      <c r="AB17" s="1">
        <v>34</v>
      </c>
      <c r="AC17" s="1">
        <v>-6</v>
      </c>
      <c r="AD17" s="1">
        <v>30</v>
      </c>
      <c r="AE17" s="6">
        <v>0.53210010881392822</v>
      </c>
      <c r="AF17" s="1">
        <v>8</v>
      </c>
      <c r="AG17" s="6">
        <v>6.2034739454094295E-2</v>
      </c>
      <c r="AH17" s="1">
        <v>7</v>
      </c>
      <c r="AI17" s="1">
        <v>6</v>
      </c>
      <c r="AJ17" s="1">
        <v>4</v>
      </c>
      <c r="AK17" s="1">
        <v>2</v>
      </c>
      <c r="AL17" s="1">
        <v>8</v>
      </c>
      <c r="AM17" s="1">
        <v>19</v>
      </c>
      <c r="AN17" s="6">
        <v>0.10891089108910891</v>
      </c>
      <c r="AO17" s="6">
        <v>0.31011969532100109</v>
      </c>
      <c r="AP17" s="1">
        <v>2014</v>
      </c>
      <c r="AQ17" s="1">
        <v>21</v>
      </c>
      <c r="AR17" s="1">
        <v>-7</v>
      </c>
      <c r="AS17" s="1">
        <v>38</v>
      </c>
      <c r="AT17" s="6">
        <v>0.50877192982456143</v>
      </c>
      <c r="AU17" s="1">
        <v>15</v>
      </c>
      <c r="AV17" s="6">
        <v>0.41107871720116618</v>
      </c>
      <c r="AW17" s="1">
        <v>6</v>
      </c>
      <c r="AX17" s="1">
        <v>5</v>
      </c>
      <c r="AY17" s="1">
        <v>7</v>
      </c>
      <c r="AZ17" s="1">
        <v>9</v>
      </c>
      <c r="BA17" s="1">
        <v>22</v>
      </c>
      <c r="BB17" s="1">
        <v>22</v>
      </c>
      <c r="BC17" s="6">
        <v>0.19822485207100593</v>
      </c>
      <c r="BE17" s="1">
        <v>350</v>
      </c>
      <c r="BF17" s="1">
        <v>33</v>
      </c>
      <c r="BG17" s="1">
        <v>-6</v>
      </c>
      <c r="BH17" s="1">
        <v>5.6</v>
      </c>
      <c r="BI17" s="1">
        <v>1.65</v>
      </c>
      <c r="BJ17" s="6">
        <v>0.2185430463576159</v>
      </c>
      <c r="BK17" s="6">
        <v>3.9886039886039885E-2</v>
      </c>
      <c r="BL17" s="6">
        <v>0.17094017094017094</v>
      </c>
      <c r="BM17" s="6">
        <v>0.55555555555555558</v>
      </c>
      <c r="BN17" s="1">
        <v>5.6</v>
      </c>
      <c r="BO17" s="6">
        <v>0.83595505617977528</v>
      </c>
      <c r="BP17" s="6">
        <v>0.58181818181818179</v>
      </c>
      <c r="BQ17" s="1">
        <v>28</v>
      </c>
      <c r="BR17" s="6">
        <v>0.57971014492753625</v>
      </c>
      <c r="BS17" s="6">
        <v>0.36231884057971014</v>
      </c>
      <c r="BT17" s="1">
        <v>17.2</v>
      </c>
      <c r="BU17" s="1">
        <v>42</v>
      </c>
      <c r="BV17" s="6">
        <v>0.17391304347826086</v>
      </c>
    </row>
    <row r="18" spans="1:74" x14ac:dyDescent="0.25">
      <c r="A18" s="1" t="s">
        <v>67</v>
      </c>
      <c r="B18" s="6">
        <v>0.80645161290322576</v>
      </c>
      <c r="C18" s="7">
        <v>0.19354838709677424</v>
      </c>
      <c r="D18" s="1">
        <v>11</v>
      </c>
      <c r="E18" s="1">
        <v>82</v>
      </c>
      <c r="F18" s="6">
        <v>0.23755868544600939</v>
      </c>
      <c r="G18" s="8">
        <v>19</v>
      </c>
      <c r="H18" s="8">
        <v>-21</v>
      </c>
      <c r="I18" s="6">
        <v>0.33717579250720459</v>
      </c>
      <c r="K18" s="24"/>
      <c r="L18" s="24">
        <v>1</v>
      </c>
      <c r="M18" s="25"/>
      <c r="N18" s="25"/>
      <c r="O18" s="12">
        <v>0.22448979591836735</v>
      </c>
      <c r="P18" s="12">
        <v>0.34782608695652173</v>
      </c>
      <c r="R18" s="6">
        <v>0</v>
      </c>
      <c r="S18" s="6">
        <v>5.4988216810683424E-3</v>
      </c>
      <c r="T18" s="6">
        <v>0.10761979575805185</v>
      </c>
      <c r="U18" s="6">
        <v>0</v>
      </c>
      <c r="V18" s="6">
        <v>0.58837391987431265</v>
      </c>
      <c r="W18" s="6">
        <v>0.19167321288295366</v>
      </c>
      <c r="X18" s="6">
        <v>7.1484681853888454E-2</v>
      </c>
      <c r="Y18" s="6">
        <v>3.5349567949725061E-2</v>
      </c>
      <c r="Z18" s="6">
        <v>0</v>
      </c>
      <c r="AA18" s="1">
        <v>2015</v>
      </c>
      <c r="AB18" s="1">
        <v>32</v>
      </c>
      <c r="AC18" s="1">
        <v>-8</v>
      </c>
      <c r="AD18" s="1">
        <v>28</v>
      </c>
      <c r="AE18" s="6">
        <v>0.56341789052069424</v>
      </c>
      <c r="AF18" s="1">
        <v>7</v>
      </c>
      <c r="AG18" s="6">
        <v>0.11057692307692307</v>
      </c>
      <c r="AH18" s="1">
        <v>8</v>
      </c>
      <c r="AI18" s="1">
        <v>7</v>
      </c>
      <c r="AJ18" s="1">
        <v>7</v>
      </c>
      <c r="AK18" s="1">
        <v>33</v>
      </c>
      <c r="AL18" s="1">
        <v>8</v>
      </c>
      <c r="AM18" s="1">
        <v>2</v>
      </c>
      <c r="AN18" s="6">
        <v>0</v>
      </c>
      <c r="AO18" s="6">
        <v>0.26969292389853139</v>
      </c>
      <c r="AP18" s="1">
        <v>2014</v>
      </c>
      <c r="AQ18" s="1">
        <v>25</v>
      </c>
      <c r="AR18" s="1">
        <v>-7</v>
      </c>
      <c r="AS18" s="1">
        <v>50</v>
      </c>
      <c r="AT18" s="6">
        <v>0.50409836065573765</v>
      </c>
      <c r="AU18" s="1">
        <v>16</v>
      </c>
      <c r="AV18" s="6">
        <v>0.5</v>
      </c>
      <c r="AW18" s="1">
        <v>5</v>
      </c>
      <c r="AX18" s="1">
        <v>5</v>
      </c>
      <c r="AY18" s="1">
        <v>12</v>
      </c>
      <c r="AZ18" s="1">
        <v>18</v>
      </c>
      <c r="BA18" s="1">
        <v>7</v>
      </c>
      <c r="BB18" s="1">
        <v>24</v>
      </c>
      <c r="BC18" s="6">
        <v>0.24793388429752067</v>
      </c>
      <c r="BE18" s="1">
        <v>361</v>
      </c>
      <c r="BF18" s="1">
        <v>34</v>
      </c>
      <c r="BG18" s="1">
        <v>-7</v>
      </c>
      <c r="BH18" s="1">
        <v>5.8</v>
      </c>
      <c r="BI18" s="1">
        <v>1.75</v>
      </c>
      <c r="BJ18" s="6">
        <v>0.18412698412698414</v>
      </c>
      <c r="BK18" s="6">
        <v>0.14344262295081966</v>
      </c>
      <c r="BL18" s="6">
        <v>9.8360655737704916E-2</v>
      </c>
      <c r="BM18" s="6">
        <v>0.60655737704918034</v>
      </c>
      <c r="BN18" s="1">
        <v>7.7</v>
      </c>
      <c r="BO18" s="6">
        <v>0.90268886043533936</v>
      </c>
      <c r="BP18" s="6">
        <v>0.5699831365935919</v>
      </c>
      <c r="BQ18" s="1">
        <v>28</v>
      </c>
      <c r="BR18" s="6">
        <v>0.26760563380281688</v>
      </c>
      <c r="BS18" s="6">
        <v>0.70422535211267601</v>
      </c>
      <c r="BT18" s="1">
        <v>20.2</v>
      </c>
      <c r="BU18" s="1">
        <v>55</v>
      </c>
      <c r="BV18" s="6">
        <v>5.6338028169014086E-2</v>
      </c>
    </row>
    <row r="19" spans="1:74" x14ac:dyDescent="0.25">
      <c r="A19" s="1" t="s">
        <v>68</v>
      </c>
      <c r="B19" s="6">
        <v>0.57951482479784366</v>
      </c>
      <c r="C19" s="7">
        <v>0.42048517520215634</v>
      </c>
      <c r="D19" s="1">
        <v>12</v>
      </c>
      <c r="E19" s="1">
        <v>85</v>
      </c>
      <c r="F19" s="6">
        <v>0.35574229691876752</v>
      </c>
      <c r="G19" s="8">
        <v>20</v>
      </c>
      <c r="H19" s="8">
        <v>-21</v>
      </c>
      <c r="I19" s="6">
        <v>0.39236790606653621</v>
      </c>
      <c r="K19" s="24"/>
      <c r="L19" s="24">
        <v>1</v>
      </c>
      <c r="M19" s="25"/>
      <c r="N19" s="25"/>
      <c r="O19" s="12">
        <v>0.1875</v>
      </c>
      <c r="P19" s="12">
        <v>0.27272727272727271</v>
      </c>
      <c r="R19" s="6">
        <v>0</v>
      </c>
      <c r="S19" s="6">
        <v>4.2194092827004216E-3</v>
      </c>
      <c r="T19" s="6">
        <v>9.9156118143459912E-2</v>
      </c>
      <c r="U19" s="6">
        <v>0</v>
      </c>
      <c r="V19" s="6">
        <v>0.58227848101265822</v>
      </c>
      <c r="W19" s="6">
        <v>0.2109704641350211</v>
      </c>
      <c r="X19" s="6">
        <v>6.7510548523206745E-2</v>
      </c>
      <c r="Y19" s="6">
        <v>3.5864978902953586E-2</v>
      </c>
      <c r="Z19" s="6">
        <v>0</v>
      </c>
      <c r="AA19" s="1">
        <v>2010</v>
      </c>
      <c r="AB19" s="1">
        <v>32</v>
      </c>
      <c r="AC19" s="1">
        <v>-5</v>
      </c>
      <c r="AD19" s="1">
        <v>28</v>
      </c>
      <c r="AE19" s="6">
        <v>0.41666666666666669</v>
      </c>
      <c r="AF19" s="1">
        <v>8</v>
      </c>
      <c r="AG19" s="6">
        <v>7.3107049608355096E-2</v>
      </c>
      <c r="AH19" s="1">
        <v>8</v>
      </c>
      <c r="AI19" s="1">
        <v>6</v>
      </c>
      <c r="AJ19" s="1">
        <v>7</v>
      </c>
      <c r="AK19" s="1">
        <v>11</v>
      </c>
      <c r="AL19" s="1">
        <v>12</v>
      </c>
      <c r="AM19" s="1">
        <v>0</v>
      </c>
      <c r="AN19" s="6">
        <v>0.75</v>
      </c>
      <c r="AO19" s="6">
        <v>0.35507246376811596</v>
      </c>
      <c r="AP19" s="1">
        <v>2010</v>
      </c>
      <c r="AQ19" s="1">
        <v>18</v>
      </c>
      <c r="AR19" s="1">
        <v>-6</v>
      </c>
      <c r="AS19" s="1">
        <v>47</v>
      </c>
      <c r="AT19" s="6">
        <v>0.27</v>
      </c>
      <c r="AU19" s="1">
        <v>22</v>
      </c>
      <c r="AV19" s="6">
        <v>0.20689655172413793</v>
      </c>
      <c r="AW19" s="1">
        <v>3</v>
      </c>
      <c r="AX19" s="1">
        <v>4</v>
      </c>
      <c r="AY19" s="1">
        <v>9</v>
      </c>
      <c r="AZ19" s="1">
        <v>11</v>
      </c>
      <c r="BA19" s="1">
        <v>0</v>
      </c>
      <c r="BB19" s="1">
        <v>19</v>
      </c>
      <c r="BC19" s="6">
        <v>0.18367346938775511</v>
      </c>
      <c r="BE19" s="1">
        <v>336</v>
      </c>
      <c r="BF19" s="1">
        <v>33</v>
      </c>
      <c r="BG19" s="1">
        <v>-8</v>
      </c>
      <c r="BH19" s="1">
        <v>5.5</v>
      </c>
      <c r="BI19" s="1">
        <v>1.55</v>
      </c>
      <c r="BJ19" s="6">
        <v>0.28947368421052633</v>
      </c>
      <c r="BK19" s="6">
        <v>0</v>
      </c>
      <c r="BL19" s="6">
        <v>0.15714285714285714</v>
      </c>
      <c r="BM19" s="6">
        <v>0.62857142857142856</v>
      </c>
      <c r="BN19" s="1">
        <v>5.6</v>
      </c>
      <c r="BO19" s="6">
        <v>0.92105263157894735</v>
      </c>
      <c r="BP19" s="6">
        <v>0.66145833333333337</v>
      </c>
      <c r="BQ19" s="1">
        <v>35</v>
      </c>
      <c r="BR19" s="6">
        <v>0.7</v>
      </c>
      <c r="BS19" s="6">
        <v>0.3</v>
      </c>
      <c r="BT19" s="1">
        <v>11.8</v>
      </c>
      <c r="BU19" s="1">
        <v>22</v>
      </c>
      <c r="BV19" s="6">
        <v>0.3</v>
      </c>
    </row>
    <row r="20" spans="1:74" x14ac:dyDescent="0.25">
      <c r="A20" s="5" t="s">
        <v>72</v>
      </c>
      <c r="B20" s="6"/>
      <c r="C20" s="7"/>
      <c r="F20" s="6"/>
      <c r="G20" s="8"/>
      <c r="H20" s="8"/>
      <c r="I20" s="6"/>
      <c r="K20" s="24">
        <v>0.84090909090909094</v>
      </c>
      <c r="L20" s="24">
        <v>0.15909090909090906</v>
      </c>
      <c r="M20" s="25">
        <v>5</v>
      </c>
      <c r="N20" s="25">
        <v>2.9</v>
      </c>
      <c r="O20" s="12"/>
      <c r="P20" s="12"/>
      <c r="R20" s="6"/>
      <c r="S20" s="6"/>
      <c r="T20" s="6"/>
      <c r="U20" s="6"/>
      <c r="V20" s="6"/>
      <c r="W20" s="6"/>
      <c r="X20" s="6"/>
      <c r="Y20" s="6"/>
      <c r="Z20" s="6"/>
      <c r="AE20" s="6"/>
      <c r="AG20" s="6"/>
      <c r="AN20" s="6"/>
      <c r="AO20" s="6"/>
      <c r="AT20" s="6"/>
      <c r="AV20" s="6"/>
      <c r="BC20" s="6"/>
      <c r="BJ20" s="6"/>
      <c r="BK20" s="6"/>
      <c r="BL20" s="6"/>
      <c r="BM20" s="6"/>
      <c r="BO20" s="6"/>
      <c r="BP20" s="6"/>
      <c r="BR20" s="6"/>
      <c r="BS20" s="6"/>
      <c r="BV20" s="6"/>
    </row>
    <row r="21" spans="1:74" x14ac:dyDescent="0.25">
      <c r="A21" s="1" t="s">
        <v>70</v>
      </c>
      <c r="B21" s="6">
        <v>0.39436619718309857</v>
      </c>
      <c r="C21" s="7">
        <v>0.60563380281690149</v>
      </c>
      <c r="D21" s="1">
        <v>8</v>
      </c>
      <c r="E21" s="1">
        <v>89</v>
      </c>
      <c r="F21" s="6">
        <v>0.24273369992144542</v>
      </c>
      <c r="G21" s="8">
        <v>16</v>
      </c>
      <c r="H21" s="8">
        <v>-21</v>
      </c>
      <c r="I21" s="6">
        <v>0.29505582137161085</v>
      </c>
      <c r="K21" s="24"/>
      <c r="L21" s="24">
        <v>1</v>
      </c>
      <c r="M21" s="25"/>
      <c r="N21" s="25"/>
      <c r="O21" s="12">
        <v>0</v>
      </c>
      <c r="P21" s="12">
        <v>0</v>
      </c>
      <c r="R21" s="6">
        <v>0</v>
      </c>
      <c r="S21" s="6">
        <v>0</v>
      </c>
      <c r="T21" s="6">
        <v>0.12371134020618557</v>
      </c>
      <c r="U21" s="6">
        <v>0</v>
      </c>
      <c r="V21" s="6">
        <v>0.52577319587628868</v>
      </c>
      <c r="W21" s="6">
        <v>0.18556701030927836</v>
      </c>
      <c r="X21" s="6">
        <v>0.1134020618556701</v>
      </c>
      <c r="Y21" s="6">
        <v>5.1546391752577317E-2</v>
      </c>
      <c r="Z21" s="6">
        <v>0</v>
      </c>
      <c r="AA21" s="1">
        <v>2010</v>
      </c>
      <c r="AB21" s="1">
        <v>31</v>
      </c>
      <c r="AC21" s="1">
        <v>-5</v>
      </c>
      <c r="AD21" s="1">
        <v>30</v>
      </c>
      <c r="AE21" s="6">
        <v>0.13725490196078433</v>
      </c>
      <c r="AF21" s="1">
        <v>7</v>
      </c>
      <c r="AG21" s="6">
        <v>8.6956521739130432E-2</v>
      </c>
      <c r="AH21" s="1">
        <v>11</v>
      </c>
      <c r="AI21" s="1">
        <v>7</v>
      </c>
      <c r="AJ21" s="1">
        <v>4</v>
      </c>
      <c r="AK21" s="1">
        <v>9</v>
      </c>
      <c r="AL21" s="1">
        <v>12</v>
      </c>
      <c r="AM21" s="1">
        <v>0</v>
      </c>
      <c r="AN21" s="6">
        <v>1</v>
      </c>
      <c r="AO21" s="6">
        <v>0.52941176470588236</v>
      </c>
      <c r="AP21" s="1">
        <v>2013</v>
      </c>
      <c r="AQ21" s="1">
        <v>35</v>
      </c>
      <c r="AR21" s="1">
        <v>-4</v>
      </c>
      <c r="AS21" s="1">
        <v>64</v>
      </c>
      <c r="AT21" s="6">
        <v>5.5555555555555552E-2</v>
      </c>
      <c r="AU21" s="1">
        <v>27</v>
      </c>
      <c r="AV21" s="6">
        <v>0.6</v>
      </c>
      <c r="AW21" s="1">
        <v>6</v>
      </c>
      <c r="AX21" s="1">
        <v>1</v>
      </c>
      <c r="AY21" s="1">
        <v>7</v>
      </c>
      <c r="AZ21" s="1">
        <v>10</v>
      </c>
      <c r="BA21" s="1">
        <v>48</v>
      </c>
      <c r="BB21" s="1">
        <v>25</v>
      </c>
      <c r="BC21" s="6">
        <v>0.33333333333333331</v>
      </c>
      <c r="BE21" s="1">
        <v>801</v>
      </c>
      <c r="BF21" s="1">
        <v>33</v>
      </c>
      <c r="BG21" s="1">
        <v>-8</v>
      </c>
      <c r="BH21" s="1">
        <v>6.3</v>
      </c>
      <c r="BI21" s="1">
        <v>1.55</v>
      </c>
      <c r="BJ21" s="6">
        <v>0.59523809523809523</v>
      </c>
      <c r="BK21" s="6">
        <v>0.04</v>
      </c>
      <c r="BL21" s="6">
        <v>0.2</v>
      </c>
      <c r="BM21" s="6">
        <v>0.44</v>
      </c>
      <c r="BN21" s="1">
        <v>5</v>
      </c>
      <c r="BO21" s="6">
        <v>0.94339622641509435</v>
      </c>
      <c r="BP21" s="6">
        <v>0.97499999999999998</v>
      </c>
      <c r="BQ21" s="1">
        <v>35</v>
      </c>
      <c r="BR21" s="6">
        <v>1</v>
      </c>
      <c r="BS21" s="6">
        <v>0</v>
      </c>
      <c r="BT21" s="1">
        <v>14</v>
      </c>
      <c r="BU21" s="1">
        <v>35</v>
      </c>
      <c r="BV21" s="6">
        <v>0</v>
      </c>
    </row>
    <row r="22" spans="1:74" x14ac:dyDescent="0.25">
      <c r="A22" s="1" t="s">
        <v>64</v>
      </c>
      <c r="B22" s="6">
        <v>0.91836734693877553</v>
      </c>
      <c r="C22" s="7">
        <v>8.1632653061224469E-2</v>
      </c>
      <c r="D22" s="1">
        <v>15</v>
      </c>
      <c r="E22" s="1">
        <v>84</v>
      </c>
      <c r="F22" s="6">
        <v>0.36986301369863012</v>
      </c>
      <c r="G22" s="8">
        <v>18</v>
      </c>
      <c r="H22" s="8">
        <v>-20</v>
      </c>
      <c r="I22" s="6">
        <v>5.4794520547945202E-2</v>
      </c>
      <c r="K22" s="24"/>
      <c r="L22" s="24">
        <v>1</v>
      </c>
      <c r="M22" s="25"/>
      <c r="N22" s="25"/>
      <c r="O22" s="12">
        <v>0</v>
      </c>
      <c r="P22" s="12">
        <v>0</v>
      </c>
      <c r="R22" s="6">
        <v>0</v>
      </c>
      <c r="S22" s="6">
        <v>0</v>
      </c>
      <c r="T22" s="6">
        <v>8.5836909871244635E-2</v>
      </c>
      <c r="U22" s="6">
        <v>0</v>
      </c>
      <c r="V22" s="6">
        <v>0.57081545064377681</v>
      </c>
      <c r="W22" s="6">
        <v>0.24034334763948498</v>
      </c>
      <c r="X22" s="6">
        <v>9.012875536480687E-2</v>
      </c>
      <c r="Y22" s="6">
        <v>1.2875536480686695E-2</v>
      </c>
      <c r="Z22" s="6">
        <v>0</v>
      </c>
      <c r="AA22" s="1">
        <v>2011</v>
      </c>
      <c r="AB22" s="1">
        <v>34</v>
      </c>
      <c r="AC22" s="1">
        <v>-5</v>
      </c>
      <c r="AD22" s="1">
        <v>32</v>
      </c>
      <c r="AE22" s="6">
        <v>0.87969924812030076</v>
      </c>
      <c r="AF22" s="1">
        <v>8</v>
      </c>
      <c r="AG22" s="6">
        <v>6.1538461538461542E-2</v>
      </c>
      <c r="AH22" s="1">
        <v>8</v>
      </c>
      <c r="AI22" s="1">
        <v>6</v>
      </c>
      <c r="AJ22" s="1">
        <v>0</v>
      </c>
      <c r="AK22" s="1">
        <v>0</v>
      </c>
      <c r="AL22" s="1">
        <v>13</v>
      </c>
      <c r="AM22" s="1">
        <v>0</v>
      </c>
      <c r="AN22" s="6">
        <v>0</v>
      </c>
      <c r="AO22" s="6">
        <v>9.7744360902255634E-2</v>
      </c>
      <c r="AP22" s="1">
        <v>2011</v>
      </c>
      <c r="AQ22" s="1">
        <v>16</v>
      </c>
      <c r="AR22" s="1">
        <v>-7</v>
      </c>
      <c r="AS22" s="1">
        <v>39</v>
      </c>
      <c r="AT22" s="6">
        <v>0.8392857142857143</v>
      </c>
      <c r="AU22" s="1">
        <v>19</v>
      </c>
      <c r="AV22" s="6">
        <v>0.1111111111111111</v>
      </c>
      <c r="AW22" s="1">
        <v>8</v>
      </c>
      <c r="AX22" s="1">
        <v>9</v>
      </c>
      <c r="AY22" s="1">
        <v>0</v>
      </c>
      <c r="AZ22" s="1">
        <v>4</v>
      </c>
      <c r="BA22" s="1">
        <v>0</v>
      </c>
      <c r="BB22" s="1">
        <v>21</v>
      </c>
      <c r="BC22" s="6">
        <v>0.19642857142857142</v>
      </c>
      <c r="BE22" s="1">
        <v>408</v>
      </c>
      <c r="BF22" s="1">
        <v>32</v>
      </c>
      <c r="BG22" s="1">
        <v>-6</v>
      </c>
      <c r="BH22" s="1">
        <v>5.5</v>
      </c>
      <c r="BI22" s="1">
        <v>1.63</v>
      </c>
      <c r="BJ22" s="6">
        <v>8.0645161290322578E-2</v>
      </c>
      <c r="BK22" s="6">
        <v>0</v>
      </c>
      <c r="BL22" s="6">
        <v>0.11764705882352941</v>
      </c>
      <c r="BM22" s="6">
        <v>0.44117647058823528</v>
      </c>
      <c r="BN22" s="1">
        <v>3.9</v>
      </c>
      <c r="BO22" s="6">
        <v>0.85333333333333339</v>
      </c>
      <c r="BP22" s="6">
        <v>0.56521739130434778</v>
      </c>
      <c r="BQ22" s="1">
        <v>28</v>
      </c>
      <c r="BR22" s="6">
        <v>0.46153846153846156</v>
      </c>
      <c r="BS22" s="6">
        <v>0.53846153846153844</v>
      </c>
      <c r="BT22" s="1">
        <v>12.1</v>
      </c>
      <c r="BU22" s="1">
        <v>37</v>
      </c>
      <c r="BV22" s="6">
        <v>0.30769230769230771</v>
      </c>
    </row>
    <row r="23" spans="1:74" x14ac:dyDescent="0.25">
      <c r="A23" s="1" t="s">
        <v>66</v>
      </c>
      <c r="B23" s="6">
        <v>0.88297872340425532</v>
      </c>
      <c r="C23" s="7">
        <v>0.11702127659574468</v>
      </c>
      <c r="D23" s="1">
        <v>9</v>
      </c>
      <c r="E23" s="1">
        <v>88</v>
      </c>
      <c r="F23" s="6">
        <v>0.26666666666666666</v>
      </c>
      <c r="G23" s="8">
        <v>19</v>
      </c>
      <c r="H23" s="8">
        <v>-18</v>
      </c>
      <c r="I23" s="6">
        <v>0.3</v>
      </c>
      <c r="K23" s="24"/>
      <c r="L23" s="24">
        <v>1</v>
      </c>
      <c r="M23" s="25"/>
      <c r="N23" s="25"/>
      <c r="O23" s="12">
        <v>0.37931034482758619</v>
      </c>
      <c r="P23" s="12">
        <v>0.16666666666666666</v>
      </c>
      <c r="R23" s="6">
        <v>2.5316455696202532E-3</v>
      </c>
      <c r="S23" s="6">
        <v>0</v>
      </c>
      <c r="T23" s="6">
        <v>0.10632911392405063</v>
      </c>
      <c r="U23" s="6">
        <v>0</v>
      </c>
      <c r="V23" s="6">
        <v>0.57721518987341769</v>
      </c>
      <c r="W23" s="6">
        <v>0.18481012658227849</v>
      </c>
      <c r="X23" s="6">
        <v>9.6202531645569619E-2</v>
      </c>
      <c r="Y23" s="6">
        <v>3.2911392405063293E-2</v>
      </c>
      <c r="Z23" s="6">
        <v>0</v>
      </c>
      <c r="AA23" s="1">
        <v>2014</v>
      </c>
      <c r="AB23" s="1">
        <v>34</v>
      </c>
      <c r="AC23" s="1">
        <v>-5</v>
      </c>
      <c r="AD23" s="1">
        <v>32</v>
      </c>
      <c r="AE23" s="6">
        <v>0.73684210526315785</v>
      </c>
      <c r="AF23" s="1">
        <v>8</v>
      </c>
      <c r="AG23" s="6">
        <v>1.2711864406779662E-2</v>
      </c>
      <c r="AH23" s="1">
        <v>7</v>
      </c>
      <c r="AI23" s="1">
        <v>5</v>
      </c>
      <c r="AJ23" s="1">
        <v>0</v>
      </c>
      <c r="AK23" s="1">
        <v>0</v>
      </c>
      <c r="AL23" s="1">
        <v>9</v>
      </c>
      <c r="AM23" s="1">
        <v>0</v>
      </c>
      <c r="AN23" s="6">
        <v>0.22222222222222221</v>
      </c>
      <c r="AO23" s="6">
        <v>0.12719298245614036</v>
      </c>
      <c r="AP23" s="1">
        <v>2015</v>
      </c>
      <c r="AQ23" s="1">
        <v>11</v>
      </c>
      <c r="AR23" s="1">
        <v>-6</v>
      </c>
      <c r="AS23" s="1">
        <v>59</v>
      </c>
      <c r="AT23" s="6">
        <v>0.83561643835616439</v>
      </c>
      <c r="AU23" s="1">
        <v>22</v>
      </c>
      <c r="AV23" s="6">
        <v>0.18823529411764706</v>
      </c>
      <c r="AW23" s="1">
        <v>5</v>
      </c>
      <c r="AX23" s="1">
        <v>5</v>
      </c>
      <c r="AY23" s="1">
        <v>6</v>
      </c>
      <c r="AZ23" s="1">
        <v>11</v>
      </c>
      <c r="BA23" s="1">
        <v>4</v>
      </c>
      <c r="BB23" s="1">
        <v>32</v>
      </c>
      <c r="BC23" s="6">
        <v>0.25</v>
      </c>
      <c r="BE23" s="1">
        <v>330</v>
      </c>
      <c r="BF23" s="1">
        <v>33</v>
      </c>
      <c r="BG23" s="1">
        <v>-7</v>
      </c>
      <c r="BH23" s="1">
        <v>4.9000000000000004</v>
      </c>
      <c r="BI23" s="1">
        <v>1.48</v>
      </c>
      <c r="BJ23" s="6">
        <v>0.18352059925093633</v>
      </c>
      <c r="BK23" s="6">
        <v>7.9646017699115043E-2</v>
      </c>
      <c r="BL23" s="6">
        <v>0.21238938053097345</v>
      </c>
      <c r="BM23" s="6">
        <v>0.61946902654867253</v>
      </c>
      <c r="BN23" s="1">
        <v>5</v>
      </c>
      <c r="BO23" s="6">
        <v>0.83061889250814336</v>
      </c>
      <c r="BP23" s="6">
        <v>0.45161290322580644</v>
      </c>
      <c r="BQ23" s="1">
        <v>28</v>
      </c>
      <c r="BR23" s="6">
        <v>0.75</v>
      </c>
      <c r="BS23" s="6">
        <v>0.15625</v>
      </c>
      <c r="BT23" s="1">
        <v>10.1</v>
      </c>
      <c r="BU23" s="1">
        <v>30</v>
      </c>
      <c r="BV23" s="6">
        <v>0</v>
      </c>
    </row>
    <row r="24" spans="1:74" x14ac:dyDescent="0.25">
      <c r="A24" s="1" t="s">
        <v>67</v>
      </c>
      <c r="B24" s="6">
        <v>0.80287474332648867</v>
      </c>
      <c r="C24" s="7">
        <v>0.19712525667351133</v>
      </c>
      <c r="D24" s="1">
        <v>11</v>
      </c>
      <c r="E24" s="1">
        <v>85</v>
      </c>
      <c r="F24" s="6">
        <v>0.15</v>
      </c>
      <c r="G24" s="8">
        <v>20</v>
      </c>
      <c r="H24" s="8">
        <v>-21</v>
      </c>
      <c r="I24" s="6">
        <v>0.2050561797752809</v>
      </c>
      <c r="K24" s="24"/>
      <c r="L24" s="24">
        <v>1</v>
      </c>
      <c r="M24" s="25"/>
      <c r="N24" s="25"/>
      <c r="O24" s="12">
        <v>0.22222222222222221</v>
      </c>
      <c r="P24" s="12">
        <v>0.42857142857142855</v>
      </c>
      <c r="R24" s="6">
        <v>0</v>
      </c>
      <c r="S24" s="6">
        <v>8.4925690021231421E-3</v>
      </c>
      <c r="T24" s="6">
        <v>0.1316348195329087</v>
      </c>
      <c r="U24" s="6">
        <v>0</v>
      </c>
      <c r="V24" s="6">
        <v>0.58811040339702758</v>
      </c>
      <c r="W24" s="6">
        <v>0.17622080679405519</v>
      </c>
      <c r="X24" s="6">
        <v>7.6433121019108277E-2</v>
      </c>
      <c r="Y24" s="6">
        <v>1.9108280254777069E-2</v>
      </c>
      <c r="Z24" s="6">
        <v>0</v>
      </c>
      <c r="AA24" s="1">
        <v>2016</v>
      </c>
      <c r="AB24" s="1">
        <v>33</v>
      </c>
      <c r="AC24" s="1">
        <v>-5</v>
      </c>
      <c r="AD24" s="1">
        <v>32</v>
      </c>
      <c r="AE24" s="6">
        <v>0.6028880866425993</v>
      </c>
      <c r="AF24" s="1">
        <v>9</v>
      </c>
      <c r="AG24" s="6">
        <v>0.13291139240506328</v>
      </c>
      <c r="AH24" s="1">
        <v>10</v>
      </c>
      <c r="AI24" s="1">
        <v>9</v>
      </c>
      <c r="AJ24" s="1">
        <v>0</v>
      </c>
      <c r="AK24" s="1">
        <v>0</v>
      </c>
      <c r="AL24" s="1">
        <v>6</v>
      </c>
      <c r="AM24" s="1">
        <v>0</v>
      </c>
      <c r="AN24" s="6">
        <v>0.13333333333333333</v>
      </c>
      <c r="AO24" s="6">
        <v>0.11552346570397112</v>
      </c>
      <c r="AP24" s="1">
        <v>2010</v>
      </c>
      <c r="AQ24" s="1">
        <v>27</v>
      </c>
      <c r="AR24" s="1">
        <v>-6</v>
      </c>
      <c r="AS24" s="1">
        <v>73</v>
      </c>
      <c r="AT24" s="6">
        <v>0.62650602409638556</v>
      </c>
      <c r="AU24" s="1">
        <v>45</v>
      </c>
      <c r="AV24" s="6">
        <v>0.45588235294117646</v>
      </c>
      <c r="AW24" s="1">
        <v>25</v>
      </c>
      <c r="AX24" s="1">
        <v>4</v>
      </c>
      <c r="AY24" s="1">
        <v>29</v>
      </c>
      <c r="AZ24" s="1">
        <v>53</v>
      </c>
      <c r="BA24" s="1">
        <v>0</v>
      </c>
      <c r="BB24" s="1">
        <v>38</v>
      </c>
      <c r="BC24" s="6">
        <v>0.42168674698795183</v>
      </c>
      <c r="BE24" s="1">
        <v>327</v>
      </c>
      <c r="BF24" s="1">
        <v>33</v>
      </c>
      <c r="BG24" s="1">
        <v>-6</v>
      </c>
      <c r="BH24" s="1">
        <v>4.9000000000000004</v>
      </c>
      <c r="BI24" s="1">
        <v>1.58</v>
      </c>
      <c r="BJ24" s="6">
        <v>0.21245421245421245</v>
      </c>
      <c r="BK24" s="6">
        <v>0.1891891891891892</v>
      </c>
      <c r="BL24" s="6">
        <v>1.8018018018018018E-2</v>
      </c>
      <c r="BM24" s="6">
        <v>0.70270270270270274</v>
      </c>
      <c r="BN24" s="1">
        <v>8.8000000000000007</v>
      </c>
      <c r="BO24" s="6">
        <v>0.87209302325581395</v>
      </c>
      <c r="BP24" s="6">
        <v>0.49637681159420288</v>
      </c>
      <c r="BQ24" s="1">
        <v>28</v>
      </c>
      <c r="BR24" s="6">
        <v>0.5</v>
      </c>
      <c r="BS24" s="6">
        <v>0.36842105263157893</v>
      </c>
      <c r="BT24" s="1">
        <v>11.2</v>
      </c>
      <c r="BU24" s="1">
        <v>35</v>
      </c>
      <c r="BV24" s="6">
        <v>0.18421052631578946</v>
      </c>
    </row>
    <row r="25" spans="1:74" x14ac:dyDescent="0.25">
      <c r="A25" s="1" t="s">
        <v>68</v>
      </c>
      <c r="B25" s="6">
        <v>0.46022727272727271</v>
      </c>
      <c r="C25" s="7">
        <v>0.53977272727272729</v>
      </c>
      <c r="D25" s="1">
        <v>9</v>
      </c>
      <c r="E25" s="1">
        <v>89</v>
      </c>
      <c r="F25" s="6">
        <v>0.32794457274826788</v>
      </c>
      <c r="G25" s="8">
        <v>18</v>
      </c>
      <c r="H25" s="8">
        <v>-20</v>
      </c>
      <c r="I25" s="6">
        <v>0.45982142857142855</v>
      </c>
      <c r="K25" s="24"/>
      <c r="L25" s="24">
        <v>1</v>
      </c>
      <c r="M25" s="25"/>
      <c r="N25" s="25"/>
      <c r="O25" s="12">
        <v>0</v>
      </c>
      <c r="P25" s="12">
        <v>0</v>
      </c>
      <c r="R25" s="6">
        <v>0</v>
      </c>
      <c r="S25" s="6">
        <v>9.433962264150943E-3</v>
      </c>
      <c r="T25" s="6">
        <v>8.4905660377358486E-2</v>
      </c>
      <c r="U25" s="6">
        <v>0</v>
      </c>
      <c r="V25" s="6">
        <v>0.49056603773584906</v>
      </c>
      <c r="W25" s="6">
        <v>0.330188679245283</v>
      </c>
      <c r="X25" s="6">
        <v>4.716981132075472E-2</v>
      </c>
      <c r="Y25" s="6">
        <v>3.7735849056603772E-2</v>
      </c>
      <c r="Z25" s="6">
        <v>0</v>
      </c>
      <c r="AA25" s="1">
        <v>2012</v>
      </c>
      <c r="AB25" s="1">
        <v>33</v>
      </c>
      <c r="AC25" s="1">
        <v>-5</v>
      </c>
      <c r="AD25" s="1">
        <v>35</v>
      </c>
      <c r="AE25" s="6">
        <v>0</v>
      </c>
      <c r="AF25" s="1">
        <v>8</v>
      </c>
      <c r="AG25" s="6">
        <v>0.48979591836734693</v>
      </c>
      <c r="AH25" s="1">
        <v>11</v>
      </c>
      <c r="AI25" s="1">
        <v>8</v>
      </c>
      <c r="AJ25" s="1">
        <v>0</v>
      </c>
      <c r="AK25" s="1">
        <v>0</v>
      </c>
      <c r="AL25" s="1">
        <v>17</v>
      </c>
      <c r="AM25" s="1">
        <v>0</v>
      </c>
      <c r="AN25" s="6">
        <v>0</v>
      </c>
      <c r="AO25" s="6">
        <v>0.25</v>
      </c>
      <c r="AP25" s="1">
        <v>2010</v>
      </c>
      <c r="AQ25" s="1">
        <v>27</v>
      </c>
      <c r="AR25" s="1">
        <v>-5</v>
      </c>
      <c r="AS25" s="1">
        <v>60</v>
      </c>
      <c r="AT25" s="6">
        <v>2.8571428571428571E-2</v>
      </c>
      <c r="AU25" s="1">
        <v>25</v>
      </c>
      <c r="AV25" s="6">
        <v>0.84615384615384615</v>
      </c>
      <c r="AW25" s="1">
        <v>0</v>
      </c>
      <c r="AX25" s="1">
        <v>0</v>
      </c>
      <c r="AY25" s="1">
        <v>16</v>
      </c>
      <c r="AZ25" s="1">
        <v>22</v>
      </c>
      <c r="BA25" s="1">
        <v>0</v>
      </c>
      <c r="BB25" s="1">
        <v>58</v>
      </c>
      <c r="BC25" s="6">
        <v>0.2</v>
      </c>
      <c r="BE25" s="1">
        <v>377</v>
      </c>
      <c r="BF25" s="1">
        <v>36</v>
      </c>
      <c r="BG25" s="1">
        <v>-8</v>
      </c>
      <c r="BH25" s="1">
        <v>5</v>
      </c>
      <c r="BI25" s="1">
        <v>1.71</v>
      </c>
      <c r="BJ25" s="6">
        <v>0.61538461538461542</v>
      </c>
      <c r="BK25" s="6">
        <v>0</v>
      </c>
      <c r="BL25" s="6">
        <v>0</v>
      </c>
      <c r="BM25" s="6">
        <v>0.93181818181818177</v>
      </c>
      <c r="BN25" s="1">
        <v>5.9</v>
      </c>
      <c r="BO25" s="6">
        <v>0.9375</v>
      </c>
      <c r="BP25" s="6">
        <v>0.88461538461538458</v>
      </c>
      <c r="BQ25" s="1">
        <v>35</v>
      </c>
      <c r="BR25" s="6">
        <v>0.2</v>
      </c>
      <c r="BS25" s="6">
        <v>0.7</v>
      </c>
      <c r="BT25" s="1">
        <v>30.8</v>
      </c>
      <c r="BU25" s="1">
        <v>82</v>
      </c>
      <c r="BV25" s="6">
        <v>0.2</v>
      </c>
    </row>
    <row r="26" spans="1:74" x14ac:dyDescent="0.25">
      <c r="A26" s="5" t="s">
        <v>73</v>
      </c>
      <c r="B26" s="6"/>
      <c r="C26" s="7"/>
      <c r="F26" s="6"/>
      <c r="G26" s="8"/>
      <c r="H26" s="8"/>
      <c r="I26" s="6"/>
      <c r="K26" s="24">
        <v>0.79545454545454541</v>
      </c>
      <c r="L26" s="24">
        <v>0.20454545454545459</v>
      </c>
      <c r="M26" s="25">
        <v>4</v>
      </c>
      <c r="N26" s="25">
        <v>5</v>
      </c>
      <c r="O26" s="12"/>
      <c r="P26" s="12"/>
      <c r="R26" s="6"/>
      <c r="S26" s="6"/>
      <c r="T26" s="6"/>
      <c r="U26" s="6"/>
      <c r="V26" s="6"/>
      <c r="W26" s="6"/>
      <c r="X26" s="6"/>
      <c r="Y26" s="6"/>
      <c r="Z26" s="6"/>
      <c r="AE26" s="6"/>
      <c r="AG26" s="6"/>
      <c r="AN26" s="6"/>
      <c r="AO26" s="6"/>
      <c r="AT26" s="6"/>
      <c r="AV26" s="6"/>
      <c r="BC26" s="6"/>
      <c r="BJ26" s="6"/>
      <c r="BK26" s="6"/>
      <c r="BL26" s="6"/>
      <c r="BM26" s="6"/>
      <c r="BO26" s="6"/>
      <c r="BP26" s="6"/>
      <c r="BR26" s="6"/>
      <c r="BS26" s="6"/>
      <c r="BV26" s="6"/>
    </row>
    <row r="27" spans="1:74" x14ac:dyDescent="0.25">
      <c r="A27" s="1" t="s">
        <v>64</v>
      </c>
      <c r="B27" s="6">
        <v>0.81967213114754101</v>
      </c>
      <c r="C27" s="7">
        <v>0.18032786885245899</v>
      </c>
      <c r="D27" s="1">
        <v>7</v>
      </c>
      <c r="E27" s="1">
        <v>90</v>
      </c>
      <c r="F27" s="6">
        <v>0.43775100401606426</v>
      </c>
      <c r="G27" s="8">
        <v>17</v>
      </c>
      <c r="H27" s="8">
        <v>-13</v>
      </c>
      <c r="I27" s="6">
        <v>0.45814977973568283</v>
      </c>
      <c r="K27" s="24"/>
      <c r="L27" s="24">
        <v>1</v>
      </c>
      <c r="M27" s="25"/>
      <c r="N27" s="25"/>
      <c r="O27" s="12">
        <v>0</v>
      </c>
      <c r="P27" s="12">
        <v>0</v>
      </c>
      <c r="R27" s="6">
        <v>0</v>
      </c>
      <c r="S27" s="6">
        <v>0</v>
      </c>
      <c r="T27" s="6">
        <v>1.5873015873015872E-2</v>
      </c>
      <c r="U27" s="6">
        <v>0</v>
      </c>
      <c r="V27" s="6">
        <v>0.66666666666666663</v>
      </c>
      <c r="W27" s="6">
        <v>0.22222222222222221</v>
      </c>
      <c r="X27" s="6">
        <v>7.9365079365079361E-2</v>
      </c>
      <c r="Y27" s="6">
        <v>1.5873015873015872E-2</v>
      </c>
      <c r="Z27" s="6">
        <v>0</v>
      </c>
      <c r="AA27" s="1">
        <v>2001</v>
      </c>
      <c r="AB27" s="1">
        <v>34</v>
      </c>
      <c r="AC27" s="1">
        <v>0</v>
      </c>
      <c r="AD27" s="1">
        <v>27</v>
      </c>
      <c r="AE27" s="6">
        <v>0.73809523809523814</v>
      </c>
      <c r="AF27" s="1">
        <v>8</v>
      </c>
      <c r="AG27" s="6">
        <v>0.05</v>
      </c>
      <c r="AH27" s="1">
        <v>7</v>
      </c>
      <c r="AI27" s="1">
        <v>7</v>
      </c>
      <c r="AJ27" s="1">
        <v>0</v>
      </c>
      <c r="AK27" s="1">
        <v>0</v>
      </c>
      <c r="AL27" s="1">
        <v>7</v>
      </c>
      <c r="AM27" s="1">
        <v>0</v>
      </c>
      <c r="AN27" s="6" t="s">
        <v>65</v>
      </c>
      <c r="AO27" s="6">
        <v>2.3809523809523808E-2</v>
      </c>
      <c r="AP27" s="1">
        <v>2001</v>
      </c>
      <c r="AQ27" s="1">
        <v>38</v>
      </c>
      <c r="AR27" s="1">
        <v>-7</v>
      </c>
      <c r="AS27" s="1">
        <v>46</v>
      </c>
      <c r="AT27" s="6">
        <v>0.8571428571428571</v>
      </c>
      <c r="AU27" s="1">
        <v>13</v>
      </c>
      <c r="AV27" s="6">
        <v>0.55555555555555558</v>
      </c>
      <c r="AW27" s="1">
        <v>1</v>
      </c>
      <c r="AX27" s="1">
        <v>33</v>
      </c>
      <c r="AY27" s="1">
        <v>0</v>
      </c>
      <c r="AZ27" s="1">
        <v>0</v>
      </c>
      <c r="BA27" s="1">
        <v>0</v>
      </c>
      <c r="BB27" s="1">
        <v>27</v>
      </c>
      <c r="BC27" s="6">
        <v>7.1428571428571425E-2</v>
      </c>
      <c r="BE27" s="1">
        <v>297</v>
      </c>
      <c r="BF27" s="1">
        <v>33</v>
      </c>
      <c r="BG27" s="1">
        <v>-3</v>
      </c>
      <c r="BH27" s="1">
        <v>3.7</v>
      </c>
      <c r="BI27" s="1">
        <v>1.45</v>
      </c>
      <c r="BJ27" s="6">
        <v>2.5000000000000001E-2</v>
      </c>
      <c r="BK27" s="6">
        <v>0.13333333333333333</v>
      </c>
      <c r="BL27" s="6">
        <v>0.33333333333333331</v>
      </c>
      <c r="BM27" s="6">
        <v>0.53333333333333333</v>
      </c>
      <c r="BN27" s="1">
        <v>3.9</v>
      </c>
      <c r="BO27" s="6">
        <v>0.84782608695652173</v>
      </c>
      <c r="BP27" s="6">
        <v>0.46511627906976744</v>
      </c>
      <c r="BQ27" s="1">
        <v>24</v>
      </c>
      <c r="BR27" s="6">
        <v>0.8</v>
      </c>
      <c r="BS27" s="6">
        <v>0</v>
      </c>
      <c r="BT27" s="1">
        <v>6.4</v>
      </c>
      <c r="BU27" s="1">
        <v>28</v>
      </c>
      <c r="BV27" s="6">
        <v>0</v>
      </c>
    </row>
    <row r="28" spans="1:74" x14ac:dyDescent="0.25">
      <c r="A28" s="1" t="s">
        <v>66</v>
      </c>
      <c r="B28" s="6">
        <v>0.98571428571428577</v>
      </c>
      <c r="C28" s="7">
        <v>1.4285714285714235E-2</v>
      </c>
      <c r="D28" s="1">
        <v>9</v>
      </c>
      <c r="E28" s="1">
        <v>83</v>
      </c>
      <c r="F28" s="6">
        <v>0</v>
      </c>
      <c r="G28" s="8">
        <v>16</v>
      </c>
      <c r="H28" s="8">
        <v>-23</v>
      </c>
      <c r="I28" s="6">
        <v>0.28205128205128205</v>
      </c>
      <c r="K28" s="24"/>
      <c r="L28" s="24">
        <v>1</v>
      </c>
      <c r="M28" s="25"/>
      <c r="N28" s="25"/>
      <c r="O28" s="12">
        <v>0</v>
      </c>
      <c r="P28" s="12">
        <v>0.33333333333333331</v>
      </c>
      <c r="R28" s="6">
        <v>4.2105263157894736E-2</v>
      </c>
      <c r="S28" s="6">
        <v>0</v>
      </c>
      <c r="T28" s="6">
        <v>7.3684210526315783E-2</v>
      </c>
      <c r="U28" s="6">
        <v>0</v>
      </c>
      <c r="V28" s="6">
        <v>0.51578947368421058</v>
      </c>
      <c r="W28" s="6">
        <v>0.26315789473684209</v>
      </c>
      <c r="X28" s="6">
        <v>7.3684210526315783E-2</v>
      </c>
      <c r="Y28" s="6">
        <v>3.1578947368421054E-2</v>
      </c>
      <c r="Z28" s="6">
        <v>0</v>
      </c>
      <c r="AA28" s="1">
        <v>2014</v>
      </c>
      <c r="AB28" s="1">
        <v>31</v>
      </c>
      <c r="AC28" s="1">
        <v>0</v>
      </c>
      <c r="AD28" s="1">
        <v>31</v>
      </c>
      <c r="AE28" s="6">
        <v>0.75510204081632648</v>
      </c>
      <c r="AF28" s="1">
        <v>7</v>
      </c>
      <c r="AG28" s="6">
        <v>0.54054054054054057</v>
      </c>
      <c r="AH28" s="1">
        <v>9</v>
      </c>
      <c r="AI28" s="1">
        <v>9</v>
      </c>
      <c r="AJ28" s="1">
        <v>0</v>
      </c>
      <c r="AK28" s="1">
        <v>0</v>
      </c>
      <c r="AL28" s="1">
        <v>4</v>
      </c>
      <c r="AM28" s="1">
        <v>0</v>
      </c>
      <c r="AN28" s="6">
        <v>0</v>
      </c>
      <c r="AO28" s="6">
        <v>4.0816326530612242E-2</v>
      </c>
      <c r="AP28" s="1">
        <v>2012</v>
      </c>
      <c r="AQ28" s="1">
        <v>30</v>
      </c>
      <c r="AR28" s="1">
        <v>-3</v>
      </c>
      <c r="AS28" s="1">
        <v>45</v>
      </c>
      <c r="AT28" s="6">
        <v>0.2</v>
      </c>
      <c r="AU28" s="1">
        <v>16</v>
      </c>
      <c r="AV28" s="6">
        <v>0.88571428571428568</v>
      </c>
      <c r="AW28" s="1">
        <v>0</v>
      </c>
      <c r="AX28" s="1">
        <v>0</v>
      </c>
      <c r="AY28" s="1">
        <v>4</v>
      </c>
      <c r="AZ28" s="1">
        <v>6</v>
      </c>
      <c r="BA28" s="1">
        <v>0</v>
      </c>
      <c r="BB28" s="1">
        <v>37</v>
      </c>
      <c r="BC28" s="6">
        <v>0.48</v>
      </c>
      <c r="BE28" s="1">
        <v>518</v>
      </c>
      <c r="BF28" s="1">
        <v>35</v>
      </c>
      <c r="BG28" s="1">
        <v>-5</v>
      </c>
      <c r="BH28" s="1">
        <v>6.3</v>
      </c>
      <c r="BI28" s="1">
        <v>1.64</v>
      </c>
      <c r="BJ28" s="6">
        <v>0.3</v>
      </c>
      <c r="BK28" s="6">
        <v>0.2</v>
      </c>
      <c r="BL28" s="6">
        <v>0.24</v>
      </c>
      <c r="BM28" s="6">
        <v>0.48</v>
      </c>
      <c r="BN28" s="1">
        <v>9.3000000000000007</v>
      </c>
      <c r="BO28" s="6">
        <v>0.7068965517241379</v>
      </c>
      <c r="BP28" s="6">
        <v>0.64150943396226412</v>
      </c>
      <c r="BQ28" s="1">
        <v>28</v>
      </c>
      <c r="BR28" s="6">
        <v>0.66666666666666663</v>
      </c>
      <c r="BS28" s="6">
        <v>0.33333333333333331</v>
      </c>
      <c r="BT28" s="1">
        <v>29.8</v>
      </c>
      <c r="BU28" s="1">
        <v>80</v>
      </c>
      <c r="BV28" s="6">
        <v>0.16666666666666666</v>
      </c>
    </row>
    <row r="29" spans="1:74" x14ac:dyDescent="0.25">
      <c r="A29" s="1" t="s">
        <v>67</v>
      </c>
      <c r="B29" s="6">
        <v>0.95</v>
      </c>
      <c r="C29" s="7">
        <v>5.0000000000000044E-2</v>
      </c>
      <c r="D29" s="1">
        <v>9</v>
      </c>
      <c r="E29" s="1" t="s">
        <v>65</v>
      </c>
      <c r="F29" s="6">
        <v>0.22727272727272727</v>
      </c>
      <c r="G29" s="8">
        <v>19</v>
      </c>
      <c r="H29" s="8">
        <v>-16</v>
      </c>
      <c r="I29" s="6">
        <v>9.0909090909090912E-2</v>
      </c>
      <c r="K29" s="24"/>
      <c r="L29" s="24">
        <v>1</v>
      </c>
      <c r="M29" s="25"/>
      <c r="N29" s="25"/>
      <c r="O29" s="12">
        <v>0</v>
      </c>
      <c r="P29" s="12">
        <v>0</v>
      </c>
      <c r="R29" s="6">
        <v>0</v>
      </c>
      <c r="S29" s="6">
        <v>0</v>
      </c>
      <c r="T29" s="6">
        <v>4.3478260869565216E-2</v>
      </c>
      <c r="U29" s="6">
        <v>0</v>
      </c>
      <c r="V29" s="6">
        <v>0.67391304347826086</v>
      </c>
      <c r="W29" s="6">
        <v>0.19565217391304349</v>
      </c>
      <c r="X29" s="6">
        <v>7.6086956521739135E-2</v>
      </c>
      <c r="Y29" s="6">
        <v>1.0869565217391304E-2</v>
      </c>
      <c r="Z29" s="6">
        <v>0</v>
      </c>
      <c r="AA29" s="1">
        <v>1999</v>
      </c>
      <c r="AB29" s="1">
        <v>32</v>
      </c>
      <c r="AC29" s="1">
        <v>0</v>
      </c>
      <c r="AD29" s="1">
        <v>39</v>
      </c>
      <c r="AE29" s="6">
        <v>0.56451612903225812</v>
      </c>
      <c r="AF29" s="1">
        <v>17</v>
      </c>
      <c r="AG29" s="6">
        <v>3.2786885245901641E-2</v>
      </c>
      <c r="AH29" s="1">
        <v>16</v>
      </c>
      <c r="AI29" s="1">
        <v>11</v>
      </c>
      <c r="AJ29" s="1">
        <v>0</v>
      </c>
      <c r="AK29" s="1">
        <v>0</v>
      </c>
      <c r="AL29" s="1">
        <v>18</v>
      </c>
      <c r="AM29" s="1">
        <v>2</v>
      </c>
      <c r="AN29" s="6">
        <v>0</v>
      </c>
      <c r="AO29" s="6">
        <v>0.12903225806451613</v>
      </c>
      <c r="AP29" s="1">
        <v>1999</v>
      </c>
      <c r="AQ29" s="1">
        <v>13</v>
      </c>
      <c r="AR29" s="1">
        <v>-3</v>
      </c>
      <c r="AS29" s="1">
        <v>96</v>
      </c>
      <c r="AT29" s="6">
        <v>0.66666666666666663</v>
      </c>
      <c r="AU29" s="1">
        <v>62</v>
      </c>
      <c r="AV29" s="6">
        <v>0.08</v>
      </c>
      <c r="AW29" s="1">
        <v>13</v>
      </c>
      <c r="AX29" s="1">
        <v>0</v>
      </c>
      <c r="AY29" s="1">
        <v>0</v>
      </c>
      <c r="AZ29" s="1">
        <v>0</v>
      </c>
      <c r="BA29" s="1">
        <v>3</v>
      </c>
      <c r="BB29" s="1">
        <v>30</v>
      </c>
      <c r="BC29" s="6">
        <v>0.5</v>
      </c>
      <c r="BE29" s="1">
        <v>344</v>
      </c>
      <c r="BF29" s="1" t="s">
        <v>65</v>
      </c>
      <c r="BG29" s="1" t="s">
        <v>65</v>
      </c>
      <c r="BH29" s="1">
        <v>5.2</v>
      </c>
      <c r="BI29" s="1">
        <v>1.58</v>
      </c>
      <c r="BJ29" s="6">
        <v>0</v>
      </c>
      <c r="BK29" s="6">
        <v>0.52941176470588236</v>
      </c>
      <c r="BL29" s="6">
        <v>0</v>
      </c>
      <c r="BM29" s="6">
        <v>0.47058823529411764</v>
      </c>
      <c r="BN29" s="1">
        <v>11</v>
      </c>
      <c r="BO29" s="6">
        <v>0.8</v>
      </c>
      <c r="BP29" s="6">
        <v>0.56060606060606055</v>
      </c>
      <c r="BQ29" s="1">
        <v>28</v>
      </c>
      <c r="BR29" s="6">
        <v>1</v>
      </c>
      <c r="BS29" s="6">
        <v>0</v>
      </c>
      <c r="BT29" s="1">
        <v>11.3</v>
      </c>
      <c r="BU29" s="1">
        <v>27</v>
      </c>
      <c r="BV29" s="6">
        <v>0.15384615384615385</v>
      </c>
    </row>
    <row r="30" spans="1:74" x14ac:dyDescent="0.25">
      <c r="A30" s="5" t="s">
        <v>74</v>
      </c>
      <c r="B30" s="6"/>
      <c r="C30" s="7"/>
      <c r="F30" s="6"/>
      <c r="G30" s="8"/>
      <c r="H30" s="8"/>
      <c r="I30" s="6"/>
      <c r="K30" s="24">
        <v>0.5</v>
      </c>
      <c r="L30" s="24">
        <v>0.5</v>
      </c>
      <c r="M30" s="25">
        <v>2.5</v>
      </c>
      <c r="N30" s="26">
        <v>1.5</v>
      </c>
      <c r="O30" s="12"/>
      <c r="P30" s="12"/>
      <c r="R30" s="6"/>
      <c r="S30" s="6"/>
      <c r="T30" s="6"/>
      <c r="U30" s="6"/>
      <c r="V30" s="6"/>
      <c r="W30" s="6"/>
      <c r="X30" s="6"/>
      <c r="Y30" s="6"/>
      <c r="Z30" s="6"/>
      <c r="AE30" s="6"/>
      <c r="AG30" s="6"/>
      <c r="AN30" s="6"/>
      <c r="AO30" s="6"/>
      <c r="AT30" s="6"/>
      <c r="AV30" s="6"/>
      <c r="BC30" s="6"/>
      <c r="BJ30" s="6"/>
      <c r="BK30" s="6"/>
      <c r="BL30" s="6"/>
      <c r="BM30" s="6"/>
      <c r="BO30" s="6"/>
      <c r="BP30" s="6"/>
      <c r="BR30" s="6"/>
      <c r="BS30" s="6"/>
      <c r="BV30" s="6"/>
    </row>
    <row r="31" spans="1:74" x14ac:dyDescent="0.25">
      <c r="A31" s="1" t="s">
        <v>70</v>
      </c>
      <c r="B31" s="6">
        <v>0.69767441860465118</v>
      </c>
      <c r="C31" s="7">
        <v>0.30232558139534882</v>
      </c>
      <c r="D31" s="1">
        <v>12</v>
      </c>
      <c r="E31" s="1">
        <v>87</v>
      </c>
      <c r="F31" s="6">
        <v>0.29038461538461541</v>
      </c>
      <c r="G31" s="8">
        <v>19</v>
      </c>
      <c r="H31" s="8">
        <v>-21</v>
      </c>
      <c r="I31" s="6">
        <v>0.29959514170040485</v>
      </c>
      <c r="K31" s="24"/>
      <c r="L31" s="24">
        <v>1</v>
      </c>
      <c r="M31" s="25"/>
      <c r="N31" s="26"/>
      <c r="O31" s="12">
        <v>0.5</v>
      </c>
      <c r="P31" s="12">
        <v>1</v>
      </c>
      <c r="R31" s="6">
        <v>0</v>
      </c>
      <c r="S31" s="6">
        <v>0</v>
      </c>
      <c r="T31" s="6">
        <v>0.12903225806451613</v>
      </c>
      <c r="U31" s="6">
        <v>0</v>
      </c>
      <c r="V31" s="6">
        <v>0.58064516129032262</v>
      </c>
      <c r="W31" s="6">
        <v>0.25806451612903225</v>
      </c>
      <c r="X31" s="6">
        <v>3.2258064516129031E-2</v>
      </c>
      <c r="Y31" s="6">
        <v>0</v>
      </c>
      <c r="Z31" s="6">
        <v>0</v>
      </c>
      <c r="AA31" s="1">
        <v>2010</v>
      </c>
      <c r="AB31" s="1">
        <v>33</v>
      </c>
      <c r="AC31" s="1">
        <v>0</v>
      </c>
      <c r="AD31" s="1">
        <v>33</v>
      </c>
      <c r="AE31" s="6">
        <v>0.24074074074074073</v>
      </c>
      <c r="AF31" s="1">
        <v>13</v>
      </c>
      <c r="AG31" s="6">
        <v>9.1954022988505746E-2</v>
      </c>
      <c r="AH31" s="1">
        <v>7</v>
      </c>
      <c r="AI31" s="1">
        <v>6</v>
      </c>
      <c r="AJ31" s="1">
        <v>0</v>
      </c>
      <c r="AK31" s="1">
        <v>0</v>
      </c>
      <c r="AL31" s="1">
        <v>5</v>
      </c>
      <c r="AM31" s="1">
        <v>0</v>
      </c>
      <c r="AN31" s="6">
        <v>0</v>
      </c>
      <c r="AO31" s="6">
        <v>9.2592592592592587E-2</v>
      </c>
      <c r="AP31" s="1">
        <v>2010</v>
      </c>
      <c r="AQ31" s="1">
        <v>32</v>
      </c>
      <c r="AR31" s="1">
        <v>0</v>
      </c>
      <c r="AS31" s="1">
        <v>54</v>
      </c>
      <c r="AT31" s="6">
        <v>0.25</v>
      </c>
      <c r="AU31" s="1">
        <v>23</v>
      </c>
      <c r="AV31" s="6">
        <v>8.1300813008130079E-2</v>
      </c>
      <c r="AW31" s="1">
        <v>6</v>
      </c>
      <c r="AX31" s="1">
        <v>6</v>
      </c>
      <c r="AY31" s="1">
        <v>9</v>
      </c>
      <c r="AZ31" s="1">
        <v>14</v>
      </c>
      <c r="BA31" s="1">
        <v>6</v>
      </c>
      <c r="BB31" s="1">
        <v>22</v>
      </c>
      <c r="BC31" s="6">
        <v>0.33333333333333331</v>
      </c>
      <c r="BE31" s="1">
        <v>535</v>
      </c>
      <c r="BF31" s="1">
        <v>33</v>
      </c>
      <c r="BG31" s="1">
        <v>-8</v>
      </c>
      <c r="BH31" s="1">
        <v>6.9</v>
      </c>
      <c r="BI31" s="1">
        <v>1.87</v>
      </c>
      <c r="BJ31" s="6">
        <v>0.4</v>
      </c>
      <c r="BK31" s="6">
        <v>0</v>
      </c>
      <c r="BL31" s="6">
        <v>0</v>
      </c>
      <c r="BM31" s="6">
        <v>1</v>
      </c>
      <c r="BN31" s="1">
        <v>22</v>
      </c>
      <c r="BO31" s="6">
        <v>0.97101449275362317</v>
      </c>
      <c r="BP31" s="6">
        <v>0.61111111111111116</v>
      </c>
      <c r="BQ31" s="1">
        <v>35</v>
      </c>
      <c r="BR31" s="6">
        <v>0.66666666666666663</v>
      </c>
      <c r="BS31" s="6">
        <v>0.33333333333333331</v>
      </c>
      <c r="BT31" s="1">
        <v>7</v>
      </c>
      <c r="BU31" s="1" t="s">
        <v>65</v>
      </c>
      <c r="BV31" s="6">
        <v>0</v>
      </c>
    </row>
    <row r="32" spans="1:74" x14ac:dyDescent="0.25">
      <c r="A32" s="1" t="s">
        <v>64</v>
      </c>
      <c r="B32" s="6">
        <v>1</v>
      </c>
      <c r="C32" s="7">
        <v>0</v>
      </c>
      <c r="D32" s="1">
        <v>15</v>
      </c>
      <c r="E32" s="1">
        <v>85</v>
      </c>
      <c r="F32" s="6">
        <v>0.20238095238095238</v>
      </c>
      <c r="G32" s="8">
        <v>17</v>
      </c>
      <c r="H32" s="8">
        <v>-20</v>
      </c>
      <c r="I32" s="6">
        <v>0.33333333333333331</v>
      </c>
      <c r="K32" s="24"/>
      <c r="L32" s="24">
        <v>1</v>
      </c>
      <c r="M32" s="25"/>
      <c r="N32" s="26"/>
      <c r="O32" s="12">
        <v>0</v>
      </c>
      <c r="P32" s="12">
        <v>0</v>
      </c>
      <c r="R32" s="6">
        <v>0</v>
      </c>
      <c r="S32" s="6">
        <v>2.3809523809523808E-2</v>
      </c>
      <c r="T32" s="6">
        <v>2.3809523809523808E-2</v>
      </c>
      <c r="U32" s="6">
        <v>0</v>
      </c>
      <c r="V32" s="6">
        <v>0.69047619047619047</v>
      </c>
      <c r="W32" s="6">
        <v>0.25</v>
      </c>
      <c r="X32" s="6">
        <v>1.1904761904761904E-2</v>
      </c>
      <c r="Y32" s="6">
        <v>0</v>
      </c>
      <c r="Z32" s="6">
        <v>0</v>
      </c>
      <c r="AA32" s="1">
        <v>2003</v>
      </c>
      <c r="AB32" s="1">
        <v>37</v>
      </c>
      <c r="AC32" s="1">
        <v>0</v>
      </c>
      <c r="AD32" s="1">
        <v>23</v>
      </c>
      <c r="AE32" s="6">
        <v>0.86206896551724133</v>
      </c>
      <c r="AF32" s="1">
        <v>6</v>
      </c>
      <c r="AG32" s="6">
        <v>0.28125</v>
      </c>
      <c r="AH32" s="1">
        <v>7</v>
      </c>
      <c r="AI32" s="1">
        <v>8</v>
      </c>
      <c r="AJ32" s="1">
        <v>0</v>
      </c>
      <c r="AK32" s="1">
        <v>0</v>
      </c>
      <c r="AL32" s="1">
        <v>5</v>
      </c>
      <c r="AM32" s="1">
        <v>0</v>
      </c>
      <c r="AN32" s="6">
        <v>0</v>
      </c>
      <c r="AO32" s="6">
        <v>0.2413793103448276</v>
      </c>
      <c r="AP32" s="1">
        <v>2002</v>
      </c>
      <c r="AQ32" s="1">
        <v>16</v>
      </c>
      <c r="AR32" s="1">
        <v>0</v>
      </c>
      <c r="AS32" s="1">
        <v>41</v>
      </c>
      <c r="AT32" s="6">
        <v>0.90476190476190477</v>
      </c>
      <c r="AU32" s="1">
        <v>24</v>
      </c>
      <c r="AV32" s="6">
        <v>0.3888888888888889</v>
      </c>
      <c r="AW32" s="1">
        <v>20</v>
      </c>
      <c r="AX32" s="1">
        <v>4</v>
      </c>
      <c r="AY32" s="1">
        <v>12</v>
      </c>
      <c r="AZ32" s="1">
        <v>20</v>
      </c>
      <c r="BA32" s="1">
        <v>0</v>
      </c>
      <c r="BB32" s="1">
        <v>35</v>
      </c>
      <c r="BC32" s="6">
        <v>0.05</v>
      </c>
      <c r="BE32" s="1">
        <v>418</v>
      </c>
      <c r="BF32" s="1">
        <v>35</v>
      </c>
      <c r="BG32" s="1">
        <v>-4</v>
      </c>
      <c r="BH32" s="1">
        <v>4.5</v>
      </c>
      <c r="BI32" s="1">
        <v>1.35</v>
      </c>
      <c r="BJ32" s="6">
        <v>5.7692307692307696E-2</v>
      </c>
      <c r="BK32" s="6">
        <v>6.4965197215777259E-2</v>
      </c>
      <c r="BL32" s="6">
        <v>0.1136890951276102</v>
      </c>
      <c r="BM32" s="6">
        <v>0.66357308584686769</v>
      </c>
      <c r="BN32" s="1">
        <v>6.8</v>
      </c>
      <c r="BO32" s="6">
        <v>0.6271186440677966</v>
      </c>
      <c r="BP32" s="6">
        <v>0.27272727272727271</v>
      </c>
      <c r="BQ32" s="1">
        <v>28</v>
      </c>
      <c r="BR32" s="6">
        <v>0.58119658119658124</v>
      </c>
      <c r="BS32" s="6">
        <v>0.35897435897435898</v>
      </c>
      <c r="BT32" s="1">
        <v>14.1</v>
      </c>
      <c r="BU32" s="1">
        <v>40</v>
      </c>
      <c r="BV32" s="6">
        <v>6.8376068376068383E-2</v>
      </c>
    </row>
    <row r="33" spans="1:74" x14ac:dyDescent="0.25">
      <c r="A33" s="1" t="s">
        <v>66</v>
      </c>
      <c r="B33" s="6">
        <v>1</v>
      </c>
      <c r="C33" s="7">
        <v>0</v>
      </c>
      <c r="D33" s="1">
        <v>13</v>
      </c>
      <c r="E33" s="1">
        <v>80</v>
      </c>
      <c r="F33" s="6">
        <v>0.25</v>
      </c>
      <c r="G33" s="8">
        <v>21</v>
      </c>
      <c r="H33" s="8">
        <v>-21</v>
      </c>
      <c r="I33" s="6">
        <v>0.31034482758620691</v>
      </c>
      <c r="K33" s="24"/>
      <c r="L33" s="24">
        <v>1</v>
      </c>
      <c r="M33" s="25"/>
      <c r="N33" s="26"/>
      <c r="O33" s="12">
        <v>9.0909090909090912E-2</v>
      </c>
      <c r="P33" s="12">
        <v>0.4375</v>
      </c>
      <c r="R33" s="6">
        <v>9.8425196850393699E-3</v>
      </c>
      <c r="S33" s="6">
        <v>3.937007874015748E-3</v>
      </c>
      <c r="T33" s="6">
        <v>8.6614173228346455E-2</v>
      </c>
      <c r="U33" s="6">
        <v>0</v>
      </c>
      <c r="V33" s="6">
        <v>0.5610236220472441</v>
      </c>
      <c r="W33" s="6">
        <v>0.26181102362204722</v>
      </c>
      <c r="X33" s="6">
        <v>5.5118110236220472E-2</v>
      </c>
      <c r="Y33" s="6">
        <v>2.1653543307086614E-2</v>
      </c>
      <c r="Z33" s="6">
        <v>0</v>
      </c>
      <c r="AA33" s="1">
        <v>2010</v>
      </c>
      <c r="AB33" s="1">
        <v>34</v>
      </c>
      <c r="AC33" s="1">
        <v>0</v>
      </c>
      <c r="AD33" s="1">
        <v>32</v>
      </c>
      <c r="AE33" s="6">
        <v>0.6701754385964912</v>
      </c>
      <c r="AF33" s="1">
        <v>8</v>
      </c>
      <c r="AG33" s="6">
        <v>0</v>
      </c>
      <c r="AH33" s="1">
        <v>7</v>
      </c>
      <c r="AI33" s="1">
        <v>8</v>
      </c>
      <c r="AJ33" s="1">
        <v>0</v>
      </c>
      <c r="AK33" s="1">
        <v>0</v>
      </c>
      <c r="AL33" s="1">
        <v>8</v>
      </c>
      <c r="AM33" s="1">
        <v>0</v>
      </c>
      <c r="AN33" s="6">
        <v>7.1428571428571425E-2</v>
      </c>
      <c r="AO33" s="6">
        <v>0.27719298245614032</v>
      </c>
      <c r="AP33" s="1">
        <v>2014</v>
      </c>
      <c r="AQ33" s="1">
        <v>18</v>
      </c>
      <c r="AR33" s="1">
        <v>0</v>
      </c>
      <c r="AS33" s="1">
        <v>42</v>
      </c>
      <c r="AT33" s="6">
        <v>0.69172932330827064</v>
      </c>
      <c r="AU33" s="1">
        <v>17</v>
      </c>
      <c r="AV33" s="6">
        <v>6.25E-2</v>
      </c>
      <c r="AW33" s="1">
        <v>3</v>
      </c>
      <c r="AX33" s="1">
        <v>3</v>
      </c>
      <c r="AY33" s="1">
        <v>11</v>
      </c>
      <c r="AZ33" s="1">
        <v>18</v>
      </c>
      <c r="BA33" s="1">
        <v>0</v>
      </c>
      <c r="BB33" s="1">
        <v>8</v>
      </c>
      <c r="BC33" s="6">
        <v>0.14173228346456693</v>
      </c>
      <c r="BE33" s="1">
        <v>416</v>
      </c>
      <c r="BF33" s="1">
        <v>33</v>
      </c>
      <c r="BG33" s="1">
        <v>-8</v>
      </c>
      <c r="BH33" s="1">
        <v>5.3</v>
      </c>
      <c r="BI33" s="1">
        <v>1.5</v>
      </c>
      <c r="BJ33" s="6">
        <v>6.2240663900414939E-2</v>
      </c>
      <c r="BK33" s="6">
        <v>0</v>
      </c>
      <c r="BL33" s="6">
        <v>0</v>
      </c>
      <c r="BM33" s="6">
        <v>0.48</v>
      </c>
      <c r="BN33" s="1">
        <v>7.5</v>
      </c>
      <c r="BO33" s="6">
        <v>0.75247524752475248</v>
      </c>
      <c r="BP33" s="6">
        <v>0.62068965517241381</v>
      </c>
      <c r="BQ33" s="1">
        <v>28</v>
      </c>
      <c r="BR33" s="6">
        <v>0.25</v>
      </c>
      <c r="BS33" s="6">
        <v>0.75</v>
      </c>
      <c r="BT33" s="1">
        <v>28.4</v>
      </c>
      <c r="BU33" s="1">
        <v>76</v>
      </c>
      <c r="BV33" s="6">
        <v>0</v>
      </c>
    </row>
    <row r="34" spans="1:74" x14ac:dyDescent="0.25">
      <c r="A34" s="1" t="s">
        <v>67</v>
      </c>
      <c r="B34" s="6">
        <v>0.94444444444444442</v>
      </c>
      <c r="C34" s="7">
        <v>5.555555555555558E-2</v>
      </c>
      <c r="D34" s="1">
        <v>17</v>
      </c>
      <c r="E34" s="1">
        <v>87</v>
      </c>
      <c r="F34" s="6">
        <v>0.23684210526315788</v>
      </c>
      <c r="G34" s="8">
        <v>19</v>
      </c>
      <c r="H34" s="8">
        <v>-22</v>
      </c>
      <c r="I34" s="6">
        <v>0.23773584905660378</v>
      </c>
      <c r="K34" s="24"/>
      <c r="L34" s="24">
        <v>1</v>
      </c>
      <c r="M34" s="25"/>
      <c r="N34" s="26"/>
      <c r="O34" s="12">
        <v>0</v>
      </c>
      <c r="P34" s="12">
        <v>0.5</v>
      </c>
      <c r="R34" s="6">
        <v>0</v>
      </c>
      <c r="S34" s="6">
        <v>0</v>
      </c>
      <c r="T34" s="6">
        <v>3.9735099337748346E-2</v>
      </c>
      <c r="U34" s="6">
        <v>0</v>
      </c>
      <c r="V34" s="6">
        <v>0.6887417218543046</v>
      </c>
      <c r="W34" s="6">
        <v>0.15894039735099338</v>
      </c>
      <c r="X34" s="6">
        <v>8.6092715231788075E-2</v>
      </c>
      <c r="Y34" s="6">
        <v>2.6490066225165563E-2</v>
      </c>
      <c r="Z34" s="6">
        <v>0</v>
      </c>
      <c r="AA34" s="1">
        <v>2015</v>
      </c>
      <c r="AB34" s="1">
        <v>33</v>
      </c>
      <c r="AC34" s="1">
        <v>0</v>
      </c>
      <c r="AD34" s="1">
        <v>30</v>
      </c>
      <c r="AE34" s="6">
        <v>0.53846153846153844</v>
      </c>
      <c r="AF34" s="1">
        <v>8</v>
      </c>
      <c r="AG34" s="6">
        <v>6.0677698975571313E-2</v>
      </c>
      <c r="AH34" s="1">
        <v>7</v>
      </c>
      <c r="AI34" s="1">
        <v>8</v>
      </c>
      <c r="AJ34" s="1">
        <v>3</v>
      </c>
      <c r="AK34" s="1">
        <v>3</v>
      </c>
      <c r="AL34" s="1">
        <v>7</v>
      </c>
      <c r="AM34" s="1">
        <v>0</v>
      </c>
      <c r="AN34" s="6">
        <v>0.16666666666666666</v>
      </c>
      <c r="AO34" s="6">
        <v>0.32692307692307693</v>
      </c>
      <c r="AP34" s="1">
        <v>2014</v>
      </c>
      <c r="AQ34" s="1">
        <v>7</v>
      </c>
      <c r="AR34" s="1">
        <v>0</v>
      </c>
      <c r="AS34" s="1">
        <v>60</v>
      </c>
      <c r="AT34" s="6">
        <v>0.29166666666666669</v>
      </c>
      <c r="AU34" s="1">
        <v>24</v>
      </c>
      <c r="AV34" s="6">
        <v>0.36645962732919257</v>
      </c>
      <c r="AW34" s="1">
        <v>9</v>
      </c>
      <c r="AX34" s="1">
        <v>12</v>
      </c>
      <c r="AY34" s="1">
        <v>10</v>
      </c>
      <c r="AZ34" s="1">
        <v>15</v>
      </c>
      <c r="BA34" s="1">
        <v>3</v>
      </c>
      <c r="BB34" s="1">
        <v>28</v>
      </c>
      <c r="BC34" s="6">
        <v>0.375</v>
      </c>
      <c r="BE34" s="1">
        <v>395</v>
      </c>
      <c r="BF34" s="1">
        <v>34</v>
      </c>
      <c r="BG34" s="1">
        <v>-8</v>
      </c>
      <c r="BH34" s="1">
        <v>6.5</v>
      </c>
      <c r="BI34" s="1">
        <v>1.61</v>
      </c>
      <c r="BJ34" s="6">
        <v>0.46153846153846156</v>
      </c>
      <c r="BK34" s="6">
        <v>1.3333333333333334E-2</v>
      </c>
      <c r="BL34" s="6">
        <v>0.14666666666666667</v>
      </c>
      <c r="BM34" s="6">
        <v>0.64</v>
      </c>
      <c r="BN34" s="1">
        <v>5.7</v>
      </c>
      <c r="BO34" s="6">
        <v>0.87096774193548387</v>
      </c>
      <c r="BP34" s="6">
        <v>0.47826086956521741</v>
      </c>
      <c r="BQ34" s="1">
        <v>35</v>
      </c>
      <c r="BR34" s="6">
        <v>0.625</v>
      </c>
      <c r="BS34" s="6">
        <v>0.29166666666666669</v>
      </c>
      <c r="BT34" s="1">
        <v>12.8</v>
      </c>
      <c r="BU34" s="1">
        <v>32</v>
      </c>
      <c r="BV34" s="6">
        <v>0.125</v>
      </c>
    </row>
    <row r="35" spans="1:74" x14ac:dyDescent="0.25">
      <c r="A35" s="1" t="s">
        <v>68</v>
      </c>
      <c r="B35" s="6">
        <v>0.97826086956521741</v>
      </c>
      <c r="C35" s="7">
        <v>2.1739130434782594E-2</v>
      </c>
      <c r="D35" s="1">
        <v>16</v>
      </c>
      <c r="E35" s="1">
        <v>70</v>
      </c>
      <c r="F35" s="6">
        <v>0.28048780487804881</v>
      </c>
      <c r="G35" s="8">
        <v>16</v>
      </c>
      <c r="H35" s="8">
        <v>-21</v>
      </c>
      <c r="I35" s="6">
        <v>0.32926829268292684</v>
      </c>
      <c r="K35" s="24"/>
      <c r="L35" s="24">
        <v>1</v>
      </c>
      <c r="M35" s="25"/>
      <c r="N35" s="26"/>
      <c r="O35" s="12"/>
      <c r="P35" s="12">
        <v>0</v>
      </c>
      <c r="R35" s="6">
        <v>0</v>
      </c>
      <c r="S35" s="6">
        <v>0</v>
      </c>
      <c r="T35" s="6">
        <v>5.9701492537313432E-2</v>
      </c>
      <c r="U35" s="6">
        <v>0</v>
      </c>
      <c r="V35" s="6">
        <v>0.47761194029850745</v>
      </c>
      <c r="W35" s="6">
        <v>0.26865671641791045</v>
      </c>
      <c r="X35" s="6">
        <v>8.9552238805970144E-2</v>
      </c>
      <c r="Y35" s="6">
        <v>0.1044776119402985</v>
      </c>
      <c r="Z35" s="6">
        <v>0</v>
      </c>
      <c r="AA35" s="1">
        <v>2004</v>
      </c>
      <c r="AB35" s="1">
        <v>36</v>
      </c>
      <c r="AC35" s="1">
        <v>0</v>
      </c>
      <c r="AD35" s="1">
        <v>31</v>
      </c>
      <c r="AE35" s="6">
        <v>0.15625</v>
      </c>
      <c r="AF35" s="1">
        <v>7</v>
      </c>
      <c r="AG35" s="6">
        <v>0.38461538461538464</v>
      </c>
      <c r="AH35" s="1">
        <v>15</v>
      </c>
      <c r="AI35" s="1">
        <v>17</v>
      </c>
      <c r="AJ35" s="1">
        <v>0</v>
      </c>
      <c r="AK35" s="1">
        <v>0</v>
      </c>
      <c r="AL35" s="1">
        <v>47</v>
      </c>
      <c r="AM35" s="1">
        <v>0</v>
      </c>
      <c r="AN35" s="6" t="s">
        <v>65</v>
      </c>
      <c r="AO35" s="6">
        <v>0.34375</v>
      </c>
      <c r="AP35" s="1">
        <v>2004</v>
      </c>
      <c r="AQ35" s="1">
        <v>18</v>
      </c>
      <c r="AR35" s="1">
        <v>0</v>
      </c>
      <c r="AS35" s="1">
        <v>37</v>
      </c>
      <c r="AT35" s="6">
        <v>0.3888888888888889</v>
      </c>
      <c r="AU35" s="1">
        <v>18</v>
      </c>
      <c r="AV35" s="6">
        <v>1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54</v>
      </c>
      <c r="BC35" s="6">
        <v>0.27777777777777779</v>
      </c>
      <c r="BE35" s="1">
        <v>384</v>
      </c>
      <c r="BF35" s="1">
        <v>32</v>
      </c>
      <c r="BG35" s="1">
        <v>-8</v>
      </c>
      <c r="BH35" s="1">
        <v>6.3</v>
      </c>
      <c r="BI35" s="1">
        <v>1.73</v>
      </c>
      <c r="BJ35" s="6">
        <v>0</v>
      </c>
      <c r="BK35" s="6">
        <v>4.5454545454545456E-2</v>
      </c>
      <c r="BL35" s="6">
        <v>0.18831168831168832</v>
      </c>
      <c r="BM35" s="6">
        <v>0.60389610389610393</v>
      </c>
      <c r="BN35" s="1">
        <v>6</v>
      </c>
      <c r="BO35" s="6">
        <v>1</v>
      </c>
      <c r="BP35" s="6">
        <v>0.59259259259259256</v>
      </c>
      <c r="BQ35" s="1">
        <v>28</v>
      </c>
      <c r="BR35" s="6">
        <v>0.66666666666666663</v>
      </c>
      <c r="BS35" s="6">
        <v>0.3125</v>
      </c>
      <c r="BT35" s="1">
        <v>12.6</v>
      </c>
      <c r="BU35" s="1">
        <v>33</v>
      </c>
      <c r="BV35" s="6">
        <v>8.3333333333333329E-2</v>
      </c>
    </row>
    <row r="36" spans="1:74" x14ac:dyDescent="0.25">
      <c r="A36" s="5" t="s">
        <v>75</v>
      </c>
      <c r="B36" s="6"/>
      <c r="C36" s="7"/>
      <c r="F36" s="6"/>
      <c r="G36" s="8"/>
      <c r="H36" s="8"/>
      <c r="I36" s="6"/>
      <c r="K36" s="24">
        <v>0.68075117370892024</v>
      </c>
      <c r="L36" s="24">
        <v>0.31924882629107976</v>
      </c>
      <c r="M36" s="25">
        <v>4</v>
      </c>
      <c r="N36" s="25">
        <v>1.7</v>
      </c>
      <c r="O36" s="12"/>
      <c r="P36" s="12"/>
      <c r="R36" s="6"/>
      <c r="S36" s="6"/>
      <c r="T36" s="6"/>
      <c r="U36" s="6"/>
      <c r="V36" s="6"/>
      <c r="W36" s="6"/>
      <c r="X36" s="6"/>
      <c r="Y36" s="6"/>
      <c r="Z36" s="6"/>
      <c r="AE36" s="6"/>
      <c r="AG36" s="6"/>
      <c r="AN36" s="6"/>
      <c r="AO36" s="6"/>
      <c r="AT36" s="6"/>
      <c r="AV36" s="6"/>
      <c r="BC36" s="6"/>
      <c r="BJ36" s="6"/>
      <c r="BK36" s="6"/>
      <c r="BL36" s="6"/>
      <c r="BM36" s="6"/>
      <c r="BO36" s="6"/>
      <c r="BP36" s="6"/>
      <c r="BR36" s="6"/>
      <c r="BS36" s="6"/>
      <c r="BV36" s="6"/>
    </row>
    <row r="37" spans="1:74" x14ac:dyDescent="0.25">
      <c r="A37" s="1" t="s">
        <v>70</v>
      </c>
      <c r="B37" s="6">
        <v>0.72941176470588232</v>
      </c>
      <c r="C37" s="7">
        <v>0.27058823529411768</v>
      </c>
      <c r="D37" s="1">
        <v>11</v>
      </c>
      <c r="E37" s="1">
        <v>80</v>
      </c>
      <c r="F37" s="6">
        <v>0.25534759358288772</v>
      </c>
      <c r="G37" s="8">
        <v>21</v>
      </c>
      <c r="H37" s="8">
        <v>-21</v>
      </c>
      <c r="I37" s="6">
        <v>0.27021423635107117</v>
      </c>
      <c r="K37" s="24"/>
      <c r="L37" s="24">
        <v>1</v>
      </c>
      <c r="M37" s="25"/>
      <c r="N37" s="25"/>
      <c r="O37" s="12">
        <v>0</v>
      </c>
      <c r="P37" s="12">
        <v>1</v>
      </c>
      <c r="R37" s="6">
        <v>0</v>
      </c>
      <c r="S37" s="6">
        <v>0</v>
      </c>
      <c r="T37" s="6">
        <v>0.15517241379310345</v>
      </c>
      <c r="U37" s="6">
        <v>0</v>
      </c>
      <c r="V37" s="6">
        <v>0.58620689655172409</v>
      </c>
      <c r="W37" s="6">
        <v>0.20689655172413793</v>
      </c>
      <c r="X37" s="6">
        <v>5.1724137931034482E-2</v>
      </c>
      <c r="Y37" s="6">
        <v>0</v>
      </c>
      <c r="Z37" s="6">
        <v>0</v>
      </c>
      <c r="AA37" s="1">
        <v>2010</v>
      </c>
      <c r="AB37" s="1">
        <v>30</v>
      </c>
      <c r="AC37" s="1">
        <v>0</v>
      </c>
      <c r="AD37" s="1">
        <v>46</v>
      </c>
      <c r="AE37" s="6">
        <v>0.5</v>
      </c>
      <c r="AF37" s="1">
        <v>13</v>
      </c>
      <c r="AG37" s="6">
        <v>3.0674846625766871E-2</v>
      </c>
      <c r="AH37" s="1">
        <v>7</v>
      </c>
      <c r="AI37" s="1">
        <v>8</v>
      </c>
      <c r="AJ37" s="1">
        <v>1</v>
      </c>
      <c r="AK37" s="1">
        <v>1</v>
      </c>
      <c r="AL37" s="1">
        <v>6</v>
      </c>
      <c r="AM37" s="1">
        <v>0</v>
      </c>
      <c r="AN37" s="6" t="s">
        <v>65</v>
      </c>
      <c r="AO37" s="6">
        <v>0.23529411764705882</v>
      </c>
      <c r="AP37" s="1">
        <v>2010</v>
      </c>
      <c r="AQ37" s="1">
        <v>32</v>
      </c>
      <c r="AR37" s="1">
        <v>0</v>
      </c>
      <c r="AS37" s="1">
        <v>76</v>
      </c>
      <c r="AT37" s="6">
        <v>0.41666666666666669</v>
      </c>
      <c r="AU37" s="1">
        <v>42</v>
      </c>
      <c r="AV37" s="6">
        <v>0.25</v>
      </c>
      <c r="AW37" s="1">
        <v>11</v>
      </c>
      <c r="AX37" s="1">
        <v>9</v>
      </c>
      <c r="AY37" s="1">
        <v>8</v>
      </c>
      <c r="AZ37" s="1">
        <v>15</v>
      </c>
      <c r="BA37" s="1">
        <v>0</v>
      </c>
      <c r="BB37" s="1">
        <v>22</v>
      </c>
      <c r="BC37" s="6">
        <v>0.33333333333333331</v>
      </c>
      <c r="BE37" s="1">
        <v>549</v>
      </c>
      <c r="BF37" s="1">
        <v>34</v>
      </c>
      <c r="BG37" s="1">
        <v>-10</v>
      </c>
      <c r="BH37" s="1">
        <v>7.1</v>
      </c>
      <c r="BI37" s="1">
        <v>2.06</v>
      </c>
      <c r="BJ37" s="6">
        <v>0.61702127659574468</v>
      </c>
      <c r="BK37" s="6">
        <v>0</v>
      </c>
      <c r="BL37" s="6">
        <v>0</v>
      </c>
      <c r="BM37" s="6">
        <v>0.83673469387755106</v>
      </c>
      <c r="BN37" s="1">
        <v>6.5</v>
      </c>
      <c r="BO37" s="6">
        <v>0.96721311475409832</v>
      </c>
      <c r="BP37" s="6">
        <v>0.6</v>
      </c>
      <c r="BQ37" s="1">
        <v>40</v>
      </c>
      <c r="BR37" s="6">
        <v>0.3</v>
      </c>
      <c r="BS37" s="6">
        <v>0.6</v>
      </c>
      <c r="BT37" s="1">
        <v>12.2</v>
      </c>
      <c r="BU37" s="1">
        <v>32</v>
      </c>
      <c r="BV37" s="6">
        <v>0</v>
      </c>
    </row>
    <row r="38" spans="1:74" x14ac:dyDescent="0.25">
      <c r="A38" s="1" t="s">
        <v>64</v>
      </c>
      <c r="B38" s="6">
        <v>0.95780590717299574</v>
      </c>
      <c r="C38" s="7">
        <v>4.2194092827004259E-2</v>
      </c>
      <c r="D38" s="1">
        <v>11</v>
      </c>
      <c r="E38" s="1">
        <v>84</v>
      </c>
      <c r="F38" s="6">
        <v>0.24705882352941178</v>
      </c>
      <c r="G38" s="8">
        <v>21</v>
      </c>
      <c r="H38" s="8">
        <v>-18</v>
      </c>
      <c r="I38" s="6">
        <v>0.18823529411764706</v>
      </c>
      <c r="K38" s="24"/>
      <c r="L38" s="24">
        <v>1</v>
      </c>
      <c r="M38" s="25"/>
      <c r="N38" s="25"/>
      <c r="O38" s="12">
        <v>0</v>
      </c>
      <c r="P38" s="12">
        <v>0.54545454545454541</v>
      </c>
      <c r="R38" s="6">
        <v>0</v>
      </c>
      <c r="S38" s="6">
        <v>9.2592592592592587E-3</v>
      </c>
      <c r="T38" s="6">
        <v>4.6296296296296294E-2</v>
      </c>
      <c r="U38" s="6">
        <v>0</v>
      </c>
      <c r="V38" s="6">
        <v>0.51543209876543206</v>
      </c>
      <c r="W38" s="6">
        <v>0.27777777777777779</v>
      </c>
      <c r="X38" s="6">
        <v>8.6419753086419748E-2</v>
      </c>
      <c r="Y38" s="6">
        <v>6.4814814814814811E-2</v>
      </c>
      <c r="Z38" s="6">
        <v>0</v>
      </c>
      <c r="AA38" s="1">
        <v>2014</v>
      </c>
      <c r="AB38" s="1">
        <v>33</v>
      </c>
      <c r="AC38" s="1">
        <v>0</v>
      </c>
      <c r="AD38" s="1">
        <v>28</v>
      </c>
      <c r="AE38" s="6">
        <v>0.60479041916167664</v>
      </c>
      <c r="AF38" s="1">
        <v>7</v>
      </c>
      <c r="AG38" s="6">
        <v>7.7348066298342538E-2</v>
      </c>
      <c r="AH38" s="1">
        <v>7</v>
      </c>
      <c r="AI38" s="1">
        <v>5</v>
      </c>
      <c r="AJ38" s="1">
        <v>2</v>
      </c>
      <c r="AK38" s="1">
        <v>4</v>
      </c>
      <c r="AL38" s="1">
        <v>8</v>
      </c>
      <c r="AM38" s="1">
        <v>0</v>
      </c>
      <c r="AN38" s="6">
        <v>0.125</v>
      </c>
      <c r="AO38" s="6">
        <v>0.28143712574850299</v>
      </c>
      <c r="AP38" s="1">
        <v>2014</v>
      </c>
      <c r="AQ38" s="1">
        <v>27</v>
      </c>
      <c r="AR38" s="1">
        <v>0</v>
      </c>
      <c r="AS38" s="1">
        <v>53</v>
      </c>
      <c r="AT38" s="6">
        <v>0.44444444444444442</v>
      </c>
      <c r="AU38" s="1">
        <v>17</v>
      </c>
      <c r="AV38" s="6">
        <v>0.39864864864864863</v>
      </c>
      <c r="AW38" s="1">
        <v>4</v>
      </c>
      <c r="AX38" s="1">
        <v>20</v>
      </c>
      <c r="AY38" s="1">
        <v>9</v>
      </c>
      <c r="AZ38" s="1">
        <v>14</v>
      </c>
      <c r="BA38" s="1">
        <v>3</v>
      </c>
      <c r="BB38" s="1">
        <v>29</v>
      </c>
      <c r="BC38" s="6">
        <v>0.11235955056179775</v>
      </c>
      <c r="BE38" s="1">
        <v>1002</v>
      </c>
      <c r="BF38" s="1">
        <v>31</v>
      </c>
      <c r="BG38" s="1">
        <v>-8</v>
      </c>
      <c r="BH38" s="1">
        <v>4.9000000000000004</v>
      </c>
      <c r="BI38" s="1">
        <v>1.42</v>
      </c>
      <c r="BJ38" s="6">
        <v>0.25675675675675674</v>
      </c>
      <c r="BK38" s="6">
        <v>4.6683046683046681E-2</v>
      </c>
      <c r="BL38" s="6">
        <v>5.6511056511056514E-2</v>
      </c>
      <c r="BM38" s="6">
        <v>0.77395577395577397</v>
      </c>
      <c r="BN38" s="1">
        <v>6.8</v>
      </c>
      <c r="BO38" s="6">
        <v>0.73964497041420119</v>
      </c>
      <c r="BP38" s="6">
        <v>0.56643356643356646</v>
      </c>
      <c r="BQ38" s="1">
        <v>24</v>
      </c>
      <c r="BR38" s="6">
        <v>0.73426573426573427</v>
      </c>
      <c r="BS38" s="6">
        <v>0.23776223776223776</v>
      </c>
      <c r="BT38" s="1">
        <v>16.7</v>
      </c>
      <c r="BU38" s="1">
        <v>49</v>
      </c>
      <c r="BV38" s="6">
        <v>5.5944055944055944E-2</v>
      </c>
    </row>
    <row r="39" spans="1:74" x14ac:dyDescent="0.25">
      <c r="A39" s="1" t="s">
        <v>66</v>
      </c>
      <c r="B39" s="6">
        <v>0.9366812227074236</v>
      </c>
      <c r="C39" s="7">
        <v>6.33187772925764E-2</v>
      </c>
      <c r="D39" s="1">
        <v>13</v>
      </c>
      <c r="E39" s="1">
        <v>84</v>
      </c>
      <c r="F39" s="6">
        <v>0.16194331983805668</v>
      </c>
      <c r="G39" s="8">
        <v>20</v>
      </c>
      <c r="H39" s="8">
        <v>-20</v>
      </c>
      <c r="I39" s="6">
        <v>0.1417004048582996</v>
      </c>
      <c r="K39" s="24"/>
      <c r="L39" s="24">
        <v>1</v>
      </c>
      <c r="M39" s="25"/>
      <c r="N39" s="25"/>
      <c r="O39" s="12">
        <v>0.12903225806451613</v>
      </c>
      <c r="P39" s="12">
        <v>0.76923076923076927</v>
      </c>
      <c r="R39" s="6">
        <v>0</v>
      </c>
      <c r="S39" s="6">
        <v>1.0477299185098952E-2</v>
      </c>
      <c r="T39" s="6">
        <v>6.9848661233993012E-2</v>
      </c>
      <c r="U39" s="6">
        <v>0</v>
      </c>
      <c r="V39" s="6">
        <v>0.58207217694994184</v>
      </c>
      <c r="W39" s="6">
        <v>0.2339930151338766</v>
      </c>
      <c r="X39" s="6">
        <v>8.4982537834691507E-2</v>
      </c>
      <c r="Y39" s="6">
        <v>1.8626309662398137E-2</v>
      </c>
      <c r="Z39" s="6">
        <v>0</v>
      </c>
      <c r="AA39" s="1">
        <v>2015</v>
      </c>
      <c r="AB39" s="1">
        <v>33</v>
      </c>
      <c r="AC39" s="1">
        <v>0</v>
      </c>
      <c r="AD39" s="1">
        <v>28</v>
      </c>
      <c r="AE39" s="6">
        <v>0.68600000000000005</v>
      </c>
      <c r="AF39" s="1">
        <v>8</v>
      </c>
      <c r="AG39" s="6">
        <v>0.11920529801324503</v>
      </c>
      <c r="AH39" s="1">
        <v>10</v>
      </c>
      <c r="AI39" s="1">
        <v>11</v>
      </c>
      <c r="AJ39" s="1">
        <v>6</v>
      </c>
      <c r="AK39" s="1">
        <v>0</v>
      </c>
      <c r="AL39" s="1">
        <v>12</v>
      </c>
      <c r="AM39" s="1">
        <v>0</v>
      </c>
      <c r="AN39" s="6">
        <v>0.12745098039215685</v>
      </c>
      <c r="AO39" s="6">
        <v>0.22</v>
      </c>
      <c r="AP39" s="1">
        <v>2012</v>
      </c>
      <c r="AQ39" s="1">
        <v>27</v>
      </c>
      <c r="AR39" s="1">
        <v>0</v>
      </c>
      <c r="AS39" s="1">
        <v>49</v>
      </c>
      <c r="AT39" s="6">
        <v>0.62189054726368154</v>
      </c>
      <c r="AU39" s="1">
        <v>21</v>
      </c>
      <c r="AV39" s="6">
        <v>0.45833333333333331</v>
      </c>
      <c r="AW39" s="1">
        <v>30</v>
      </c>
      <c r="AX39" s="1">
        <v>0</v>
      </c>
      <c r="AY39" s="1">
        <v>16</v>
      </c>
      <c r="AZ39" s="1">
        <v>22</v>
      </c>
      <c r="BA39" s="1">
        <v>0</v>
      </c>
      <c r="BB39" s="1">
        <v>37</v>
      </c>
      <c r="BC39" s="6">
        <v>0.15</v>
      </c>
      <c r="BE39" s="1">
        <v>386</v>
      </c>
      <c r="BF39" s="1">
        <v>34</v>
      </c>
      <c r="BG39" s="1">
        <v>-6</v>
      </c>
      <c r="BH39" s="1">
        <v>6</v>
      </c>
      <c r="BI39" s="1">
        <v>1.75</v>
      </c>
      <c r="BJ39" s="6">
        <v>8.7301587301587297E-2</v>
      </c>
      <c r="BK39" s="6">
        <v>0</v>
      </c>
      <c r="BL39" s="6">
        <v>0</v>
      </c>
      <c r="BM39" s="6">
        <v>0.76923076923076927</v>
      </c>
      <c r="BN39" s="1">
        <v>6.5</v>
      </c>
      <c r="BO39" s="6">
        <v>0.78634361233480177</v>
      </c>
      <c r="BP39" s="6">
        <v>0.49589041095890413</v>
      </c>
      <c r="BQ39" s="1">
        <v>28</v>
      </c>
      <c r="BR39" s="6">
        <v>0.2857142857142857</v>
      </c>
      <c r="BS39" s="6">
        <v>0.7142857142857143</v>
      </c>
      <c r="BT39" s="1">
        <v>34.299999999999997</v>
      </c>
      <c r="BU39" s="1">
        <v>105</v>
      </c>
      <c r="BV39" s="6">
        <v>0.2857142857142857</v>
      </c>
    </row>
    <row r="40" spans="1:74" x14ac:dyDescent="0.25">
      <c r="A40" s="1" t="s">
        <v>67</v>
      </c>
      <c r="B40" s="6">
        <v>0.79470198675496684</v>
      </c>
      <c r="C40" s="7">
        <v>0.20529801324503316</v>
      </c>
      <c r="D40" s="1">
        <v>13</v>
      </c>
      <c r="E40" s="1">
        <v>84</v>
      </c>
      <c r="F40" s="6">
        <v>0.21729490022172948</v>
      </c>
      <c r="G40" s="8">
        <v>19</v>
      </c>
      <c r="H40" s="8">
        <v>-22</v>
      </c>
      <c r="I40" s="6">
        <v>0.2638888888888889</v>
      </c>
      <c r="K40" s="24"/>
      <c r="L40" s="24">
        <v>1</v>
      </c>
      <c r="M40" s="25"/>
      <c r="N40" s="25"/>
      <c r="O40" s="12">
        <v>0.14285714285714285</v>
      </c>
      <c r="P40" s="12">
        <v>0.5</v>
      </c>
      <c r="R40" s="6">
        <v>0</v>
      </c>
      <c r="S40" s="6">
        <v>1.5923566878980893E-3</v>
      </c>
      <c r="T40" s="6">
        <v>9.5541401273885357E-2</v>
      </c>
      <c r="U40" s="6">
        <v>0</v>
      </c>
      <c r="V40" s="6">
        <v>0.55254777070063699</v>
      </c>
      <c r="W40" s="6">
        <v>0.23089171974522293</v>
      </c>
      <c r="X40" s="6">
        <v>7.0063694267515922E-2</v>
      </c>
      <c r="Y40" s="6">
        <v>4.9363057324840767E-2</v>
      </c>
      <c r="Z40" s="6">
        <v>0</v>
      </c>
      <c r="AA40" s="1">
        <v>2016</v>
      </c>
      <c r="AB40" s="1">
        <v>32</v>
      </c>
      <c r="AC40" s="1">
        <v>0</v>
      </c>
      <c r="AD40" s="1">
        <v>32</v>
      </c>
      <c r="AE40" s="6">
        <v>0.47550432276657062</v>
      </c>
      <c r="AF40" s="1">
        <v>9</v>
      </c>
      <c r="AG40" s="6">
        <v>6.1586638830897704E-2</v>
      </c>
      <c r="AH40" s="1">
        <v>8</v>
      </c>
      <c r="AI40" s="1">
        <v>7</v>
      </c>
      <c r="AJ40" s="1">
        <v>4</v>
      </c>
      <c r="AK40" s="1">
        <v>8</v>
      </c>
      <c r="AL40" s="1">
        <v>9</v>
      </c>
      <c r="AM40" s="1">
        <v>20</v>
      </c>
      <c r="AN40" s="6">
        <v>0.48571428571428571</v>
      </c>
      <c r="AO40" s="6">
        <v>0.30835734870317005</v>
      </c>
      <c r="AP40" s="1">
        <v>2016</v>
      </c>
      <c r="AQ40" s="1">
        <v>20</v>
      </c>
      <c r="AR40" s="1">
        <v>0</v>
      </c>
      <c r="AS40" s="1">
        <v>56</v>
      </c>
      <c r="AT40" s="6">
        <v>0.35172413793103446</v>
      </c>
      <c r="AU40" s="1">
        <v>21</v>
      </c>
      <c r="AV40" s="6">
        <v>0.29194630872483224</v>
      </c>
      <c r="AW40" s="1">
        <v>10</v>
      </c>
      <c r="AX40" s="1">
        <v>5</v>
      </c>
      <c r="AY40" s="1">
        <v>9</v>
      </c>
      <c r="AZ40" s="1">
        <v>16</v>
      </c>
      <c r="BA40" s="1">
        <v>3</v>
      </c>
      <c r="BB40" s="1">
        <v>33</v>
      </c>
      <c r="BC40" s="6">
        <v>0.33103448275862069</v>
      </c>
      <c r="BE40" s="1">
        <v>448</v>
      </c>
      <c r="BF40" s="1">
        <v>31</v>
      </c>
      <c r="BG40" s="1">
        <v>-7</v>
      </c>
      <c r="BH40" s="1">
        <v>6.4</v>
      </c>
      <c r="BI40" s="1">
        <v>1.85</v>
      </c>
      <c r="BJ40" s="6">
        <v>0.27037037037037037</v>
      </c>
      <c r="BK40" s="6">
        <v>1.8181818181818181E-2</v>
      </c>
      <c r="BL40" s="6">
        <v>0.29090909090909089</v>
      </c>
      <c r="BM40" s="6">
        <v>0.5636363636363636</v>
      </c>
      <c r="BN40" s="1">
        <v>7.7</v>
      </c>
      <c r="BO40" s="6">
        <v>0.85250737463126847</v>
      </c>
      <c r="BP40" s="6">
        <v>0.50757575757575757</v>
      </c>
      <c r="BQ40" s="1">
        <v>28</v>
      </c>
      <c r="BR40" s="6">
        <v>0.87096774193548387</v>
      </c>
      <c r="BS40" s="6">
        <v>9.6774193548387094E-2</v>
      </c>
      <c r="BT40" s="1">
        <v>12.8</v>
      </c>
      <c r="BU40" s="1">
        <v>29</v>
      </c>
      <c r="BV40" s="6">
        <v>3.2258064516129031E-2</v>
      </c>
    </row>
    <row r="41" spans="1:74" x14ac:dyDescent="0.25">
      <c r="A41" s="1" t="s">
        <v>68</v>
      </c>
      <c r="B41" s="6">
        <v>0.51908396946564883</v>
      </c>
      <c r="C41" s="7">
        <v>0.48091603053435117</v>
      </c>
      <c r="D41" s="1">
        <v>9</v>
      </c>
      <c r="E41" s="1">
        <v>83</v>
      </c>
      <c r="F41" s="6">
        <v>0.2927927927927928</v>
      </c>
      <c r="G41" s="8">
        <v>18</v>
      </c>
      <c r="H41" s="8">
        <v>-19</v>
      </c>
      <c r="I41" s="6">
        <v>0.32608695652173914</v>
      </c>
      <c r="K41" s="24"/>
      <c r="L41" s="24">
        <v>1</v>
      </c>
      <c r="M41" s="25"/>
      <c r="N41" s="25"/>
      <c r="O41" s="12">
        <v>0</v>
      </c>
      <c r="P41" s="12">
        <v>0.33333333333333331</v>
      </c>
      <c r="R41" s="6">
        <v>0</v>
      </c>
      <c r="S41" s="6">
        <v>0</v>
      </c>
      <c r="T41" s="6">
        <v>0.14155251141552511</v>
      </c>
      <c r="U41" s="6">
        <v>0</v>
      </c>
      <c r="V41" s="6">
        <v>0.55707762557077622</v>
      </c>
      <c r="W41" s="6">
        <v>0.21461187214611871</v>
      </c>
      <c r="X41" s="6">
        <v>4.1095890410958902E-2</v>
      </c>
      <c r="Y41" s="6">
        <v>4.5662100456621002E-2</v>
      </c>
      <c r="Z41" s="6">
        <v>0</v>
      </c>
      <c r="AA41" s="1">
        <v>2011</v>
      </c>
      <c r="AB41" s="1">
        <v>31</v>
      </c>
      <c r="AC41" s="1">
        <v>0</v>
      </c>
      <c r="AD41" s="1">
        <v>34</v>
      </c>
      <c r="AE41" s="6">
        <v>0.45901639344262296</v>
      </c>
      <c r="AF41" s="1">
        <v>12</v>
      </c>
      <c r="AG41" s="6">
        <v>0</v>
      </c>
      <c r="AH41" s="1">
        <v>6</v>
      </c>
      <c r="AI41" s="1">
        <v>7</v>
      </c>
      <c r="AJ41" s="1">
        <v>0</v>
      </c>
      <c r="AK41" s="1">
        <v>0</v>
      </c>
      <c r="AL41" s="1">
        <v>4</v>
      </c>
      <c r="AM41" s="1">
        <v>0</v>
      </c>
      <c r="AN41" s="6">
        <v>0</v>
      </c>
      <c r="AO41" s="6">
        <v>0.31147540983606559</v>
      </c>
      <c r="AP41" s="1">
        <v>2013</v>
      </c>
      <c r="AQ41" s="1">
        <v>22</v>
      </c>
      <c r="AR41" s="1">
        <v>0</v>
      </c>
      <c r="AS41" s="1">
        <v>68</v>
      </c>
      <c r="AT41" s="6">
        <v>0.51063829787234039</v>
      </c>
      <c r="AU41" s="1">
        <v>35</v>
      </c>
      <c r="AV41" s="6">
        <v>0.125</v>
      </c>
      <c r="AW41" s="1">
        <v>0</v>
      </c>
      <c r="AX41" s="1">
        <v>6</v>
      </c>
      <c r="AY41" s="1">
        <v>8</v>
      </c>
      <c r="AZ41" s="1">
        <v>1</v>
      </c>
      <c r="BA41" s="1">
        <v>0</v>
      </c>
      <c r="BB41" s="1">
        <v>63</v>
      </c>
      <c r="BC41" s="6">
        <v>0.44680851063829785</v>
      </c>
      <c r="BE41" s="1">
        <v>516</v>
      </c>
      <c r="BF41" s="1">
        <v>36</v>
      </c>
      <c r="BG41" s="1">
        <v>-8</v>
      </c>
      <c r="BH41" s="1">
        <v>6.9</v>
      </c>
      <c r="BI41" s="1">
        <v>1.94</v>
      </c>
      <c r="BJ41" s="6">
        <v>0.1553398058252427</v>
      </c>
      <c r="BK41" s="6">
        <v>0</v>
      </c>
      <c r="BL41" s="6">
        <v>1.9417475728155338E-2</v>
      </c>
      <c r="BM41" s="6">
        <v>0.93203883495145634</v>
      </c>
      <c r="BN41" s="1">
        <v>6.3</v>
      </c>
      <c r="BO41" s="6">
        <v>0.97345132743362828</v>
      </c>
      <c r="BP41" s="6">
        <v>0.62318840579710144</v>
      </c>
      <c r="BQ41" s="1">
        <v>35</v>
      </c>
      <c r="BR41" s="6">
        <v>0.82</v>
      </c>
      <c r="BS41" s="6">
        <v>0.14000000000000001</v>
      </c>
      <c r="BT41" s="1">
        <v>14.7</v>
      </c>
      <c r="BU41" s="1">
        <v>41</v>
      </c>
      <c r="BV41" s="6">
        <v>0.08</v>
      </c>
    </row>
    <row r="42" spans="1:74" x14ac:dyDescent="0.25">
      <c r="A42" s="5" t="s">
        <v>76</v>
      </c>
      <c r="B42" s="6"/>
      <c r="C42" s="7"/>
      <c r="F42" s="6"/>
      <c r="G42" s="8"/>
      <c r="H42" s="8"/>
      <c r="I42" s="6"/>
      <c r="K42" s="24">
        <v>0.515625</v>
      </c>
      <c r="L42" s="24">
        <v>0.484375</v>
      </c>
      <c r="M42" s="25">
        <v>1.7</v>
      </c>
      <c r="N42" s="25">
        <v>1.2</v>
      </c>
      <c r="O42" s="12"/>
      <c r="P42" s="12"/>
      <c r="R42" s="6"/>
      <c r="S42" s="6"/>
      <c r="T42" s="6"/>
      <c r="U42" s="6"/>
      <c r="V42" s="6"/>
      <c r="W42" s="6"/>
      <c r="X42" s="6"/>
      <c r="Y42" s="6"/>
      <c r="Z42" s="6"/>
      <c r="AE42" s="6"/>
      <c r="AG42" s="6"/>
      <c r="AN42" s="6"/>
      <c r="AO42" s="6"/>
      <c r="AT42" s="6"/>
      <c r="AV42" s="6"/>
      <c r="BC42" s="6"/>
      <c r="BJ42" s="6"/>
      <c r="BK42" s="6"/>
      <c r="BL42" s="6"/>
      <c r="BM42" s="6"/>
      <c r="BO42" s="6"/>
      <c r="BP42" s="6"/>
      <c r="BR42" s="6"/>
      <c r="BS42" s="6"/>
      <c r="BV42" s="6"/>
    </row>
    <row r="43" spans="1:74" x14ac:dyDescent="0.25">
      <c r="A43" s="1" t="s">
        <v>70</v>
      </c>
      <c r="B43" s="6">
        <v>0.7846153846153846</v>
      </c>
      <c r="C43" s="7">
        <v>0.2153846153846154</v>
      </c>
      <c r="D43" s="1">
        <v>18</v>
      </c>
      <c r="E43" s="1">
        <v>83</v>
      </c>
      <c r="F43" s="6">
        <v>0.23896809232858113</v>
      </c>
      <c r="G43" s="8">
        <v>18</v>
      </c>
      <c r="H43" s="8">
        <v>-23</v>
      </c>
      <c r="I43" s="6">
        <v>0.31980742778541954</v>
      </c>
      <c r="K43" s="24"/>
      <c r="L43" s="24">
        <v>1</v>
      </c>
      <c r="M43" s="25"/>
      <c r="N43" s="25"/>
      <c r="O43" s="12">
        <v>0</v>
      </c>
      <c r="P43" s="12">
        <v>0.33333333333333331</v>
      </c>
      <c r="R43" s="6">
        <v>0</v>
      </c>
      <c r="S43" s="6">
        <v>0</v>
      </c>
      <c r="T43" s="6">
        <v>8.8235294117647065E-2</v>
      </c>
      <c r="U43" s="6">
        <v>0</v>
      </c>
      <c r="V43" s="6">
        <v>0.57843137254901966</v>
      </c>
      <c r="W43" s="6">
        <v>0.18627450980392157</v>
      </c>
      <c r="X43" s="6">
        <v>2.9411764705882353E-2</v>
      </c>
      <c r="Y43" s="6">
        <v>0.11764705882352941</v>
      </c>
      <c r="Z43" s="6">
        <v>0</v>
      </c>
      <c r="AA43" s="1">
        <v>2014</v>
      </c>
      <c r="AB43" s="1">
        <v>33</v>
      </c>
      <c r="AC43" s="1">
        <v>0</v>
      </c>
      <c r="AD43" s="1">
        <v>29</v>
      </c>
      <c r="AE43" s="6">
        <v>0.44067796610169491</v>
      </c>
      <c r="AF43" s="1">
        <v>7</v>
      </c>
      <c r="AG43" s="6">
        <v>5.6521739130434782E-2</v>
      </c>
      <c r="AH43" s="1">
        <v>8</v>
      </c>
      <c r="AI43" s="1">
        <v>5</v>
      </c>
      <c r="AJ43" s="1">
        <v>0</v>
      </c>
      <c r="AK43" s="1">
        <v>0</v>
      </c>
      <c r="AL43" s="1">
        <v>9</v>
      </c>
      <c r="AM43" s="1">
        <v>42</v>
      </c>
      <c r="AN43" s="6">
        <v>0</v>
      </c>
      <c r="AO43" s="6">
        <v>0.11864406779661017</v>
      </c>
      <c r="AP43" s="1">
        <v>2007</v>
      </c>
      <c r="AQ43" s="1" t="s">
        <v>65</v>
      </c>
      <c r="AR43" s="1">
        <v>0</v>
      </c>
      <c r="AS43" s="1">
        <v>50</v>
      </c>
      <c r="AT43" s="6">
        <v>0.26315789473684209</v>
      </c>
      <c r="AU43" s="1">
        <v>22</v>
      </c>
      <c r="AV43" s="6">
        <v>0.13924050632911392</v>
      </c>
      <c r="AW43" s="1">
        <v>8</v>
      </c>
      <c r="AX43" s="1">
        <v>2</v>
      </c>
      <c r="AY43" s="1">
        <v>12</v>
      </c>
      <c r="AZ43" s="1">
        <v>24</v>
      </c>
      <c r="BA43" s="1">
        <v>0</v>
      </c>
      <c r="BB43" s="1">
        <v>29</v>
      </c>
      <c r="BC43" s="6">
        <v>0.10526315789473684</v>
      </c>
      <c r="BE43" s="1">
        <v>600</v>
      </c>
      <c r="BF43" s="1">
        <v>32</v>
      </c>
      <c r="BG43" s="1">
        <v>-8</v>
      </c>
      <c r="BH43" s="1">
        <v>7.5</v>
      </c>
      <c r="BI43" s="1">
        <v>2.25</v>
      </c>
      <c r="BJ43" s="6">
        <v>0.11627906976744186</v>
      </c>
      <c r="BK43" s="6">
        <v>4.5871559633027525E-2</v>
      </c>
      <c r="BL43" s="6">
        <v>0</v>
      </c>
      <c r="BM43" s="6">
        <v>0.88073394495412849</v>
      </c>
      <c r="BN43" s="1">
        <v>6.7</v>
      </c>
      <c r="BO43" s="6">
        <v>0.98245614035087714</v>
      </c>
      <c r="BP43" s="6">
        <v>0.88235294117647056</v>
      </c>
      <c r="BQ43" s="1">
        <v>32</v>
      </c>
      <c r="BR43" s="6">
        <v>0.5714285714285714</v>
      </c>
      <c r="BS43" s="6">
        <v>0.42857142857142855</v>
      </c>
      <c r="BT43" s="1">
        <v>21</v>
      </c>
      <c r="BU43" s="1">
        <v>53</v>
      </c>
      <c r="BV43" s="6">
        <v>0</v>
      </c>
    </row>
    <row r="44" spans="1:74" x14ac:dyDescent="0.25">
      <c r="A44" s="1" t="s">
        <v>64</v>
      </c>
      <c r="B44" s="6">
        <v>0.88947368421052631</v>
      </c>
      <c r="C44" s="7">
        <v>0.11052631578947369</v>
      </c>
      <c r="D44" s="1">
        <v>10</v>
      </c>
      <c r="E44" s="1">
        <v>80</v>
      </c>
      <c r="F44" s="6">
        <v>0</v>
      </c>
      <c r="G44" s="8">
        <v>20</v>
      </c>
      <c r="H44" s="8">
        <v>-18</v>
      </c>
      <c r="I44" s="6">
        <v>0.6</v>
      </c>
      <c r="K44" s="24"/>
      <c r="L44" s="24">
        <v>1</v>
      </c>
      <c r="M44" s="25"/>
      <c r="N44" s="25"/>
      <c r="O44" s="12">
        <v>0.125</v>
      </c>
      <c r="P44" s="12">
        <v>0.33333333333333331</v>
      </c>
      <c r="R44" s="6">
        <v>1.1111111111111112E-2</v>
      </c>
      <c r="S44" s="6">
        <v>0</v>
      </c>
      <c r="T44" s="6">
        <v>9.2592592592592587E-2</v>
      </c>
      <c r="U44" s="6">
        <v>0</v>
      </c>
      <c r="V44" s="6">
        <v>0.51111111111111107</v>
      </c>
      <c r="W44" s="6">
        <v>0.24814814814814815</v>
      </c>
      <c r="X44" s="6">
        <v>0.1111111111111111</v>
      </c>
      <c r="Y44" s="6">
        <v>2.5925925925925925E-2</v>
      </c>
      <c r="Z44" s="6">
        <v>0</v>
      </c>
      <c r="AA44" s="1">
        <v>2015</v>
      </c>
      <c r="AB44" s="1">
        <v>34</v>
      </c>
      <c r="AC44" s="1">
        <v>0</v>
      </c>
      <c r="AD44" s="1">
        <v>29</v>
      </c>
      <c r="AE44" s="6">
        <v>0.75362318840579712</v>
      </c>
      <c r="AF44" s="1">
        <v>6</v>
      </c>
      <c r="AG44" s="6">
        <v>0.10943396226415095</v>
      </c>
      <c r="AH44" s="1">
        <v>10</v>
      </c>
      <c r="AI44" s="1">
        <v>9</v>
      </c>
      <c r="AJ44" s="1">
        <v>4</v>
      </c>
      <c r="AK44" s="1">
        <v>8</v>
      </c>
      <c r="AL44" s="1">
        <v>8</v>
      </c>
      <c r="AM44" s="1">
        <v>0</v>
      </c>
      <c r="AN44" s="6">
        <v>0</v>
      </c>
      <c r="AO44" s="6">
        <v>0.13043478260869565</v>
      </c>
      <c r="AP44" s="1">
        <v>2015</v>
      </c>
      <c r="AQ44" s="1">
        <v>24</v>
      </c>
      <c r="AR44" s="1">
        <v>0</v>
      </c>
      <c r="AS44" s="1">
        <v>37</v>
      </c>
      <c r="AT44" s="6">
        <v>0.83582089552238803</v>
      </c>
      <c r="AU44" s="1">
        <v>12</v>
      </c>
      <c r="AV44" s="6">
        <v>0.41891891891891891</v>
      </c>
      <c r="AW44" s="1">
        <v>6</v>
      </c>
      <c r="AX44" s="1">
        <v>6</v>
      </c>
      <c r="AY44" s="1">
        <v>7</v>
      </c>
      <c r="AZ44" s="1">
        <v>12</v>
      </c>
      <c r="BA44" s="1">
        <v>0</v>
      </c>
      <c r="BB44" s="1">
        <v>33</v>
      </c>
      <c r="BC44" s="6">
        <v>4.4776119402985072E-2</v>
      </c>
      <c r="BE44" s="1">
        <v>476</v>
      </c>
      <c r="BF44" s="1">
        <v>31</v>
      </c>
      <c r="BG44" s="1">
        <v>-7</v>
      </c>
      <c r="BH44" s="1">
        <v>5.9</v>
      </c>
      <c r="BI44" s="1">
        <v>1.88</v>
      </c>
      <c r="BJ44" s="6">
        <v>0.15476190476190477</v>
      </c>
      <c r="BK44" s="6">
        <v>0</v>
      </c>
      <c r="BL44" s="6">
        <v>0</v>
      </c>
      <c r="BM44" s="6">
        <v>1</v>
      </c>
      <c r="BN44" s="1">
        <v>20.3</v>
      </c>
      <c r="BO44" s="6">
        <v>0.85365853658536583</v>
      </c>
      <c r="BP44" s="6">
        <v>0.68390804597701149</v>
      </c>
      <c r="BQ44" s="1">
        <v>28</v>
      </c>
      <c r="BR44" s="6">
        <v>0.375</v>
      </c>
      <c r="BS44" s="6">
        <v>0.625</v>
      </c>
      <c r="BT44" s="1">
        <v>18.600000000000001</v>
      </c>
      <c r="BU44" s="1">
        <v>64</v>
      </c>
      <c r="BV44" s="6">
        <v>0.125</v>
      </c>
    </row>
    <row r="45" spans="1:74" x14ac:dyDescent="0.25">
      <c r="A45" s="1" t="s">
        <v>66</v>
      </c>
      <c r="B45" s="6">
        <v>0.96536796536796532</v>
      </c>
      <c r="C45" s="7">
        <v>3.4632034632034681E-2</v>
      </c>
      <c r="D45" s="1">
        <v>10</v>
      </c>
      <c r="E45" s="1">
        <v>80</v>
      </c>
      <c r="F45" s="6">
        <v>0.17060367454068243</v>
      </c>
      <c r="G45" s="8">
        <v>18</v>
      </c>
      <c r="H45" s="8">
        <v>-20</v>
      </c>
      <c r="I45" s="6">
        <v>0.11891891891891893</v>
      </c>
      <c r="K45" s="24"/>
      <c r="L45" s="24">
        <v>1</v>
      </c>
      <c r="M45" s="25"/>
      <c r="N45" s="25"/>
      <c r="O45" s="12">
        <v>0</v>
      </c>
      <c r="P45" s="12">
        <v>0.66666666666666663</v>
      </c>
      <c r="R45" s="6">
        <v>1.4842300556586271E-2</v>
      </c>
      <c r="S45" s="6">
        <v>0</v>
      </c>
      <c r="T45" s="6">
        <v>8.7198515769944335E-2</v>
      </c>
      <c r="U45" s="6">
        <v>0</v>
      </c>
      <c r="V45" s="6">
        <v>0.5287569573283859</v>
      </c>
      <c r="W45" s="6">
        <v>0.2504638218923933</v>
      </c>
      <c r="X45" s="6">
        <v>8.1632653061224483E-2</v>
      </c>
      <c r="Y45" s="6">
        <v>3.7105751391465679E-2</v>
      </c>
      <c r="Z45" s="6">
        <v>0</v>
      </c>
      <c r="AA45" s="1">
        <v>2017</v>
      </c>
      <c r="AB45" s="1">
        <v>34</v>
      </c>
      <c r="AC45" s="1">
        <v>0</v>
      </c>
      <c r="AD45" s="1">
        <v>30</v>
      </c>
      <c r="AE45" s="6">
        <v>0.69473684210526321</v>
      </c>
      <c r="AF45" s="1">
        <v>8</v>
      </c>
      <c r="AG45" s="6">
        <v>2.5089605734767026E-2</v>
      </c>
      <c r="AH45" s="1">
        <v>8</v>
      </c>
      <c r="AI45" s="1">
        <v>7</v>
      </c>
      <c r="AJ45" s="1">
        <v>0</v>
      </c>
      <c r="AK45" s="1">
        <v>0</v>
      </c>
      <c r="AL45" s="1">
        <v>11</v>
      </c>
      <c r="AM45" s="1">
        <v>0</v>
      </c>
      <c r="AN45" s="6">
        <v>4.7619047619047616E-2</v>
      </c>
      <c r="AO45" s="6">
        <v>4.2105263157894736E-2</v>
      </c>
      <c r="AP45" s="1">
        <v>2017</v>
      </c>
      <c r="AQ45" s="1">
        <v>27</v>
      </c>
      <c r="AR45" s="1">
        <v>0</v>
      </c>
      <c r="AS45" s="1">
        <v>48</v>
      </c>
      <c r="AT45" s="6">
        <v>0.71851851851851856</v>
      </c>
      <c r="AU45" s="1">
        <v>31</v>
      </c>
      <c r="AV45" s="6">
        <v>0.5</v>
      </c>
      <c r="AW45" s="1">
        <v>41</v>
      </c>
      <c r="AX45" s="1">
        <v>0</v>
      </c>
      <c r="AY45" s="1">
        <v>9</v>
      </c>
      <c r="AZ45" s="1">
        <v>17</v>
      </c>
      <c r="BA45" s="1">
        <v>3</v>
      </c>
      <c r="BB45" s="1">
        <v>49</v>
      </c>
      <c r="BC45" s="6">
        <v>0.15909090909090909</v>
      </c>
      <c r="BE45" s="1">
        <v>441</v>
      </c>
      <c r="BF45" s="1">
        <v>32</v>
      </c>
      <c r="BG45" s="1">
        <v>-6</v>
      </c>
      <c r="BH45" s="1">
        <v>5.8</v>
      </c>
      <c r="BI45" s="1">
        <v>1.59</v>
      </c>
      <c r="BJ45" s="6">
        <v>0.12177121771217712</v>
      </c>
      <c r="BK45" s="6">
        <v>0</v>
      </c>
      <c r="BL45" s="6">
        <v>0</v>
      </c>
      <c r="BM45" s="6">
        <v>1</v>
      </c>
      <c r="BN45" s="1">
        <v>16</v>
      </c>
      <c r="BO45" s="6">
        <v>0.86592178770949724</v>
      </c>
      <c r="BP45" s="6">
        <v>0.67021276595744683</v>
      </c>
      <c r="BQ45" s="1">
        <v>28</v>
      </c>
      <c r="BR45" s="6">
        <v>0.5</v>
      </c>
      <c r="BS45" s="6">
        <v>0.5</v>
      </c>
      <c r="BT45" s="1">
        <v>19</v>
      </c>
      <c r="BU45" s="1" t="s">
        <v>65</v>
      </c>
      <c r="BV45" s="6">
        <v>0</v>
      </c>
    </row>
    <row r="46" spans="1:74" x14ac:dyDescent="0.25">
      <c r="A46" s="1" t="s">
        <v>67</v>
      </c>
      <c r="B46" s="6">
        <v>0.88219895287958117</v>
      </c>
      <c r="C46" s="7">
        <v>0.11780104712041883</v>
      </c>
      <c r="D46" s="1">
        <v>11</v>
      </c>
      <c r="E46" s="1">
        <v>84</v>
      </c>
      <c r="F46" s="6">
        <v>0.21448467966573817</v>
      </c>
      <c r="G46" s="8">
        <v>20</v>
      </c>
      <c r="H46" s="8">
        <v>-20</v>
      </c>
      <c r="I46" s="6">
        <v>0.3691860465116279</v>
      </c>
      <c r="K46" s="24"/>
      <c r="L46" s="24">
        <v>1</v>
      </c>
      <c r="M46" s="25"/>
      <c r="N46" s="25"/>
      <c r="O46" s="12">
        <v>9.0909090909090912E-2</v>
      </c>
      <c r="P46" s="12">
        <v>0.6</v>
      </c>
      <c r="R46" s="6">
        <v>4.7169811320754715E-3</v>
      </c>
      <c r="S46" s="6">
        <v>2.3584905660377358E-3</v>
      </c>
      <c r="T46" s="6">
        <v>0.12735849056603774</v>
      </c>
      <c r="U46" s="6">
        <v>0</v>
      </c>
      <c r="V46" s="6">
        <v>0.56367924528301883</v>
      </c>
      <c r="W46" s="6">
        <v>0.20518867924528303</v>
      </c>
      <c r="X46" s="6">
        <v>6.1320754716981132E-2</v>
      </c>
      <c r="Y46" s="6">
        <v>3.5377358490566037E-2</v>
      </c>
      <c r="Z46" s="6">
        <v>0</v>
      </c>
      <c r="AA46" s="1">
        <v>2009</v>
      </c>
      <c r="AB46" s="1">
        <v>31</v>
      </c>
      <c r="AC46" s="1">
        <v>0</v>
      </c>
      <c r="AD46" s="1">
        <v>36</v>
      </c>
      <c r="AE46" s="6">
        <v>0.52301255230125521</v>
      </c>
      <c r="AF46" s="1">
        <v>11</v>
      </c>
      <c r="AG46" s="6">
        <v>0</v>
      </c>
      <c r="AH46" s="1">
        <v>5</v>
      </c>
      <c r="AI46" s="1">
        <v>4</v>
      </c>
      <c r="AJ46" s="1">
        <v>0</v>
      </c>
      <c r="AK46" s="1">
        <v>0</v>
      </c>
      <c r="AL46" s="1">
        <v>10</v>
      </c>
      <c r="AM46" s="1">
        <v>0</v>
      </c>
      <c r="AN46" s="6">
        <v>0.4</v>
      </c>
      <c r="AO46" s="6">
        <v>0.10878661087866109</v>
      </c>
      <c r="AP46" s="1">
        <v>2009</v>
      </c>
      <c r="AQ46" s="1">
        <v>15</v>
      </c>
      <c r="AR46" s="1">
        <v>0</v>
      </c>
      <c r="AS46" s="1">
        <v>47</v>
      </c>
      <c r="AT46" s="6">
        <v>0.66666666666666663</v>
      </c>
      <c r="AU46" s="1">
        <v>17</v>
      </c>
      <c r="AV46" s="6">
        <v>0</v>
      </c>
      <c r="AW46" s="1">
        <v>0</v>
      </c>
      <c r="AX46" s="1">
        <v>0</v>
      </c>
      <c r="AY46" s="1">
        <v>0</v>
      </c>
      <c r="AZ46" s="1">
        <v>0</v>
      </c>
      <c r="BA46" s="1">
        <v>1</v>
      </c>
      <c r="BB46" s="1">
        <v>16</v>
      </c>
      <c r="BC46" s="6">
        <v>0.19540229885057472</v>
      </c>
      <c r="BE46" s="1">
        <v>477</v>
      </c>
      <c r="BF46" s="1">
        <v>35</v>
      </c>
      <c r="BG46" s="1">
        <v>-8</v>
      </c>
      <c r="BH46" s="1">
        <v>6.2</v>
      </c>
      <c r="BI46" s="1">
        <v>1.83</v>
      </c>
      <c r="BJ46" s="6">
        <v>0.18367346938775511</v>
      </c>
      <c r="BK46" s="6">
        <v>0</v>
      </c>
      <c r="BL46" s="6">
        <v>0</v>
      </c>
      <c r="BM46" s="6">
        <v>1</v>
      </c>
      <c r="BN46" s="1">
        <v>21.7</v>
      </c>
      <c r="BO46" s="6">
        <v>0.88709677419354838</v>
      </c>
      <c r="BP46" s="6">
        <v>0.62365591397849462</v>
      </c>
      <c r="BQ46" s="1">
        <v>28</v>
      </c>
      <c r="BR46" s="6">
        <v>1</v>
      </c>
      <c r="BS46" s="6">
        <v>0</v>
      </c>
      <c r="BT46" s="1">
        <v>14</v>
      </c>
      <c r="BU46" s="1">
        <v>35</v>
      </c>
      <c r="BV46" s="6">
        <v>0</v>
      </c>
    </row>
    <row r="47" spans="1:74" x14ac:dyDescent="0.25">
      <c r="A47" s="1" t="s">
        <v>68</v>
      </c>
      <c r="B47" s="6">
        <v>0.65757575757575759</v>
      </c>
      <c r="C47" s="7">
        <v>0.34242424242424241</v>
      </c>
      <c r="D47" s="1">
        <v>10</v>
      </c>
      <c r="E47" s="1">
        <v>89</v>
      </c>
      <c r="F47" s="6">
        <v>0.19197707736389685</v>
      </c>
      <c r="G47" s="8">
        <v>18</v>
      </c>
      <c r="H47" s="8">
        <v>-19</v>
      </c>
      <c r="I47" s="6">
        <v>0.27733333333333332</v>
      </c>
      <c r="K47" s="24"/>
      <c r="L47" s="24">
        <v>1</v>
      </c>
      <c r="M47" s="25"/>
      <c r="N47" s="25"/>
      <c r="O47" s="12">
        <v>0.3888888888888889</v>
      </c>
      <c r="P47" s="12">
        <v>0.44444444444444442</v>
      </c>
      <c r="R47" s="6">
        <v>0</v>
      </c>
      <c r="S47" s="6">
        <v>8.771929824561403E-3</v>
      </c>
      <c r="T47" s="6">
        <v>0.13157894736842105</v>
      </c>
      <c r="U47" s="6">
        <v>0</v>
      </c>
      <c r="V47" s="6">
        <v>0.55847953216374269</v>
      </c>
      <c r="W47" s="6">
        <v>0.19298245614035087</v>
      </c>
      <c r="X47" s="6">
        <v>6.4327485380116955E-2</v>
      </c>
      <c r="Y47" s="6">
        <v>3.5087719298245612E-2</v>
      </c>
      <c r="Z47" s="6">
        <v>8.771929824561403E-3</v>
      </c>
      <c r="AA47" s="1">
        <v>2013</v>
      </c>
      <c r="AB47" s="1">
        <v>33</v>
      </c>
      <c r="AC47" s="1">
        <v>0</v>
      </c>
      <c r="AD47" s="1">
        <v>30</v>
      </c>
      <c r="AE47" s="6">
        <v>0.45549738219895286</v>
      </c>
      <c r="AF47" s="1">
        <v>9</v>
      </c>
      <c r="AG47" s="6">
        <v>0</v>
      </c>
      <c r="AH47" s="1">
        <v>5</v>
      </c>
      <c r="AI47" s="1">
        <v>4</v>
      </c>
      <c r="AJ47" s="1">
        <v>0</v>
      </c>
      <c r="AK47" s="1">
        <v>0</v>
      </c>
      <c r="AL47" s="1">
        <v>10</v>
      </c>
      <c r="AM47" s="1">
        <v>0</v>
      </c>
      <c r="AN47" s="6">
        <v>0</v>
      </c>
      <c r="AO47" s="6">
        <v>3.1413612565445025E-2</v>
      </c>
      <c r="AP47" s="1">
        <v>2013</v>
      </c>
      <c r="AQ47" s="1">
        <v>13</v>
      </c>
      <c r="AR47" s="1">
        <v>0</v>
      </c>
      <c r="AS47" s="1">
        <v>74</v>
      </c>
      <c r="AT47" s="6">
        <v>0.5</v>
      </c>
      <c r="AU47" s="1">
        <v>21</v>
      </c>
      <c r="AV47" s="6">
        <v>0</v>
      </c>
      <c r="AW47" s="1">
        <v>0</v>
      </c>
      <c r="AX47" s="1">
        <v>0</v>
      </c>
      <c r="AY47" s="1">
        <v>0</v>
      </c>
      <c r="AZ47" s="1">
        <v>0</v>
      </c>
      <c r="BA47" s="1">
        <v>1</v>
      </c>
      <c r="BB47" s="1">
        <v>16</v>
      </c>
      <c r="BC47" s="6">
        <v>0.24615384615384617</v>
      </c>
      <c r="BE47" s="1">
        <v>548</v>
      </c>
      <c r="BF47" s="1">
        <v>34</v>
      </c>
      <c r="BG47" s="1">
        <v>-8</v>
      </c>
      <c r="BH47" s="1">
        <v>7.5</v>
      </c>
      <c r="BI47" s="1">
        <v>2.04</v>
      </c>
      <c r="BJ47" s="6">
        <v>6.9444444444444441E-3</v>
      </c>
      <c r="BK47" s="6">
        <v>0</v>
      </c>
      <c r="BL47" s="6">
        <v>0</v>
      </c>
      <c r="BM47" s="6">
        <v>1</v>
      </c>
      <c r="BN47" s="1">
        <v>17</v>
      </c>
      <c r="BO47" s="6">
        <v>0.82183908045977017</v>
      </c>
      <c r="BP47" s="6">
        <v>0.66666666666666663</v>
      </c>
      <c r="BQ47" s="1">
        <v>35</v>
      </c>
      <c r="BR47" s="6">
        <v>0</v>
      </c>
      <c r="BS47" s="6">
        <v>1</v>
      </c>
      <c r="BT47" s="1">
        <v>19.7</v>
      </c>
      <c r="BU47" s="1">
        <v>73</v>
      </c>
      <c r="BV47" s="6">
        <v>0.33333333333333331</v>
      </c>
    </row>
    <row r="48" spans="1:74" x14ac:dyDescent="0.25">
      <c r="A48" s="5" t="s">
        <v>77</v>
      </c>
      <c r="B48" s="6"/>
      <c r="C48" s="7"/>
      <c r="F48" s="6"/>
      <c r="G48" s="8"/>
      <c r="H48" s="8"/>
      <c r="I48" s="6"/>
      <c r="K48" s="24">
        <v>0.72727272727272729</v>
      </c>
      <c r="L48" s="24">
        <v>0.27272727272727271</v>
      </c>
      <c r="M48" s="25">
        <v>2.9</v>
      </c>
      <c r="N48" s="25">
        <v>1.7</v>
      </c>
      <c r="O48" s="12"/>
      <c r="P48" s="12"/>
      <c r="R48" s="6"/>
      <c r="S48" s="6"/>
      <c r="T48" s="6"/>
      <c r="U48" s="6"/>
      <c r="V48" s="6"/>
      <c r="W48" s="6"/>
      <c r="X48" s="6"/>
      <c r="Y48" s="6"/>
      <c r="Z48" s="6"/>
      <c r="AE48" s="6"/>
      <c r="AG48" s="6"/>
      <c r="AN48" s="6"/>
      <c r="AO48" s="6"/>
      <c r="AT48" s="6"/>
      <c r="AV48" s="6"/>
      <c r="BC48" s="6"/>
      <c r="BJ48" s="6"/>
      <c r="BK48" s="6"/>
      <c r="BL48" s="6"/>
      <c r="BM48" s="6"/>
      <c r="BO48" s="6"/>
      <c r="BP48" s="6"/>
      <c r="BR48" s="6"/>
      <c r="BS48" s="6"/>
      <c r="BV48" s="6"/>
    </row>
    <row r="49" spans="1:74" x14ac:dyDescent="0.25">
      <c r="A49" s="1" t="s">
        <v>64</v>
      </c>
      <c r="B49" s="6">
        <v>1</v>
      </c>
      <c r="C49" s="7">
        <v>0</v>
      </c>
      <c r="D49" s="1">
        <v>9</v>
      </c>
      <c r="E49" s="1">
        <v>44</v>
      </c>
      <c r="F49" s="6">
        <v>0.1111111111111111</v>
      </c>
      <c r="G49" s="8">
        <v>22</v>
      </c>
      <c r="H49" s="8">
        <v>-23</v>
      </c>
      <c r="I49" s="6">
        <v>0.29365079365079366</v>
      </c>
      <c r="K49" s="24"/>
      <c r="L49" s="24">
        <v>1</v>
      </c>
      <c r="M49" s="25"/>
      <c r="N49" s="25"/>
      <c r="O49" s="12">
        <f>[1]Condenser_New_Pivot!AB15/SUM([1]Condenser_New_Pivot!V15,[1]Condenser_New_Pivot!W15,[1]Condenser_New_Pivot!AB15)</f>
        <v>5.8823529411764705E-2</v>
      </c>
      <c r="P49" s="12">
        <f>[1]Condenser_New_Pivot!AI15/SUM([1]Condenser_New_Pivot!AD15,[1]Condenser_New_Pivot!AE15,[1]Condenser_New_Pivot!AI15)</f>
        <v>0.55555555555555558</v>
      </c>
      <c r="R49" s="6">
        <v>0</v>
      </c>
      <c r="S49" s="6">
        <v>0</v>
      </c>
      <c r="T49" s="6">
        <v>8.1967213114754092E-2</v>
      </c>
      <c r="U49" s="6">
        <v>0</v>
      </c>
      <c r="V49" s="6">
        <v>0.49180327868852458</v>
      </c>
      <c r="W49" s="6">
        <v>0.31147540983606559</v>
      </c>
      <c r="X49" s="6">
        <v>0.11475409836065574</v>
      </c>
      <c r="Y49" s="6">
        <v>0</v>
      </c>
      <c r="Z49" s="6">
        <v>0</v>
      </c>
      <c r="AA49" s="1">
        <v>2012</v>
      </c>
      <c r="AB49" s="1">
        <v>32</v>
      </c>
      <c r="AC49" s="1">
        <v>0</v>
      </c>
      <c r="AD49" s="1">
        <v>23</v>
      </c>
      <c r="AE49" s="6">
        <v>0.96666666666666667</v>
      </c>
      <c r="AF49" s="1">
        <v>3</v>
      </c>
      <c r="AG49" s="6" t="s">
        <v>65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6" t="s">
        <v>65</v>
      </c>
      <c r="AO49" s="6">
        <v>0</v>
      </c>
      <c r="AP49" s="1">
        <v>2011</v>
      </c>
      <c r="AQ49" s="1">
        <v>32</v>
      </c>
      <c r="AR49" s="1">
        <v>0</v>
      </c>
      <c r="AS49" s="1">
        <v>32</v>
      </c>
      <c r="AT49" s="6">
        <v>0.89473684210526316</v>
      </c>
      <c r="AU49" s="1">
        <v>2</v>
      </c>
      <c r="AV49" s="6" t="s">
        <v>65</v>
      </c>
      <c r="AW49" s="1">
        <v>3</v>
      </c>
      <c r="AX49" s="1">
        <v>16</v>
      </c>
      <c r="AY49" s="1">
        <v>0</v>
      </c>
      <c r="AZ49" s="1">
        <v>4</v>
      </c>
      <c r="BA49" s="1">
        <v>0</v>
      </c>
      <c r="BB49" s="1">
        <v>0</v>
      </c>
      <c r="BC49" s="6">
        <v>0</v>
      </c>
      <c r="BE49" s="1">
        <v>327</v>
      </c>
      <c r="BF49" s="1">
        <v>39</v>
      </c>
      <c r="BG49" s="1">
        <v>-5</v>
      </c>
      <c r="BH49" s="1">
        <v>4.7</v>
      </c>
      <c r="BI49" s="1">
        <v>1.41</v>
      </c>
      <c r="BJ49" s="6">
        <v>0</v>
      </c>
      <c r="BK49" s="6">
        <v>0</v>
      </c>
      <c r="BL49" s="6">
        <v>0</v>
      </c>
      <c r="BM49" s="6">
        <v>0</v>
      </c>
      <c r="BN49" s="1">
        <v>2</v>
      </c>
      <c r="BO49" s="6">
        <v>0.76470588235294112</v>
      </c>
      <c r="BP49" s="6">
        <v>0.5161290322580645</v>
      </c>
      <c r="BQ49" s="1">
        <v>28</v>
      </c>
      <c r="BR49" s="6">
        <v>0.5714285714285714</v>
      </c>
      <c r="BS49" s="6">
        <v>0.42857142857142855</v>
      </c>
      <c r="BT49" s="1">
        <v>5.5</v>
      </c>
      <c r="BU49" s="1">
        <v>14</v>
      </c>
      <c r="BV49" s="6">
        <v>0</v>
      </c>
    </row>
    <row r="50" spans="1:74" x14ac:dyDescent="0.25">
      <c r="A50" s="1" t="s">
        <v>66</v>
      </c>
      <c r="B50" s="6">
        <v>0.94202898550724634</v>
      </c>
      <c r="C50" s="7">
        <v>5.7971014492753659E-2</v>
      </c>
      <c r="D50" s="1">
        <v>12</v>
      </c>
      <c r="E50" s="1">
        <v>86</v>
      </c>
      <c r="F50" s="6">
        <v>0</v>
      </c>
      <c r="G50" s="8">
        <v>17</v>
      </c>
      <c r="H50" s="8">
        <v>-21</v>
      </c>
      <c r="I50" s="6">
        <v>0.29090909090909089</v>
      </c>
      <c r="K50" s="24"/>
      <c r="L50" s="24">
        <v>1</v>
      </c>
      <c r="M50" s="25"/>
      <c r="N50" s="25"/>
      <c r="O50" s="12">
        <f>[1]Condenser_New_Pivot!AB16/SUM([1]Condenser_New_Pivot!V16,[1]Condenser_New_Pivot!W16,[1]Condenser_New_Pivot!AB16)</f>
        <v>0</v>
      </c>
      <c r="P50" s="12">
        <f>[1]Condenser_New_Pivot!AI16/SUM([1]Condenser_New_Pivot!AD16,[1]Condenser_New_Pivot!AE16,[1]Condenser_New_Pivot!AI16)</f>
        <v>0.33333333333333331</v>
      </c>
      <c r="R50" s="6">
        <v>0</v>
      </c>
      <c r="S50" s="6">
        <v>0</v>
      </c>
      <c r="T50" s="6">
        <v>6.25E-2</v>
      </c>
      <c r="U50" s="6">
        <v>0</v>
      </c>
      <c r="V50" s="6">
        <v>0.59027777777777779</v>
      </c>
      <c r="W50" s="6">
        <v>0.24305555555555555</v>
      </c>
      <c r="X50" s="6">
        <v>8.3333333333333329E-2</v>
      </c>
      <c r="Y50" s="6">
        <v>2.0833333333333332E-2</v>
      </c>
      <c r="Z50" s="6">
        <v>0</v>
      </c>
      <c r="AA50" s="1">
        <v>2008</v>
      </c>
      <c r="AB50" s="1">
        <v>34</v>
      </c>
      <c r="AC50" s="1">
        <v>0</v>
      </c>
      <c r="AD50" s="1">
        <v>26</v>
      </c>
      <c r="AE50" s="6">
        <v>0.76470588235294112</v>
      </c>
      <c r="AF50" s="1">
        <v>6</v>
      </c>
      <c r="AG50" s="6" t="s">
        <v>65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6" t="s">
        <v>65</v>
      </c>
      <c r="AO50" s="6">
        <v>0.25882352941176473</v>
      </c>
      <c r="AP50" s="1">
        <v>2007</v>
      </c>
      <c r="AQ50" s="1">
        <v>35</v>
      </c>
      <c r="AR50" s="1">
        <v>0</v>
      </c>
      <c r="AS50" s="1">
        <v>36</v>
      </c>
      <c r="AT50" s="6">
        <v>0.62857142857142856</v>
      </c>
      <c r="AU50" s="1">
        <v>15</v>
      </c>
      <c r="AV50" s="6" t="s">
        <v>65</v>
      </c>
      <c r="AW50" s="1">
        <v>8</v>
      </c>
      <c r="AX50" s="1">
        <v>9</v>
      </c>
      <c r="AY50" s="1">
        <v>2</v>
      </c>
      <c r="AZ50" s="1">
        <v>3</v>
      </c>
      <c r="BA50" s="1">
        <v>0</v>
      </c>
      <c r="BB50" s="1">
        <v>22</v>
      </c>
      <c r="BC50" s="6">
        <v>0.2</v>
      </c>
      <c r="BE50" s="1">
        <v>371</v>
      </c>
      <c r="BF50" s="1">
        <v>34</v>
      </c>
      <c r="BG50" s="1">
        <v>-7</v>
      </c>
      <c r="BH50" s="1">
        <v>5.9</v>
      </c>
      <c r="BI50" s="1">
        <v>1.58</v>
      </c>
      <c r="BJ50" s="6">
        <v>0.19354838709677419</v>
      </c>
      <c r="BK50" s="6">
        <v>0</v>
      </c>
      <c r="BL50" s="6">
        <v>0.14814814814814814</v>
      </c>
      <c r="BM50" s="6">
        <v>0.85185185185185186</v>
      </c>
      <c r="BN50" s="1">
        <v>7.3</v>
      </c>
      <c r="BO50" s="6">
        <v>0.9</v>
      </c>
      <c r="BP50" s="6">
        <v>0.60416666666666663</v>
      </c>
      <c r="BQ50" s="1">
        <v>28</v>
      </c>
      <c r="BR50" s="6">
        <v>0.75</v>
      </c>
      <c r="BS50" s="6">
        <v>0.25</v>
      </c>
      <c r="BT50" s="1">
        <v>13.6</v>
      </c>
      <c r="BU50" s="1">
        <v>29</v>
      </c>
      <c r="BV50" s="6">
        <v>0</v>
      </c>
    </row>
    <row r="51" spans="1:74" s="14" customFormat="1" x14ac:dyDescent="0.25">
      <c r="A51" s="15" t="s">
        <v>86</v>
      </c>
      <c r="B51" s="16">
        <f t="shared" ref="B51:I51" si="0">AVERAGE(B4:B50)</f>
        <v>0.80975463394536251</v>
      </c>
      <c r="C51" s="16">
        <f t="shared" si="0"/>
        <v>0.19024536605463743</v>
      </c>
      <c r="D51" s="17">
        <f t="shared" si="0"/>
        <v>11.333333333333334</v>
      </c>
      <c r="E51" s="17">
        <f t="shared" si="0"/>
        <v>81.945945945945951</v>
      </c>
      <c r="F51" s="16">
        <f t="shared" si="0"/>
        <v>0.25207833998474694</v>
      </c>
      <c r="G51" s="17">
        <f t="shared" si="0"/>
        <v>18.615384615384617</v>
      </c>
      <c r="H51" s="17">
        <f t="shared" si="0"/>
        <v>-20.256410256410255</v>
      </c>
      <c r="I51" s="16">
        <f t="shared" si="0"/>
        <v>0.30963467693746943</v>
      </c>
      <c r="J51" s="18"/>
      <c r="K51" s="16">
        <f>AVERAGE(K3,K8,K14,K20,K26,K30,K36,K42,K48)</f>
        <v>0.71022765097016194</v>
      </c>
      <c r="L51" s="16">
        <f>AVERAGE(L3,L8,L14,L20,L26,L30,L36,L42,L48)</f>
        <v>0.28977234902983806</v>
      </c>
      <c r="M51" s="18"/>
      <c r="N51" s="18"/>
      <c r="O51" s="16">
        <f>AVERAGE(O4:O50)</f>
        <v>9.4056079865611972E-2</v>
      </c>
      <c r="P51" s="16">
        <f>AVERAGE(P4:P50)</f>
        <v>0.33324862140079536</v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</row>
    <row r="52" spans="1:74" s="13" customFormat="1" ht="30" x14ac:dyDescent="0.25">
      <c r="A52" s="19" t="s">
        <v>87</v>
      </c>
      <c r="B52" s="21" t="s">
        <v>89</v>
      </c>
      <c r="C52" s="21"/>
      <c r="D52" s="20"/>
      <c r="E52" s="20">
        <v>80</v>
      </c>
      <c r="F52" s="20" t="s">
        <v>92</v>
      </c>
      <c r="G52" s="20" t="s">
        <v>92</v>
      </c>
      <c r="H52" s="20" t="s">
        <v>92</v>
      </c>
      <c r="I52" s="20"/>
      <c r="J52" s="20"/>
      <c r="K52" s="20"/>
      <c r="L52" s="20"/>
      <c r="M52" s="20"/>
      <c r="N52" s="20"/>
      <c r="O52" s="20" t="s">
        <v>92</v>
      </c>
      <c r="P52" s="20" t="s">
        <v>95</v>
      </c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</row>
    <row r="53" spans="1:74" s="13" customFormat="1" ht="135" x14ac:dyDescent="0.25">
      <c r="A53" s="19" t="s">
        <v>88</v>
      </c>
      <c r="B53" s="20"/>
      <c r="C53" s="20"/>
      <c r="D53" s="20"/>
      <c r="E53" s="20" t="s">
        <v>90</v>
      </c>
      <c r="F53" s="20" t="s">
        <v>91</v>
      </c>
      <c r="G53" s="21" t="s">
        <v>93</v>
      </c>
      <c r="H53" s="21"/>
      <c r="I53" s="20" t="s">
        <v>91</v>
      </c>
      <c r="J53" s="20"/>
      <c r="K53" s="22" t="s">
        <v>94</v>
      </c>
      <c r="L53" s="23"/>
      <c r="M53" s="20"/>
      <c r="N53" s="20"/>
      <c r="O53" s="20"/>
      <c r="P53" s="20" t="s">
        <v>96</v>
      </c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</row>
  </sheetData>
  <mergeCells count="49">
    <mergeCell ref="B1:C1"/>
    <mergeCell ref="E1:F1"/>
    <mergeCell ref="G1:I1"/>
    <mergeCell ref="K1:L1"/>
    <mergeCell ref="M1:N1"/>
    <mergeCell ref="R1:Z1"/>
    <mergeCell ref="AA1:AO1"/>
    <mergeCell ref="AP1:BC1"/>
    <mergeCell ref="BE1:BV1"/>
    <mergeCell ref="K3:K7"/>
    <mergeCell ref="L3:L7"/>
    <mergeCell ref="M3:M7"/>
    <mergeCell ref="N3:N7"/>
    <mergeCell ref="O1:P1"/>
    <mergeCell ref="K8:K13"/>
    <mergeCell ref="L8:L13"/>
    <mergeCell ref="M8:M13"/>
    <mergeCell ref="N8:N13"/>
    <mergeCell ref="K14:K19"/>
    <mergeCell ref="L14:L19"/>
    <mergeCell ref="M14:M19"/>
    <mergeCell ref="N14:N19"/>
    <mergeCell ref="K20:K25"/>
    <mergeCell ref="L20:L25"/>
    <mergeCell ref="M20:M25"/>
    <mergeCell ref="N20:N25"/>
    <mergeCell ref="K26:K29"/>
    <mergeCell ref="L26:L29"/>
    <mergeCell ref="M26:M29"/>
    <mergeCell ref="N26:N29"/>
    <mergeCell ref="K30:K35"/>
    <mergeCell ref="L30:L35"/>
    <mergeCell ref="M30:M35"/>
    <mergeCell ref="N30:N35"/>
    <mergeCell ref="K36:K41"/>
    <mergeCell ref="L36:L41"/>
    <mergeCell ref="M36:M41"/>
    <mergeCell ref="N36:N41"/>
    <mergeCell ref="M42:M47"/>
    <mergeCell ref="N42:N47"/>
    <mergeCell ref="K48:K50"/>
    <mergeCell ref="L48:L50"/>
    <mergeCell ref="M48:M50"/>
    <mergeCell ref="N48:N50"/>
    <mergeCell ref="B52:C52"/>
    <mergeCell ref="G53:H53"/>
    <mergeCell ref="K53:L53"/>
    <mergeCell ref="K42:K47"/>
    <mergeCell ref="L42:L47"/>
  </mergeCells>
  <conditionalFormatting sqref="B4:B50">
    <cfRule type="cellIs" dxfId="5" priority="6" operator="greaterThan">
      <formula>0.5</formula>
    </cfRule>
  </conditionalFormatting>
  <conditionalFormatting sqref="C4:C50">
    <cfRule type="cellIs" dxfId="4" priority="5" operator="greaterThan">
      <formula>0.5</formula>
    </cfRule>
  </conditionalFormatting>
  <conditionalFormatting sqref="F4:F50">
    <cfRule type="cellIs" dxfId="3" priority="4" operator="greaterThan">
      <formula>0.5</formula>
    </cfRule>
  </conditionalFormatting>
  <conditionalFormatting sqref="I4:I50">
    <cfRule type="cellIs" dxfId="2" priority="3" operator="greaterThan">
      <formula>0.5</formula>
    </cfRule>
  </conditionalFormatting>
  <conditionalFormatting sqref="O3:O50">
    <cfRule type="cellIs" dxfId="1" priority="2" operator="greaterThan">
      <formula>0.5</formula>
    </cfRule>
  </conditionalFormatting>
  <conditionalFormatting sqref="P4:P50">
    <cfRule type="cellIs" dxfId="0" priority="1" operator="greaterThan">
      <formula>0.5</formula>
    </cfRule>
  </conditionalFormatting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7708C-9B3F-401C-A6A7-792C00D0A773}">
  <dimension ref="A1:G36"/>
  <sheetViews>
    <sheetView workbookViewId="0">
      <selection activeCell="I10" sqref="I10"/>
    </sheetView>
  </sheetViews>
  <sheetFormatPr defaultRowHeight="15" x14ac:dyDescent="0.25"/>
  <cols>
    <col min="1" max="1" width="26" style="1" bestFit="1" customWidth="1"/>
    <col min="2" max="2" width="14" style="1" customWidth="1"/>
    <col min="3" max="3" width="11.28515625" style="1" customWidth="1"/>
    <col min="4" max="4" width="16.140625" style="1" customWidth="1"/>
    <col min="5" max="7" width="8.85546875" style="1"/>
  </cols>
  <sheetData>
    <row r="1" spans="1:7" ht="45" x14ac:dyDescent="0.25">
      <c r="A1" s="11" t="s">
        <v>84</v>
      </c>
      <c r="B1" s="4" t="s">
        <v>78</v>
      </c>
      <c r="C1" s="4" t="s">
        <v>79</v>
      </c>
      <c r="D1" s="4" t="s">
        <v>80</v>
      </c>
      <c r="E1" s="4" t="s">
        <v>81</v>
      </c>
      <c r="F1" s="4" t="s">
        <v>82</v>
      </c>
      <c r="G1" s="4" t="s">
        <v>83</v>
      </c>
    </row>
    <row r="2" spans="1:7" x14ac:dyDescent="0.25">
      <c r="A2" s="5" t="s">
        <v>63</v>
      </c>
      <c r="B2" s="9">
        <f>ROUND('[2]Basic Info Pivot'!AU4,0)</f>
        <v>28850</v>
      </c>
      <c r="C2" s="31">
        <f>ROUND('[2]Basic Info Pivot'!AQ3,0)</f>
        <v>1994</v>
      </c>
      <c r="D2" s="1">
        <f>ROUND('[2]Basic Info Pivot'!AL4,0)</f>
        <v>7</v>
      </c>
      <c r="E2" s="6">
        <f>'[2]Basic Info Pivot'!AC5/'[2]Basic Info Pivot'!AE5</f>
        <v>0.25</v>
      </c>
      <c r="F2" s="6">
        <f>'[2]Basic Info Pivot'!S5/'[2]Basic Info Pivot'!U5</f>
        <v>8.3333333333333329E-2</v>
      </c>
      <c r="G2" s="6">
        <f>'[2]Basic Info Pivot'!I5/'[2]Basic Info Pivot'!K5</f>
        <v>0.16666666666666666</v>
      </c>
    </row>
    <row r="3" spans="1:7" x14ac:dyDescent="0.25">
      <c r="A3" s="1" t="s">
        <v>66</v>
      </c>
      <c r="B3" s="9">
        <f>ROUND('[2]Basic Info Pivot'!AU5,0)</f>
        <v>23333</v>
      </c>
      <c r="C3" s="31"/>
      <c r="D3" s="1">
        <f>ROUND('[2]Basic Info Pivot'!AL5,0)</f>
        <v>8</v>
      </c>
      <c r="E3" s="6">
        <f>'[2]Basic Info Pivot'!AC6/'[2]Basic Info Pivot'!AE6</f>
        <v>0</v>
      </c>
      <c r="F3" s="6">
        <f>'[2]Basic Info Pivot'!S6/'[2]Basic Info Pivot'!U6</f>
        <v>0</v>
      </c>
      <c r="G3" s="6">
        <f>'[2]Basic Info Pivot'!I6/'[2]Basic Info Pivot'!K6</f>
        <v>0</v>
      </c>
    </row>
    <row r="4" spans="1:7" x14ac:dyDescent="0.25">
      <c r="A4" s="1" t="s">
        <v>67</v>
      </c>
      <c r="B4" s="9">
        <f>ROUND('[2]Basic Info Pivot'!AU6,0)</f>
        <v>32954</v>
      </c>
      <c r="C4" s="31"/>
      <c r="D4" s="1">
        <f>ROUND('[2]Basic Info Pivot'!AL6,0)</f>
        <v>6</v>
      </c>
      <c r="E4" s="6">
        <f>'[2]Basic Info Pivot'!AC7/'[2]Basic Info Pivot'!AE7</f>
        <v>0.375</v>
      </c>
      <c r="F4" s="6">
        <f>'[2]Basic Info Pivot'!S7/'[2]Basic Info Pivot'!U7</f>
        <v>0.125</v>
      </c>
      <c r="G4" s="6">
        <f>'[2]Basic Info Pivot'!I7/'[2]Basic Info Pivot'!K7</f>
        <v>0.25</v>
      </c>
    </row>
    <row r="5" spans="1:7" x14ac:dyDescent="0.25">
      <c r="A5" s="1" t="s">
        <v>68</v>
      </c>
      <c r="B5" s="9">
        <f>ROUND('[2]Basic Info Pivot'!AU7,0)</f>
        <v>12568</v>
      </c>
      <c r="C5" s="31"/>
      <c r="D5" s="1">
        <f>ROUND('[2]Basic Info Pivot'!AL7,0)</f>
        <v>11</v>
      </c>
      <c r="E5" s="6">
        <f>'[2]Basic Info Pivot'!AC8/'[2]Basic Info Pivot'!AE8</f>
        <v>0</v>
      </c>
      <c r="F5" s="6">
        <f>'[2]Basic Info Pivot'!S8/'[2]Basic Info Pivot'!U8</f>
        <v>0</v>
      </c>
      <c r="G5" s="6">
        <f>'[2]Basic Info Pivot'!I8/'[2]Basic Info Pivot'!K8</f>
        <v>0</v>
      </c>
    </row>
    <row r="6" spans="1:7" x14ac:dyDescent="0.25">
      <c r="A6" s="5" t="s">
        <v>69</v>
      </c>
      <c r="B6" s="9">
        <f>ROUND('[2]Basic Info Pivot'!AU8,0)</f>
        <v>23793</v>
      </c>
      <c r="C6" s="31">
        <f>ROUND('[2]Basic Info Pivot'!AQ4,0)</f>
        <v>1992</v>
      </c>
      <c r="D6" s="1">
        <f>ROUND('[2]Basic Info Pivot'!AL8,0)</f>
        <v>6</v>
      </c>
      <c r="E6" s="6">
        <f>'[2]Basic Info Pivot'!AC9/'[2]Basic Info Pivot'!AE9</f>
        <v>0.16</v>
      </c>
      <c r="F6" s="6">
        <f>'[2]Basic Info Pivot'!S9/'[2]Basic Info Pivot'!U9</f>
        <v>0.12</v>
      </c>
      <c r="G6" s="6">
        <f>'[2]Basic Info Pivot'!I9/'[2]Basic Info Pivot'!K9</f>
        <v>0.32</v>
      </c>
    </row>
    <row r="7" spans="1:7" x14ac:dyDescent="0.25">
      <c r="A7" s="1" t="s">
        <v>64</v>
      </c>
      <c r="B7" s="9">
        <f>ROUND('[2]Basic Info Pivot'!AU9,0)</f>
        <v>12300</v>
      </c>
      <c r="C7" s="31"/>
      <c r="D7" s="1">
        <f>ROUND('[2]Basic Info Pivot'!AL9,0)</f>
        <v>7</v>
      </c>
      <c r="E7" s="6">
        <f>'[2]Basic Info Pivot'!AC10/'[2]Basic Info Pivot'!AE10</f>
        <v>0.25</v>
      </c>
      <c r="F7" s="6">
        <f>'[2]Basic Info Pivot'!S10/'[2]Basic Info Pivot'!U10</f>
        <v>0.25</v>
      </c>
      <c r="G7" s="6">
        <f>'[2]Basic Info Pivot'!I10/'[2]Basic Info Pivot'!K10</f>
        <v>0.25</v>
      </c>
    </row>
    <row r="8" spans="1:7" x14ac:dyDescent="0.25">
      <c r="A8" s="1" t="s">
        <v>66</v>
      </c>
      <c r="B8" s="9">
        <f>ROUND('[2]Basic Info Pivot'!AU10,0)</f>
        <v>22389</v>
      </c>
      <c r="C8" s="31"/>
      <c r="D8" s="1">
        <f>ROUND('[2]Basic Info Pivot'!AL10,0)</f>
        <v>5</v>
      </c>
      <c r="E8" s="6">
        <f>'[2]Basic Info Pivot'!AC11/'[2]Basic Info Pivot'!AE11</f>
        <v>0.1111111111111111</v>
      </c>
      <c r="F8" s="6">
        <f>'[2]Basic Info Pivot'!S11/'[2]Basic Info Pivot'!U11</f>
        <v>0.1111111111111111</v>
      </c>
      <c r="G8" s="6">
        <f>'[2]Basic Info Pivot'!I11/'[2]Basic Info Pivot'!K11</f>
        <v>0.33333333333333331</v>
      </c>
    </row>
    <row r="9" spans="1:7" x14ac:dyDescent="0.25">
      <c r="A9" s="1" t="s">
        <v>67</v>
      </c>
      <c r="B9" s="9">
        <f>ROUND('[2]Basic Info Pivot'!AU11,0)</f>
        <v>28556</v>
      </c>
      <c r="C9" s="31"/>
      <c r="D9" s="1">
        <f>ROUND('[2]Basic Info Pivot'!AL11,0)</f>
        <v>7</v>
      </c>
      <c r="E9" s="6">
        <f>'[2]Basic Info Pivot'!AC12/'[2]Basic Info Pivot'!AE12</f>
        <v>0.18181818181818182</v>
      </c>
      <c r="F9" s="6">
        <f>'[2]Basic Info Pivot'!S12/'[2]Basic Info Pivot'!U12</f>
        <v>9.0909090909090912E-2</v>
      </c>
      <c r="G9" s="6">
        <f>'[2]Basic Info Pivot'!I12/'[2]Basic Info Pivot'!K12</f>
        <v>0.36363636363636365</v>
      </c>
    </row>
    <row r="10" spans="1:7" x14ac:dyDescent="0.25">
      <c r="A10" s="1" t="s">
        <v>68</v>
      </c>
      <c r="B10" s="9">
        <f>ROUND('[2]Basic Info Pivot'!AU12,0)</f>
        <v>30000</v>
      </c>
      <c r="C10" s="31"/>
      <c r="D10" s="1">
        <f>ROUND('[2]Basic Info Pivot'!AL12,0)</f>
        <v>0</v>
      </c>
      <c r="E10" s="6">
        <f>'[2]Basic Info Pivot'!AC13/'[2]Basic Info Pivot'!AE13</f>
        <v>0</v>
      </c>
      <c r="F10" s="6">
        <f>'[2]Basic Info Pivot'!S13/'[2]Basic Info Pivot'!U13</f>
        <v>0</v>
      </c>
      <c r="G10" s="6">
        <f>'[2]Basic Info Pivot'!I13/'[2]Basic Info Pivot'!K13</f>
        <v>0</v>
      </c>
    </row>
    <row r="11" spans="1:7" x14ac:dyDescent="0.25">
      <c r="A11" s="5" t="s">
        <v>71</v>
      </c>
      <c r="B11" s="9">
        <f>ROUND('[2]Basic Info Pivot'!AU13,0)</f>
        <v>22389</v>
      </c>
      <c r="C11" s="31">
        <f>ROUND('[2]Basic Info Pivot'!AQ5,0)</f>
        <v>1977</v>
      </c>
      <c r="D11" s="1">
        <f>ROUND('[2]Basic Info Pivot'!AL13,0)</f>
        <v>6</v>
      </c>
      <c r="E11" s="6">
        <f>'[2]Basic Info Pivot'!AC14/'[2]Basic Info Pivot'!AE14</f>
        <v>0.17499999999999999</v>
      </c>
      <c r="F11" s="6">
        <f>'[2]Basic Info Pivot'!S14/'[2]Basic Info Pivot'!U14</f>
        <v>0.13750000000000001</v>
      </c>
      <c r="G11" s="6">
        <f>'[2]Basic Info Pivot'!I14/'[2]Basic Info Pivot'!K14</f>
        <v>0.25</v>
      </c>
    </row>
    <row r="12" spans="1:7" x14ac:dyDescent="0.25">
      <c r="A12" s="1" t="s">
        <v>64</v>
      </c>
      <c r="B12" s="9">
        <f>ROUND('[2]Basic Info Pivot'!AU14,0)</f>
        <v>20645</v>
      </c>
      <c r="C12" s="31"/>
      <c r="D12" s="1">
        <f>ROUND('[2]Basic Info Pivot'!AL14,0)</f>
        <v>6</v>
      </c>
      <c r="E12" s="6">
        <f>'[2]Basic Info Pivot'!AC15/'[2]Basic Info Pivot'!AE15</f>
        <v>0.22222222222222221</v>
      </c>
      <c r="F12" s="6">
        <f>'[2]Basic Info Pivot'!S15/'[2]Basic Info Pivot'!U15</f>
        <v>0.22222222222222221</v>
      </c>
      <c r="G12" s="6">
        <f>'[2]Basic Info Pivot'!I15/'[2]Basic Info Pivot'!K15</f>
        <v>0.16666666666666666</v>
      </c>
    </row>
    <row r="13" spans="1:7" x14ac:dyDescent="0.25">
      <c r="A13" s="1" t="s">
        <v>66</v>
      </c>
      <c r="B13" s="9">
        <f>ROUND('[2]Basic Info Pivot'!AU15,0)</f>
        <v>20634</v>
      </c>
      <c r="C13" s="31"/>
      <c r="D13" s="1">
        <f>ROUND('[2]Basic Info Pivot'!AL15,0)</f>
        <v>6</v>
      </c>
      <c r="E13" s="6">
        <f>'[2]Basic Info Pivot'!AC16/'[2]Basic Info Pivot'!AE16</f>
        <v>0.16279069767441862</v>
      </c>
      <c r="F13" s="6">
        <f>'[2]Basic Info Pivot'!S16/'[2]Basic Info Pivot'!U16</f>
        <v>0.11627906976744186</v>
      </c>
      <c r="G13" s="6">
        <f>'[2]Basic Info Pivot'!I16/'[2]Basic Info Pivot'!K16</f>
        <v>0.23255813953488372</v>
      </c>
    </row>
    <row r="14" spans="1:7" x14ac:dyDescent="0.25">
      <c r="A14" s="1" t="s">
        <v>67</v>
      </c>
      <c r="B14" s="9">
        <f>ROUND('[2]Basic Info Pivot'!AU16,0)</f>
        <v>28215</v>
      </c>
      <c r="C14" s="31"/>
      <c r="D14" s="1">
        <f>ROUND('[2]Basic Info Pivot'!AL16,0)</f>
        <v>6</v>
      </c>
      <c r="E14" s="6">
        <f>'[2]Basic Info Pivot'!AC17/'[2]Basic Info Pivot'!AE17</f>
        <v>0.2</v>
      </c>
      <c r="F14" s="6">
        <f>'[2]Basic Info Pivot'!S17/'[2]Basic Info Pivot'!U17</f>
        <v>0.13333333333333333</v>
      </c>
      <c r="G14" s="6">
        <f>'[2]Basic Info Pivot'!I17/'[2]Basic Info Pivot'!K17</f>
        <v>0.33333333333333331</v>
      </c>
    </row>
    <row r="15" spans="1:7" x14ac:dyDescent="0.25">
      <c r="A15" s="1" t="s">
        <v>68</v>
      </c>
      <c r="B15" s="9">
        <f>ROUND('[2]Basic Info Pivot'!AU17,0)</f>
        <v>27250</v>
      </c>
      <c r="C15" s="31"/>
      <c r="D15" s="1">
        <f>ROUND('[2]Basic Info Pivot'!AL17,0)</f>
        <v>2</v>
      </c>
      <c r="E15" s="6">
        <f>'[2]Basic Info Pivot'!AC18/'[2]Basic Info Pivot'!AE18</f>
        <v>0</v>
      </c>
      <c r="F15" s="6">
        <f>'[2]Basic Info Pivot'!S18/'[2]Basic Info Pivot'!U18</f>
        <v>0</v>
      </c>
      <c r="G15" s="6">
        <f>'[2]Basic Info Pivot'!I18/'[2]Basic Info Pivot'!K18</f>
        <v>0.5</v>
      </c>
    </row>
    <row r="16" spans="1:7" x14ac:dyDescent="0.25">
      <c r="A16" s="5" t="s">
        <v>72</v>
      </c>
      <c r="B16" s="9">
        <f>ROUND('[2]Basic Info Pivot'!AU18,0)</f>
        <v>33448</v>
      </c>
      <c r="C16" s="31">
        <f>ROUND('[2]Basic Info Pivot'!AQ6,0)</f>
        <v>1988</v>
      </c>
      <c r="D16" s="1">
        <f>ROUND('[2]Basic Info Pivot'!AL18,0)</f>
        <v>6</v>
      </c>
      <c r="E16" s="6">
        <f>'[2]Basic Info Pivot'!AC19/'[2]Basic Info Pivot'!AE19</f>
        <v>9.0909090909090912E-2</v>
      </c>
      <c r="F16" s="6">
        <f>'[2]Basic Info Pivot'!S19/'[2]Basic Info Pivot'!U19</f>
        <v>9.0909090909090912E-2</v>
      </c>
      <c r="G16" s="6">
        <f>'[2]Basic Info Pivot'!I19/'[2]Basic Info Pivot'!K19</f>
        <v>0.18181818181818182</v>
      </c>
    </row>
    <row r="17" spans="1:7" x14ac:dyDescent="0.25">
      <c r="A17" s="1" t="s">
        <v>64</v>
      </c>
      <c r="B17" s="9">
        <f>ROUND('[2]Basic Info Pivot'!AU19,0)</f>
        <v>30187</v>
      </c>
      <c r="C17" s="31"/>
      <c r="D17" s="1">
        <f>ROUND('[2]Basic Info Pivot'!AL19,0)</f>
        <v>7</v>
      </c>
      <c r="E17" s="6">
        <f>'[2]Basic Info Pivot'!AC20/'[2]Basic Info Pivot'!AE20</f>
        <v>0</v>
      </c>
      <c r="F17" s="6">
        <f>'[2]Basic Info Pivot'!S20/'[2]Basic Info Pivot'!U20</f>
        <v>0</v>
      </c>
      <c r="G17" s="6">
        <f>'[2]Basic Info Pivot'!I20/'[2]Basic Info Pivot'!K20</f>
        <v>0</v>
      </c>
    </row>
    <row r="18" spans="1:7" x14ac:dyDescent="0.25">
      <c r="A18" s="1" t="s">
        <v>66</v>
      </c>
      <c r="B18" s="9">
        <f>ROUND('[2]Basic Info Pivot'!AU20,0)</f>
        <v>33766</v>
      </c>
      <c r="C18" s="31"/>
      <c r="D18" s="1">
        <f>ROUND('[2]Basic Info Pivot'!AL20,0)</f>
        <v>6</v>
      </c>
      <c r="E18" s="6">
        <f>'[2]Basic Info Pivot'!AC21/'[2]Basic Info Pivot'!AE21</f>
        <v>0.14285714285714285</v>
      </c>
      <c r="F18" s="6">
        <f>'[2]Basic Info Pivot'!S21/'[2]Basic Info Pivot'!U21</f>
        <v>0.14285714285714285</v>
      </c>
      <c r="G18" s="6">
        <f>'[2]Basic Info Pivot'!I21/'[2]Basic Info Pivot'!K21</f>
        <v>0.2857142857142857</v>
      </c>
    </row>
    <row r="19" spans="1:7" x14ac:dyDescent="0.25">
      <c r="A19" s="1" t="s">
        <v>67</v>
      </c>
      <c r="B19" s="9">
        <f>ROUND('[2]Basic Info Pivot'!AU21,0)</f>
        <v>41000</v>
      </c>
      <c r="C19" s="31"/>
      <c r="D19" s="1">
        <f>ROUND('[2]Basic Info Pivot'!AL21,0)</f>
        <v>6</v>
      </c>
      <c r="E19" s="6">
        <f>'[2]Basic Info Pivot'!AC22/'[2]Basic Info Pivot'!AE22</f>
        <v>0</v>
      </c>
      <c r="F19" s="6">
        <f>'[2]Basic Info Pivot'!S22/'[2]Basic Info Pivot'!U22</f>
        <v>0</v>
      </c>
      <c r="G19" s="6">
        <f>'[2]Basic Info Pivot'!I22/'[2]Basic Info Pivot'!K22</f>
        <v>0</v>
      </c>
    </row>
    <row r="20" spans="1:7" x14ac:dyDescent="0.25">
      <c r="A20" s="5" t="s">
        <v>73</v>
      </c>
      <c r="B20" s="9">
        <f>ROUND('[2]Basic Info Pivot'!AU22,0)</f>
        <v>22013</v>
      </c>
      <c r="C20" s="31">
        <f>'[2]Basic Info Pivot'!AQ7</f>
        <v>1991</v>
      </c>
      <c r="D20" s="1">
        <f>ROUND('[2]Basic Info Pivot'!AL22,0)</f>
        <v>7</v>
      </c>
      <c r="E20" s="6">
        <f>'[2]Basic Info Pivot'!AC23/'[2]Basic Info Pivot'!AE23</f>
        <v>1</v>
      </c>
      <c r="F20" s="6">
        <f>'[2]Basic Info Pivot'!S23/'[2]Basic Info Pivot'!U23</f>
        <v>1</v>
      </c>
      <c r="G20" s="6">
        <f>'[2]Basic Info Pivot'!I23/'[2]Basic Info Pivot'!K23</f>
        <v>1</v>
      </c>
    </row>
    <row r="21" spans="1:7" x14ac:dyDescent="0.25">
      <c r="A21" s="1" t="s">
        <v>66</v>
      </c>
      <c r="B21" s="9">
        <f>ROUND('[2]Basic Info Pivot'!AU23,0)</f>
        <v>22013</v>
      </c>
      <c r="C21" s="31"/>
      <c r="D21" s="1">
        <f>ROUND('[2]Basic Info Pivot'!AL23,0)</f>
        <v>7</v>
      </c>
      <c r="E21" s="6">
        <f>'[2]Basic Info Pivot'!AC24/'[2]Basic Info Pivot'!AE24</f>
        <v>1</v>
      </c>
      <c r="F21" s="6">
        <f>'[2]Basic Info Pivot'!S24/'[2]Basic Info Pivot'!U24</f>
        <v>1</v>
      </c>
      <c r="G21" s="6">
        <f>'[2]Basic Info Pivot'!I24/'[2]Basic Info Pivot'!K24</f>
        <v>1</v>
      </c>
    </row>
    <row r="22" spans="1:7" x14ac:dyDescent="0.25">
      <c r="A22" s="5" t="s">
        <v>74</v>
      </c>
      <c r="B22" s="9">
        <f>ROUND('[2]Basic Info Pivot'!AU40,0)</f>
        <v>25182</v>
      </c>
      <c r="C22" s="31">
        <f>ROUND('[2]Basic Info Pivot'!AQ13,0)</f>
        <v>1993</v>
      </c>
      <c r="D22" s="1">
        <f>ROUND('[2]Basic Info Pivot'!AL40,0)</f>
        <v>4</v>
      </c>
      <c r="E22" s="6">
        <f>'[2]Basic Info Pivot'!AC41/'[2]Basic Info Pivot'!AE41</f>
        <v>0.17241379310344829</v>
      </c>
      <c r="F22" s="6">
        <f>'[2]Basic Info Pivot'!S41/'[2]Basic Info Pivot'!U41</f>
        <v>6.8965517241379309E-2</v>
      </c>
      <c r="G22" s="6">
        <f>'[2]Basic Info Pivot'!I41/'[2]Basic Info Pivot'!K41</f>
        <v>0.62068965517241381</v>
      </c>
    </row>
    <row r="23" spans="1:7" x14ac:dyDescent="0.25">
      <c r="A23" s="1" t="s">
        <v>64</v>
      </c>
      <c r="B23" s="9">
        <f>ROUND('[2]Basic Info Pivot'!AU41,0)</f>
        <v>17332</v>
      </c>
      <c r="C23" s="31"/>
      <c r="D23" s="1">
        <f>ROUND('[2]Basic Info Pivot'!AL41,0)</f>
        <v>10</v>
      </c>
      <c r="E23" s="6">
        <f>'[2]Basic Info Pivot'!AC42/'[2]Basic Info Pivot'!AE42</f>
        <v>0.16666666666666666</v>
      </c>
      <c r="F23" s="6">
        <f>'[2]Basic Info Pivot'!S42/'[2]Basic Info Pivot'!U42</f>
        <v>0</v>
      </c>
      <c r="G23" s="6">
        <f>'[2]Basic Info Pivot'!I42/'[2]Basic Info Pivot'!K42</f>
        <v>0.66666666666666663</v>
      </c>
    </row>
    <row r="24" spans="1:7" x14ac:dyDescent="0.25">
      <c r="A24" s="1" t="s">
        <v>66</v>
      </c>
      <c r="B24" s="9">
        <f>ROUND('[2]Basic Info Pivot'!AU42,0)</f>
        <v>24476</v>
      </c>
      <c r="C24" s="31"/>
      <c r="D24" s="1">
        <f>ROUND('[2]Basic Info Pivot'!AL42,0)</f>
        <v>3</v>
      </c>
      <c r="E24" s="6">
        <f>'[2]Basic Info Pivot'!AC43/'[2]Basic Info Pivot'!AE43</f>
        <v>0</v>
      </c>
      <c r="F24" s="6">
        <f>'[2]Basic Info Pivot'!S43/'[2]Basic Info Pivot'!U43</f>
        <v>0</v>
      </c>
      <c r="G24" s="6">
        <f>'[2]Basic Info Pivot'!I43/'[2]Basic Info Pivot'!K43</f>
        <v>0.61111111111111116</v>
      </c>
    </row>
    <row r="25" spans="1:7" x14ac:dyDescent="0.25">
      <c r="A25" s="1" t="s">
        <v>67</v>
      </c>
      <c r="B25" s="9">
        <f>ROUND('[2]Basic Info Pivot'!AU43,0)</f>
        <v>37144</v>
      </c>
      <c r="C25" s="31"/>
      <c r="D25" s="1">
        <f>ROUND('[2]Basic Info Pivot'!AL43,0)</f>
        <v>5</v>
      </c>
      <c r="E25" s="6">
        <f>'[2]Basic Info Pivot'!AC44/'[2]Basic Info Pivot'!AE44</f>
        <v>0.8</v>
      </c>
      <c r="F25" s="6">
        <f>'[2]Basic Info Pivot'!S44/'[2]Basic Info Pivot'!U44</f>
        <v>0.4</v>
      </c>
      <c r="G25" s="6">
        <f>'[2]Basic Info Pivot'!I44/'[2]Basic Info Pivot'!K44</f>
        <v>0.6</v>
      </c>
    </row>
    <row r="26" spans="1:7" x14ac:dyDescent="0.25">
      <c r="A26" s="5" t="s">
        <v>75</v>
      </c>
      <c r="B26" s="9">
        <f>ROUND('[2]Basic Info Pivot'!AU44,0)</f>
        <v>23336</v>
      </c>
      <c r="C26" s="31">
        <f>ROUND('[2]Basic Info Pivot'!AQ14,0)</f>
        <v>1989</v>
      </c>
      <c r="D26" s="1">
        <f>ROUND('[2]Basic Info Pivot'!AL44,0)</f>
        <v>3</v>
      </c>
      <c r="E26" s="6">
        <f>'[2]Basic Info Pivot'!AC45/'[2]Basic Info Pivot'!AE45</f>
        <v>0.15909090909090909</v>
      </c>
      <c r="F26" s="6">
        <f>'[2]Basic Info Pivot'!S45/'[2]Basic Info Pivot'!U45</f>
        <v>6.8181818181818177E-2</v>
      </c>
      <c r="G26" s="6">
        <f>'[2]Basic Info Pivot'!I45/'[2]Basic Info Pivot'!K45</f>
        <v>0.29545454545454547</v>
      </c>
    </row>
    <row r="27" spans="1:7" x14ac:dyDescent="0.25">
      <c r="A27" s="1" t="s">
        <v>64</v>
      </c>
      <c r="B27" s="9">
        <f>ROUND('[2]Basic Info Pivot'!AU45,0)</f>
        <v>17333</v>
      </c>
      <c r="C27" s="31"/>
      <c r="D27" s="1">
        <f>ROUND('[2]Basic Info Pivot'!AL45,0)</f>
        <v>3</v>
      </c>
      <c r="E27" s="6">
        <f>'[2]Basic Info Pivot'!AC46/'[2]Basic Info Pivot'!AE46</f>
        <v>0</v>
      </c>
      <c r="F27" s="6">
        <f>'[2]Basic Info Pivot'!S46/'[2]Basic Info Pivot'!U46</f>
        <v>0</v>
      </c>
      <c r="G27" s="6">
        <f>'[2]Basic Info Pivot'!I46/'[2]Basic Info Pivot'!K46</f>
        <v>0</v>
      </c>
    </row>
    <row r="28" spans="1:7" x14ac:dyDescent="0.25">
      <c r="A28" s="1" t="s">
        <v>66</v>
      </c>
      <c r="B28" s="9">
        <f>ROUND('[2]Basic Info Pivot'!AU46,0)</f>
        <v>21440</v>
      </c>
      <c r="C28" s="31"/>
      <c r="D28" s="1">
        <f>ROUND('[2]Basic Info Pivot'!AL46,0)</f>
        <v>3</v>
      </c>
      <c r="E28" s="6">
        <f>'[2]Basic Info Pivot'!AC47/'[2]Basic Info Pivot'!AE47</f>
        <v>0.16129032258064516</v>
      </c>
      <c r="F28" s="6">
        <f>'[2]Basic Info Pivot'!S47/'[2]Basic Info Pivot'!U47</f>
        <v>6.4516129032258063E-2</v>
      </c>
      <c r="G28" s="6">
        <f>'[2]Basic Info Pivot'!I47/'[2]Basic Info Pivot'!K47</f>
        <v>0.29032258064516131</v>
      </c>
    </row>
    <row r="29" spans="1:7" x14ac:dyDescent="0.25">
      <c r="A29" s="1" t="s">
        <v>67</v>
      </c>
      <c r="B29" s="9">
        <f>ROUND('[2]Basic Info Pivot'!AU47,0)</f>
        <v>30311</v>
      </c>
      <c r="C29" s="31"/>
      <c r="D29" s="1">
        <f>ROUND('[2]Basic Info Pivot'!AL47,0)</f>
        <v>3</v>
      </c>
      <c r="E29" s="6">
        <f>'[2]Basic Info Pivot'!AC48/'[2]Basic Info Pivot'!AE48</f>
        <v>0</v>
      </c>
      <c r="F29" s="6">
        <f>'[2]Basic Info Pivot'!S48/'[2]Basic Info Pivot'!U48</f>
        <v>0</v>
      </c>
      <c r="G29" s="6">
        <f>'[2]Basic Info Pivot'!I48/'[2]Basic Info Pivot'!K48</f>
        <v>0.2857142857142857</v>
      </c>
    </row>
    <row r="30" spans="1:7" x14ac:dyDescent="0.25">
      <c r="A30" s="1" t="s">
        <v>68</v>
      </c>
      <c r="B30" s="9">
        <f>ROUND('[2]Basic Info Pivot'!AU48,0)</f>
        <v>32667</v>
      </c>
      <c r="C30" s="31"/>
      <c r="D30" s="1">
        <f>ROUND('[2]Basic Info Pivot'!AL48,0)</f>
        <v>3</v>
      </c>
      <c r="E30" s="6">
        <f>'[2]Basic Info Pivot'!AC49/'[2]Basic Info Pivot'!AE49</f>
        <v>0.66666666666666663</v>
      </c>
      <c r="F30" s="6">
        <f>'[2]Basic Info Pivot'!S49/'[2]Basic Info Pivot'!U49</f>
        <v>0.33333333333333331</v>
      </c>
      <c r="G30" s="6">
        <f>'[2]Basic Info Pivot'!I49/'[2]Basic Info Pivot'!K49</f>
        <v>0.66666666666666663</v>
      </c>
    </row>
    <row r="31" spans="1:7" x14ac:dyDescent="0.25">
      <c r="A31" s="5" t="s">
        <v>76</v>
      </c>
      <c r="B31" s="9">
        <f>ROUND('[2]Basic Info Pivot'!AU49,0)</f>
        <v>27582</v>
      </c>
      <c r="C31" s="31">
        <f>ROUND('[2]Basic Info Pivot'!AQ15,0)</f>
        <v>1987</v>
      </c>
      <c r="D31" s="1">
        <f>ROUND('[2]Basic Info Pivot'!AL49,0)</f>
        <v>6</v>
      </c>
      <c r="E31" s="6">
        <f>'[2]Basic Info Pivot'!AC50/'[2]Basic Info Pivot'!AE50</f>
        <v>0.14285714285714285</v>
      </c>
      <c r="F31" s="6">
        <f>'[2]Basic Info Pivot'!S50/'[2]Basic Info Pivot'!U50</f>
        <v>7.1428571428571425E-2</v>
      </c>
      <c r="G31" s="6">
        <f>'[2]Basic Info Pivot'!I50/'[2]Basic Info Pivot'!K50</f>
        <v>0.2857142857142857</v>
      </c>
    </row>
    <row r="32" spans="1:7" x14ac:dyDescent="0.25">
      <c r="A32" s="1" t="s">
        <v>64</v>
      </c>
      <c r="B32" s="9">
        <f>ROUND('[2]Basic Info Pivot'!AU50,0)</f>
        <v>17250</v>
      </c>
      <c r="C32" s="31"/>
      <c r="D32" s="1">
        <f>ROUND('[2]Basic Info Pivot'!AL50,0)</f>
        <v>8</v>
      </c>
      <c r="E32" s="6">
        <f>'[2]Basic Info Pivot'!AC51/'[2]Basic Info Pivot'!AE51</f>
        <v>0</v>
      </c>
      <c r="F32" s="6">
        <f>'[2]Basic Info Pivot'!S51/'[2]Basic Info Pivot'!U51</f>
        <v>0</v>
      </c>
      <c r="G32" s="6">
        <f>'[2]Basic Info Pivot'!I51/'[2]Basic Info Pivot'!K51</f>
        <v>0.25</v>
      </c>
    </row>
    <row r="33" spans="1:7" x14ac:dyDescent="0.25">
      <c r="A33" s="1" t="s">
        <v>66</v>
      </c>
      <c r="B33" s="9">
        <f>ROUND('[2]Basic Info Pivot'!AU51,0)</f>
        <v>29936</v>
      </c>
      <c r="C33" s="31"/>
      <c r="D33" s="1">
        <f>ROUND('[2]Basic Info Pivot'!AL51,0)</f>
        <v>6</v>
      </c>
      <c r="E33" s="6">
        <f>'[2]Basic Info Pivot'!AC52/'[2]Basic Info Pivot'!AE52</f>
        <v>0.14285714285714285</v>
      </c>
      <c r="F33" s="6">
        <f>'[2]Basic Info Pivot'!S52/'[2]Basic Info Pivot'!U52</f>
        <v>0</v>
      </c>
      <c r="G33" s="6">
        <f>'[2]Basic Info Pivot'!I52/'[2]Basic Info Pivot'!K52</f>
        <v>0.2857142857142857</v>
      </c>
    </row>
    <row r="34" spans="1:7" x14ac:dyDescent="0.25">
      <c r="A34" s="1" t="s">
        <v>67</v>
      </c>
      <c r="B34" s="9">
        <f>ROUND('[2]Basic Info Pivot'!AU52,0)</f>
        <v>35867</v>
      </c>
      <c r="C34" s="31"/>
      <c r="D34" s="1">
        <f>ROUND('[2]Basic Info Pivot'!AL52,0)</f>
        <v>4</v>
      </c>
      <c r="E34" s="6">
        <f>'[2]Basic Info Pivot'!AC53/'[2]Basic Info Pivot'!AE53</f>
        <v>0.33333333333333331</v>
      </c>
      <c r="F34" s="6">
        <f>'[2]Basic Info Pivot'!S53/'[2]Basic Info Pivot'!U53</f>
        <v>0.33333333333333331</v>
      </c>
      <c r="G34" s="6">
        <f>'[2]Basic Info Pivot'!I53/'[2]Basic Info Pivot'!K53</f>
        <v>0.33333333333333331</v>
      </c>
    </row>
    <row r="35" spans="1:7" x14ac:dyDescent="0.25">
      <c r="A35" s="5" t="s">
        <v>77</v>
      </c>
      <c r="B35" s="9">
        <f>ROUND('[2]Basic Info Pivot'!AU55,0)</f>
        <v>10000</v>
      </c>
      <c r="C35" s="31">
        <f>'[2]Basic Info Pivot'!AQ17</f>
        <v>1960</v>
      </c>
      <c r="D35" s="1">
        <f>ROUND('[2]Basic Info Pivot'!AL55,0)</f>
        <v>10</v>
      </c>
      <c r="E35" s="6">
        <f>'[2]Basic Info Pivot'!AC56/'[2]Basic Info Pivot'!AE56</f>
        <v>0</v>
      </c>
      <c r="F35" s="6">
        <f>'[2]Basic Info Pivot'!S56/'[2]Basic Info Pivot'!U56</f>
        <v>0</v>
      </c>
      <c r="G35" s="6">
        <f>'[2]Basic Info Pivot'!I56/'[2]Basic Info Pivot'!K56</f>
        <v>1</v>
      </c>
    </row>
    <row r="36" spans="1:7" x14ac:dyDescent="0.25">
      <c r="A36" s="1" t="s">
        <v>64</v>
      </c>
      <c r="B36" s="9">
        <f>ROUND('[2]Basic Info Pivot'!AU56,0)</f>
        <v>10000</v>
      </c>
      <c r="C36" s="31"/>
      <c r="D36" s="1">
        <f>ROUND('[2]Basic Info Pivot'!AL56,0)</f>
        <v>10</v>
      </c>
      <c r="E36" s="6">
        <f>'[2]Basic Info Pivot'!AC57/'[2]Basic Info Pivot'!AE57</f>
        <v>0</v>
      </c>
      <c r="F36" s="6">
        <f>'[2]Basic Info Pivot'!S57/'[2]Basic Info Pivot'!U57</f>
        <v>0</v>
      </c>
      <c r="G36" s="6">
        <f>'[2]Basic Info Pivot'!I57/'[2]Basic Info Pivot'!K57</f>
        <v>1</v>
      </c>
    </row>
  </sheetData>
  <mergeCells count="9">
    <mergeCell ref="C31:C34"/>
    <mergeCell ref="C35:C36"/>
    <mergeCell ref="C22:C25"/>
    <mergeCell ref="C26:C30"/>
    <mergeCell ref="C2:C5"/>
    <mergeCell ref="C6:C10"/>
    <mergeCell ref="C11:C15"/>
    <mergeCell ref="C16:C19"/>
    <mergeCell ref="C20:C2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EFEA-016C-487F-8962-B28B55835515}">
  <dimension ref="C2:E10"/>
  <sheetViews>
    <sheetView tabSelected="1" workbookViewId="0">
      <selection activeCell="H6" sqref="H6"/>
    </sheetView>
  </sheetViews>
  <sheetFormatPr defaultRowHeight="15" x14ac:dyDescent="0.25"/>
  <cols>
    <col min="1" max="2" width="9.140625" style="32"/>
    <col min="3" max="3" width="33.5703125" style="33" customWidth="1"/>
    <col min="4" max="4" width="38.5703125" style="32" customWidth="1"/>
    <col min="5" max="5" width="29.42578125" style="41" customWidth="1"/>
    <col min="6" max="16384" width="9.140625" style="32"/>
  </cols>
  <sheetData>
    <row r="2" spans="3:5" x14ac:dyDescent="0.25">
      <c r="C2" s="35" t="s">
        <v>114</v>
      </c>
      <c r="D2" s="34" t="s">
        <v>97</v>
      </c>
      <c r="E2" s="38" t="s">
        <v>101</v>
      </c>
    </row>
    <row r="3" spans="3:5" ht="45" x14ac:dyDescent="0.25">
      <c r="C3" s="37" t="str">
        <f>'Refrigeration Data'!B1</f>
        <v>Compressor Type</v>
      </c>
      <c r="D3" s="37" t="s">
        <v>115</v>
      </c>
      <c r="E3" s="39" t="s">
        <v>116</v>
      </c>
    </row>
    <row r="4" spans="3:5" ht="45" x14ac:dyDescent="0.25">
      <c r="C4" s="37" t="s">
        <v>117</v>
      </c>
      <c r="D4" s="36" t="s">
        <v>98</v>
      </c>
      <c r="E4" s="39" t="s">
        <v>102</v>
      </c>
    </row>
    <row r="5" spans="3:5" ht="30" x14ac:dyDescent="0.25">
      <c r="C5" s="37" t="s">
        <v>99</v>
      </c>
      <c r="D5" s="37" t="s">
        <v>104</v>
      </c>
      <c r="E5" s="39" t="s">
        <v>112</v>
      </c>
    </row>
    <row r="6" spans="3:5" ht="30" x14ac:dyDescent="0.25">
      <c r="C6" s="37" t="s">
        <v>100</v>
      </c>
      <c r="D6" s="37" t="s">
        <v>105</v>
      </c>
      <c r="E6" s="39" t="s">
        <v>112</v>
      </c>
    </row>
    <row r="7" spans="3:5" x14ac:dyDescent="0.25">
      <c r="C7" s="37" t="s">
        <v>19</v>
      </c>
      <c r="D7" s="36" t="s">
        <v>106</v>
      </c>
      <c r="E7" s="40" t="s">
        <v>103</v>
      </c>
    </row>
    <row r="8" spans="3:5" x14ac:dyDescent="0.25">
      <c r="C8" s="37" t="s">
        <v>20</v>
      </c>
      <c r="D8" s="36" t="s">
        <v>107</v>
      </c>
      <c r="E8" s="40"/>
    </row>
    <row r="9" spans="3:5" ht="30" x14ac:dyDescent="0.25">
      <c r="C9" s="37" t="s">
        <v>108</v>
      </c>
      <c r="D9" s="37" t="s">
        <v>110</v>
      </c>
      <c r="E9" s="39" t="s">
        <v>112</v>
      </c>
    </row>
    <row r="10" spans="3:5" ht="30" x14ac:dyDescent="0.25">
      <c r="C10" s="37" t="s">
        <v>109</v>
      </c>
      <c r="D10" s="37" t="s">
        <v>111</v>
      </c>
      <c r="E10" s="39" t="s">
        <v>113</v>
      </c>
    </row>
  </sheetData>
  <mergeCells count="1">
    <mergeCell ref="E7:E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Refrigeration Data</vt:lpstr>
      <vt:lpstr>Building Data</vt:lpstr>
      <vt:lpstr>Summary-Ref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Cartwright</dc:creator>
  <cp:lastModifiedBy>Akhilesh Endurthy</cp:lastModifiedBy>
  <dcterms:created xsi:type="dcterms:W3CDTF">2019-02-20T00:51:54Z</dcterms:created>
  <dcterms:modified xsi:type="dcterms:W3CDTF">2019-02-28T21:08:14Z</dcterms:modified>
</cp:coreProperties>
</file>