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filterPrivacy="1"/>
  <bookViews>
    <workbookView xWindow="0" yWindow="0" windowWidth="22260" windowHeight="12645"/>
  </bookViews>
  <sheets>
    <sheet name="Savings Summary" sheetId="3" r:id="rId1"/>
    <sheet name="Base_Batch_Output" sheetId="1" r:id="rId2"/>
    <sheet name="Post_Batch_Output" sheetId="2" r:id="rId3"/>
    <sheet name="Tonnage" sheetId="4" r:id="rId4"/>
  </sheets>
  <definedNames>
    <definedName name="_xlnm._FilterDatabase" localSheetId="0" hidden="1">'Savings Summary'!$B$2:$L$34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3" l="1"/>
  <c r="I4" i="3" s="1"/>
  <c r="H5" i="3"/>
  <c r="I5" i="3" s="1"/>
  <c r="H6" i="3"/>
  <c r="I6" i="3" s="1"/>
  <c r="H7" i="3"/>
  <c r="I7" i="3" s="1"/>
  <c r="H8" i="3"/>
  <c r="I8" i="3" s="1"/>
  <c r="H9" i="3"/>
  <c r="I9" i="3" s="1"/>
  <c r="H10" i="3"/>
  <c r="I10" i="3" s="1"/>
  <c r="H11" i="3"/>
  <c r="I11" i="3" s="1"/>
  <c r="H12" i="3"/>
  <c r="I12" i="3" s="1"/>
  <c r="H13" i="3"/>
  <c r="I13" i="3" s="1"/>
  <c r="H14" i="3"/>
  <c r="I14" i="3" s="1"/>
  <c r="H15" i="3"/>
  <c r="I15" i="3" s="1"/>
  <c r="H16" i="3"/>
  <c r="I16" i="3" s="1"/>
  <c r="H17" i="3"/>
  <c r="I17" i="3" s="1"/>
  <c r="H18" i="3"/>
  <c r="I18" i="3" s="1"/>
  <c r="H19" i="3"/>
  <c r="I19" i="3" s="1"/>
  <c r="H20" i="3"/>
  <c r="I20" i="3" s="1"/>
  <c r="H21" i="3"/>
  <c r="I21" i="3" s="1"/>
  <c r="H22" i="3"/>
  <c r="I22" i="3" s="1"/>
  <c r="H23" i="3"/>
  <c r="I23" i="3" s="1"/>
  <c r="H24" i="3"/>
  <c r="I24" i="3" s="1"/>
  <c r="H25" i="3"/>
  <c r="I25" i="3" s="1"/>
  <c r="H26" i="3"/>
  <c r="I26" i="3" s="1"/>
  <c r="H27" i="3"/>
  <c r="I27" i="3" s="1"/>
  <c r="H28" i="3"/>
  <c r="I28" i="3" s="1"/>
  <c r="H29" i="3"/>
  <c r="I29" i="3" s="1"/>
  <c r="H30" i="3"/>
  <c r="I30" i="3" s="1"/>
  <c r="H31" i="3"/>
  <c r="I31" i="3" s="1"/>
  <c r="H32" i="3"/>
  <c r="I32" i="3" s="1"/>
  <c r="H33" i="3"/>
  <c r="I33" i="3" s="1"/>
  <c r="H34" i="3"/>
  <c r="I34" i="3" s="1"/>
  <c r="H3" i="3"/>
  <c r="I3" i="3" s="1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" i="4"/>
  <c r="L34" i="3" l="1"/>
  <c r="K34" i="3"/>
  <c r="J34" i="3"/>
  <c r="L30" i="3"/>
  <c r="K30" i="3"/>
  <c r="J30" i="3"/>
  <c r="L26" i="3"/>
  <c r="K26" i="3"/>
  <c r="J26" i="3"/>
  <c r="L33" i="3"/>
  <c r="K33" i="3"/>
  <c r="J33" i="3"/>
  <c r="L29" i="3"/>
  <c r="K29" i="3"/>
  <c r="J29" i="3"/>
  <c r="L25" i="3"/>
  <c r="K25" i="3"/>
  <c r="J25" i="3"/>
  <c r="L21" i="3"/>
  <c r="K21" i="3"/>
  <c r="J21" i="3"/>
  <c r="L17" i="3"/>
  <c r="K17" i="3"/>
  <c r="J17" i="3"/>
  <c r="L13" i="3"/>
  <c r="K13" i="3"/>
  <c r="J13" i="3"/>
  <c r="L9" i="3"/>
  <c r="K9" i="3"/>
  <c r="J9" i="3"/>
  <c r="L32" i="3"/>
  <c r="K32" i="3"/>
  <c r="J32" i="3"/>
  <c r="L28" i="3"/>
  <c r="K28" i="3"/>
  <c r="J28" i="3"/>
  <c r="L24" i="3"/>
  <c r="K24" i="3"/>
  <c r="J24" i="3"/>
  <c r="L20" i="3"/>
  <c r="K20" i="3"/>
  <c r="J20" i="3"/>
  <c r="L16" i="3"/>
  <c r="K16" i="3"/>
  <c r="J16" i="3"/>
  <c r="L12" i="3"/>
  <c r="K12" i="3"/>
  <c r="J12" i="3"/>
  <c r="L8" i="3"/>
  <c r="K8" i="3"/>
  <c r="J8" i="3"/>
  <c r="L3" i="3"/>
  <c r="K3" i="3"/>
  <c r="J3" i="3"/>
  <c r="K31" i="3"/>
  <c r="J31" i="3"/>
  <c r="L31" i="3"/>
  <c r="L27" i="3"/>
  <c r="K27" i="3"/>
  <c r="J27" i="3"/>
  <c r="K23" i="3"/>
  <c r="J23" i="3"/>
  <c r="L23" i="3"/>
  <c r="L19" i="3"/>
  <c r="K19" i="3"/>
  <c r="J19" i="3"/>
  <c r="J15" i="3"/>
  <c r="L15" i="3"/>
  <c r="K15" i="3"/>
  <c r="K11" i="3"/>
  <c r="L11" i="3"/>
  <c r="J11" i="3"/>
  <c r="L7" i="3"/>
  <c r="J7" i="3"/>
  <c r="K7" i="3"/>
  <c r="L22" i="3"/>
  <c r="K22" i="3"/>
  <c r="J22" i="3"/>
  <c r="L18" i="3"/>
  <c r="K18" i="3"/>
  <c r="J18" i="3"/>
  <c r="L14" i="3"/>
  <c r="K14" i="3"/>
  <c r="J14" i="3"/>
  <c r="L10" i="3"/>
  <c r="K10" i="3"/>
  <c r="J10" i="3"/>
  <c r="L6" i="3"/>
  <c r="K6" i="3"/>
  <c r="J6" i="3"/>
  <c r="L5" i="3"/>
  <c r="K5" i="3"/>
  <c r="J5" i="3"/>
  <c r="L4" i="3"/>
  <c r="K4" i="3"/>
  <c r="J4" i="3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" i="4"/>
  <c r="G4" i="3" l="1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" i="3"/>
</calcChain>
</file>

<file path=xl/sharedStrings.xml><?xml version="1.0" encoding="utf-8"?>
<sst xmlns="http://schemas.openxmlformats.org/spreadsheetml/2006/main" count="1374" uniqueCount="234">
  <si>
    <t>Electric Usage:</t>
  </si>
  <si>
    <t>Fuel Usage:</t>
  </si>
  <si>
    <t>Non-Coincident Peak Electric Demand:</t>
  </si>
  <si>
    <t>Non-Coincident Peak Fuel Demand:</t>
  </si>
  <si>
    <t>Utility Bills (sums by rate type):</t>
  </si>
  <si>
    <t>PS-E</t>
  </si>
  <si>
    <t>SS-D</t>
  </si>
  <si>
    <t>(calced)</t>
  </si>
  <si>
    <t>BEPS</t>
  </si>
  <si>
    <t>ES-E</t>
  </si>
  <si>
    <t>Space</t>
  </si>
  <si>
    <t>Heat</t>
  </si>
  <si>
    <t>Refrig</t>
  </si>
  <si>
    <t>Heat Pump</t>
  </si>
  <si>
    <t>Domestic</t>
  </si>
  <si>
    <t>Ventilation</t>
  </si>
  <si>
    <t>Pumps</t>
  </si>
  <si>
    <t>Exterior</t>
  </si>
  <si>
    <t>Misc</t>
  </si>
  <si>
    <t>Task</t>
  </si>
  <si>
    <t>Ambient</t>
  </si>
  <si>
    <t>Peak Cooling</t>
  </si>
  <si>
    <t>Multi-hour</t>
  </si>
  <si>
    <t>Zone Outsd</t>
  </si>
  <si>
    <t>Plant Ld</t>
  </si>
  <si>
    <t>Cool Loads</t>
  </si>
  <si>
    <t>Heat Loads</t>
  </si>
  <si>
    <t>Chilled</t>
  </si>
  <si>
    <t>Electric</t>
  </si>
  <si>
    <t>(data from wizard...)</t>
  </si>
  <si>
    <t>Cooling</t>
  </si>
  <si>
    <t>Reject</t>
  </si>
  <si>
    <t>Display</t>
  </si>
  <si>
    <t>Heating</t>
  </si>
  <si>
    <t>Supplement</t>
  </si>
  <si>
    <t>Hot Water</t>
  </si>
  <si>
    <t>Fans</t>
  </si>
  <si>
    <t>&amp; Aux</t>
  </si>
  <si>
    <t>Usage</t>
  </si>
  <si>
    <t>Equip</t>
  </si>
  <si>
    <t>Lights</t>
  </si>
  <si>
    <t>Total</t>
  </si>
  <si>
    <t>Coil Load</t>
  </si>
  <si>
    <t>Elec Demand</t>
  </si>
  <si>
    <t>Thrtlng Rng</t>
  </si>
  <si>
    <t>Not Met</t>
  </si>
  <si>
    <t>Steam</t>
  </si>
  <si>
    <t>Water</t>
  </si>
  <si>
    <t>Natural Gas</t>
  </si>
  <si>
    <t>LPG</t>
  </si>
  <si>
    <t>Fuel Oil</t>
  </si>
  <si>
    <t>Diesel Oil</t>
  </si>
  <si>
    <t>Coal</t>
  </si>
  <si>
    <t>Methanol</t>
  </si>
  <si>
    <t>Other Fuel</t>
  </si>
  <si>
    <t>Sale</t>
  </si>
  <si>
    <t>Date &amp; Time of Run</t>
  </si>
  <si>
    <t>File Name</t>
  </si>
  <si>
    <t>Name</t>
  </si>
  <si>
    <t>Region</t>
  </si>
  <si>
    <t>State</t>
  </si>
  <si>
    <t>City</t>
  </si>
  <si>
    <t>Sqft</t>
  </si>
  <si>
    <t>MWh</t>
  </si>
  <si>
    <t>MBtu</t>
  </si>
  <si>
    <t>kW</t>
  </si>
  <si>
    <t>kBtuh</t>
  </si>
  <si>
    <t>kBtu</t>
  </si>
  <si>
    <t>% hrs</t>
  </si>
  <si>
    <t># hrs</t>
  </si>
  <si>
    <t>$</t>
  </si>
  <si>
    <t>07/18/18 @ 05:29</t>
  </si>
  <si>
    <t>ERC-w01-v03-airHP.pd2</t>
  </si>
  <si>
    <t>ERC-w01-v03-airHP</t>
  </si>
  <si>
    <t>California (Title 24)</t>
  </si>
  <si>
    <t>Arcata Area (CZ01)</t>
  </si>
  <si>
    <t>Arcata</t>
  </si>
  <si>
    <t>-</t>
  </si>
  <si>
    <t>ERC-w02-v03-airHP.pd2</t>
  </si>
  <si>
    <t>ERC-w02-v03-airHP</t>
  </si>
  <si>
    <t>Santa Rosa Area (CZ02)</t>
  </si>
  <si>
    <t>Santa Rosa</t>
  </si>
  <si>
    <t>07/18/18 @ 05:30</t>
  </si>
  <si>
    <t>ERC-w03-v03-airHP.pd2</t>
  </si>
  <si>
    <t>ERC-w03-v03-airHP</t>
  </si>
  <si>
    <t>Oakland Area (CZ03)</t>
  </si>
  <si>
    <t>Oakland AP</t>
  </si>
  <si>
    <t>ERC-w04-v03-airHP.pd2</t>
  </si>
  <si>
    <t>ERC-w04-v03-airHP</t>
  </si>
  <si>
    <t>Sunnyvale Area (CZ04)</t>
  </si>
  <si>
    <t>San Jose</t>
  </si>
  <si>
    <t>07/18/18 @ 05:31</t>
  </si>
  <si>
    <t>ERC-w05-v03-airHP.pd2</t>
  </si>
  <si>
    <t>ERC-w05-v03-airHP</t>
  </si>
  <si>
    <t>Santa Maria Area (CZ05)</t>
  </si>
  <si>
    <t>Santa Maria AP</t>
  </si>
  <si>
    <t>ERC-w06-v03-airHP.pd2</t>
  </si>
  <si>
    <t>ERC-w06-v03-airHP</t>
  </si>
  <si>
    <t>Los Angeles Area (CZ06)</t>
  </si>
  <si>
    <t>Torrance</t>
  </si>
  <si>
    <t>07/18/18 @ 05:32</t>
  </si>
  <si>
    <t>ERC-w07-v03-airHP.pd2</t>
  </si>
  <si>
    <t>ERC-w07-v03-airHP</t>
  </si>
  <si>
    <t>San Diego Area (CZ07)</t>
  </si>
  <si>
    <t>San Diego AP</t>
  </si>
  <si>
    <t>ERC-w08-v03-airHP.pd2</t>
  </si>
  <si>
    <t>ERC-w08-v03-airHP</t>
  </si>
  <si>
    <t>El Toro Area (CZ08)</t>
  </si>
  <si>
    <t>Fullerton</t>
  </si>
  <si>
    <t>07/18/18 @ 05:33</t>
  </si>
  <si>
    <t>ERC-w09-v03-airHP.pd2</t>
  </si>
  <si>
    <t>ERC-w09-v03-airHP</t>
  </si>
  <si>
    <t>Pasadena Area (CZ09)</t>
  </si>
  <si>
    <t>Burbank AP</t>
  </si>
  <si>
    <t>ERC-w10-v03-airHP.pd2</t>
  </si>
  <si>
    <t>ERC-w10-v03-airHP</t>
  </si>
  <si>
    <t>San Bernardino Area (CZ10)</t>
  </si>
  <si>
    <t>Riverside FS 3</t>
  </si>
  <si>
    <t>07/18/18 @ 05:34</t>
  </si>
  <si>
    <t>ERC-w11-v03-airHP.pd2</t>
  </si>
  <si>
    <t>ERC-w11-v03-airHP</t>
  </si>
  <si>
    <t>Red Bluff Area (CZ11)</t>
  </si>
  <si>
    <t>Red Bluff AP</t>
  </si>
  <si>
    <t>ERC-w12-v03-airHP.pd2</t>
  </si>
  <si>
    <t>ERC-w12-v03-airHP</t>
  </si>
  <si>
    <t>Sacramento Area (CZ12)</t>
  </si>
  <si>
    <t>Sacramento AP</t>
  </si>
  <si>
    <t>07/18/18 @ 05:35</t>
  </si>
  <si>
    <t>ERC-w13-v03-airHP.pd2</t>
  </si>
  <si>
    <t>ERC-w13-v03-airHP</t>
  </si>
  <si>
    <t>Fresno Area (CZ13)</t>
  </si>
  <si>
    <t>Fresno AP</t>
  </si>
  <si>
    <t>ERC-w14-v03-airHP.pd2</t>
  </si>
  <si>
    <t>ERC-w14-v03-airHP</t>
  </si>
  <si>
    <t>China Lake Area (CZ14)</t>
  </si>
  <si>
    <t>Palmdale AP</t>
  </si>
  <si>
    <t>07/18/18 @ 05:36</t>
  </si>
  <si>
    <t>ERC-w15-v03-airHP.pd2</t>
  </si>
  <si>
    <t>ERC-w15-v03-airHP</t>
  </si>
  <si>
    <t>Blythe Area (CZ15)</t>
  </si>
  <si>
    <t>Palm Springs</t>
  </si>
  <si>
    <t>ERC-w16-v03-airHP.pd2</t>
  </si>
  <si>
    <t>ERC-w16-v03-airHP</t>
  </si>
  <si>
    <t>Mount Shasta Area (CZ16)</t>
  </si>
  <si>
    <t>Blue Canyon AP</t>
  </si>
  <si>
    <t>07/18/18 @ 05:37</t>
  </si>
  <si>
    <t>ERC-w01-v03-airAC.pd2</t>
  </si>
  <si>
    <t>ERC-w01-v03-airAC</t>
  </si>
  <si>
    <t>ERC-w02-v03-airAC.pd2</t>
  </si>
  <si>
    <t>ERC-w02-v03-airAC</t>
  </si>
  <si>
    <t>07/18/18 @ 05:38</t>
  </si>
  <si>
    <t>ERC-w03-v03-airAC.pd2</t>
  </si>
  <si>
    <t>ERC-w03-v03-airAC</t>
  </si>
  <si>
    <t>ERC-w04-v03-airAC.pd2</t>
  </si>
  <si>
    <t>ERC-w04-v03-airAC</t>
  </si>
  <si>
    <t>07/18/18 @ 05:39</t>
  </si>
  <si>
    <t>ERC-w05-v03-airAC.pd2</t>
  </si>
  <si>
    <t>ERC-w05-v03-airAC</t>
  </si>
  <si>
    <t>ERC-w06-v03-airAC.pd2</t>
  </si>
  <si>
    <t>ERC-w06-v03-airAC</t>
  </si>
  <si>
    <t>07/18/18 @ 05:40</t>
  </si>
  <si>
    <t>ERC-w07-v03-airAC.pd2</t>
  </si>
  <si>
    <t>ERC-w07-v03-airAC</t>
  </si>
  <si>
    <t>ERC-w08-v03-airAC.pd2</t>
  </si>
  <si>
    <t>ERC-w08-v03-airAC</t>
  </si>
  <si>
    <t>ERC-w09-v03-airAC.pd2</t>
  </si>
  <si>
    <t>ERC-w09-v03-airAC</t>
  </si>
  <si>
    <t>07/18/18 @ 05:41</t>
  </si>
  <si>
    <t>ERC-w10-v03-airAC.pd2</t>
  </si>
  <si>
    <t>ERC-w10-v03-airAC</t>
  </si>
  <si>
    <t>ERC-w11-v03-airAC.pd2</t>
  </si>
  <si>
    <t>ERC-w11-v03-airAC</t>
  </si>
  <si>
    <t>07/18/18 @ 05:42</t>
  </si>
  <si>
    <t>ERC-w12-v03-airAC.pd2</t>
  </si>
  <si>
    <t>ERC-w12-v03-airAC</t>
  </si>
  <si>
    <t>ERC-w13-v03-airAC.pd2</t>
  </si>
  <si>
    <t>ERC-w13-v03-airAC</t>
  </si>
  <si>
    <t>07/18/18 @ 05:43</t>
  </si>
  <si>
    <t>ERC-w14-v03-airAC.pd2</t>
  </si>
  <si>
    <t>ERC-w14-v03-airAC</t>
  </si>
  <si>
    <t>ERC-w15-v03-airAC.pd2</t>
  </si>
  <si>
    <t>ERC-w15-v03-airAC</t>
  </si>
  <si>
    <t>07/18/18 @ 05:44</t>
  </si>
  <si>
    <t>ERC-w16-v03-airAC.pd2</t>
  </si>
  <si>
    <t>ERC-w16-v03-airAC</t>
  </si>
  <si>
    <t>07/18/18 @ 05:52</t>
  </si>
  <si>
    <t>07/18/18 @ 05:53</t>
  </si>
  <si>
    <t>07/18/18 @ 05:54</t>
  </si>
  <si>
    <t>07/18/18 @ 05:55</t>
  </si>
  <si>
    <t>07/18/18 @ 05:56</t>
  </si>
  <si>
    <t>07/18/18 @ 05:57</t>
  </si>
  <si>
    <t>07/18/18 @ 05:58</t>
  </si>
  <si>
    <t>07/18/18 @ 05:59</t>
  </si>
  <si>
    <t>07/18/18 @ 06:00</t>
  </si>
  <si>
    <t>07/18/18 @ 06:01</t>
  </si>
  <si>
    <t>Building Type</t>
  </si>
  <si>
    <t>CZ</t>
  </si>
  <si>
    <t>HVAC Type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</si>
  <si>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</si>
  <si>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</si>
  <si>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</si>
  <si>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</si>
  <si>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</si>
  <si>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</si>
  <si>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</si>
  <si>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</si>
  <si>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</si>
  <si>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</si>
  <si>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</si>
  <si>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</si>
  <si>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</si>
  <si>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</si>
  <si>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</si>
  <si>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</si>
  <si>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Pkg-HP</t>
  </si>
  <si>
    <t>Pkg-AC</t>
  </si>
  <si>
    <t>kWh savings</t>
  </si>
  <si>
    <t>Therm Savings</t>
  </si>
  <si>
    <t>Peak kW savings</t>
  </si>
  <si>
    <t>Tonnage</t>
  </si>
  <si>
    <t>kBTUH</t>
  </si>
  <si>
    <t>Unit 1</t>
  </si>
  <si>
    <t>Unit 2</t>
  </si>
  <si>
    <t>Tons</t>
  </si>
  <si>
    <t>CA</t>
  </si>
  <si>
    <t>CA and HVAC Type</t>
  </si>
  <si>
    <t>kWh svaings/ton</t>
  </si>
  <si>
    <t>Peak kW savings/ton</t>
  </si>
  <si>
    <t>Therms Savings/Ton</t>
  </si>
  <si>
    <t>ERC, ESe, EPr</t>
  </si>
  <si>
    <t>ERC, ESe, Epr</t>
  </si>
  <si>
    <t>Measure Code</t>
  </si>
  <si>
    <t>AC-72229</t>
  </si>
  <si>
    <t>AC-68775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</si>
</sst>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/>
    <xf numFmtId="0" fontId="0" fillId="2" borderId="1" xfId="0" applyFill="1" applyBorder="1"/>
    <xf numFmtId="0" fontId="0" fillId="2" borderId="1" xfId="0" quotePrefix="1" applyFill="1" applyBorder="1"/>
    <xf numFmtId="164" fontId="0" fillId="2" borderId="1" xfId="0" applyNumberFormat="1" applyFill="1" applyBorder="1"/>
    <xf numFmtId="2" fontId="0" fillId="2" borderId="1" xfId="0" applyNumberFormat="1" applyFill="1" applyBorder="1"/>
    <xf numFmtId="0" fontId="0" fillId="3" borderId="1" xfId="0" applyFill="1" applyBorder="1"/>
    <xf numFmtId="0" fontId="0" fillId="3" borderId="1" xfId="0" quotePrefix="1" applyFill="1" applyBorder="1"/>
    <xf numFmtId="164" fontId="0" fillId="3" borderId="1" xfId="0" applyNumberFormat="1" applyFill="1" applyBorder="1"/>
    <xf numFmtId="2" fontId="0" fillId="3" borderId="1" xfId="0" applyNumberFormat="1" applyFill="1" applyBorder="1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quotePrefix="1" applyAlignment="1">
      <alignment horizontal="center"/>
    </xf>
    <xf numFmtId="0" fontId="0" fillId="2" borderId="0" xfId="0" applyFill="1" applyBorder="1"/>
    <xf numFmtId="0" fontId="1" fillId="0" borderId="1" xfId="0" applyFont="1" applyFill="1" applyBorder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4"/>
  <sheetViews>
    <sheetView tabSelected="1" workbookViewId="0">
      <selection activeCell="A19" sqref="A19:A34"/>
    </sheetView>
  </sheetViews>
  <sheetFormatPr defaultRowHeight="15" x14ac:dyDescent="0.25"/>
  <cols>
    <col min="1" max="1" width="13.85546875" bestFit="1" customWidth="1"/>
    <col min="2" max="2" width="13.140625" bestFit="1" customWidth="1"/>
    <col min="4" max="4" width="10.7109375" bestFit="1" customWidth="1"/>
    <col min="5" max="5" width="11.85546875" bestFit="1" customWidth="1"/>
    <col min="6" max="6" width="15.5703125" bestFit="1" customWidth="1"/>
    <col min="7" max="7" width="13.85546875" bestFit="1" customWidth="1"/>
    <col min="8" max="8" width="13.85546875" hidden="1" customWidth="1"/>
    <col min="10" max="10" width="16" bestFit="1" customWidth="1"/>
    <col min="11" max="11" width="19.7109375" bestFit="1" customWidth="1"/>
    <col min="12" max="12" width="19" bestFit="1" customWidth="1"/>
  </cols>
  <sheetData>
    <row r="2" spans="1:12" x14ac:dyDescent="0.25">
      <c r="A2" s="1" t="s">
        <v>231</v>
      </c>
      <c r="B2" s="1" t="s">
        <v>195</v>
      </c>
      <c r="C2" s="1" t="s">
        <v>196</v>
      </c>
      <c r="D2" s="1" t="s">
        <v>197</v>
      </c>
      <c r="E2" s="1" t="s">
        <v>216</v>
      </c>
      <c r="F2" s="1" t="s">
        <v>218</v>
      </c>
      <c r="G2" s="1" t="s">
        <v>217</v>
      </c>
      <c r="H2" s="1"/>
      <c r="I2" s="1" t="s">
        <v>219</v>
      </c>
      <c r="J2" s="14" t="s">
        <v>226</v>
      </c>
      <c r="K2" s="14" t="s">
        <v>227</v>
      </c>
      <c r="L2" s="14" t="s">
        <v>228</v>
      </c>
    </row>
    <row r="3" spans="1:12" x14ac:dyDescent="0.25">
      <c r="A3" s="2" t="s">
        <v>232</v>
      </c>
      <c r="B3" s="2" t="s">
        <v>229</v>
      </c>
      <c r="C3" s="3" t="s">
        <v>198</v>
      </c>
      <c r="D3" s="2" t="s">
        <v>214</v>
      </c>
      <c r="E3" s="4">
        <f>ROUND((Base_Batch_Output!T6-Post_Batch_Output!T6)*1000,1)</f>
        <v>253.2</v>
      </c>
      <c r="F3" s="5">
        <f>ROUND((Base_Batch_Output!BP6-Post_Batch_Output!BP6)/9,2)</f>
        <v>0.22</v>
      </c>
      <c r="G3" s="2">
        <f>ROUND((Base_Batch_Output!AG6-Post_Batch_Output!AG6)*10,2)</f>
        <v>-0.08</v>
      </c>
      <c r="H3" s="13" t="str">
        <f>C3&amp;D3</f>
        <v>01Pkg-HP</v>
      </c>
      <c r="I3" s="2">
        <f>ROUND(LOOKUP(H3,Tonnage!$F$3:$F$34,Tonnage!$J$3:$J$34),1)</f>
        <v>3.6</v>
      </c>
      <c r="J3" s="2">
        <f>ROUND(E3/I3,1)</f>
        <v>70.3</v>
      </c>
      <c r="K3" s="5">
        <f>ROUND(F3/I3,2)</f>
        <v>0.06</v>
      </c>
      <c r="L3" s="2">
        <f>ROUND(G3/I3,2)</f>
        <v>-0.02</v>
      </c>
    </row>
    <row r="4" spans="1:12" x14ac:dyDescent="0.25">
      <c r="A4" s="2" t="s">
        <v>232</v>
      </c>
      <c r="B4" s="2" t="s">
        <v>229</v>
      </c>
      <c r="C4" s="3" t="s">
        <v>199</v>
      </c>
      <c r="D4" s="2" t="s">
        <v>214</v>
      </c>
      <c r="E4" s="4">
        <f>ROUND((Base_Batch_Output!T7-Post_Batch_Output!T7)*1000,1)</f>
        <v>483.7</v>
      </c>
      <c r="F4" s="5">
        <f>ROUND((Base_Batch_Output!BP7-Post_Batch_Output!BP7)/9,2)</f>
        <v>0</v>
      </c>
      <c r="G4" s="2">
        <f>ROUND((Base_Batch_Output!AG7-Post_Batch_Output!AG7)*10,2)</f>
        <v>0.19</v>
      </c>
      <c r="H4" s="13" t="str">
        <f t="shared" ref="H4:H34" si="0">C4&amp;D4</f>
        <v>02Pkg-HP</v>
      </c>
      <c r="I4" s="2">
        <f>ROUND(LOOKUP(H4,Tonnage!$F$3:$F$34,Tonnage!$J$3:$J$34),1)</f>
        <v>6.5</v>
      </c>
      <c r="J4" s="2">
        <f t="shared" ref="J4:J34" si="1">ROUND(E4/I4,1)</f>
        <v>74.400000000000006</v>
      </c>
      <c r="K4" s="5">
        <f t="shared" ref="K4:K34" si="2">ROUND(F4/I4,2)</f>
        <v>0</v>
      </c>
      <c r="L4" s="2">
        <f t="shared" ref="L4:L34" si="3">ROUND(G4/I4,2)</f>
        <v>0.03</v>
      </c>
    </row>
    <row r="5" spans="1:12" x14ac:dyDescent="0.25">
      <c r="A5" s="2" t="s">
        <v>232</v>
      </c>
      <c r="B5" s="2" t="s">
        <v>229</v>
      </c>
      <c r="C5" s="3" t="s">
        <v>200</v>
      </c>
      <c r="D5" s="2" t="s">
        <v>214</v>
      </c>
      <c r="E5" s="4">
        <f>ROUND((Base_Batch_Output!T8-Post_Batch_Output!T8)*1000,1)</f>
        <v>373.3</v>
      </c>
      <c r="F5" s="5">
        <f>ROUND((Base_Batch_Output!BP8-Post_Batch_Output!BP8)/9,2)</f>
        <v>0</v>
      </c>
      <c r="G5" s="2">
        <f>ROUND((Base_Batch_Output!AG8-Post_Batch_Output!AG8)*10,2)</f>
        <v>0.15</v>
      </c>
      <c r="H5" s="13" t="str">
        <f t="shared" si="0"/>
        <v>03Pkg-HP</v>
      </c>
      <c r="I5" s="2">
        <f>ROUND(LOOKUP(H5,Tonnage!$F$3:$F$34,Tonnage!$J$3:$J$34),1)</f>
        <v>5.9</v>
      </c>
      <c r="J5" s="2">
        <f t="shared" si="1"/>
        <v>63.3</v>
      </c>
      <c r="K5" s="5">
        <f t="shared" si="2"/>
        <v>0</v>
      </c>
      <c r="L5" s="2">
        <f t="shared" si="3"/>
        <v>0.03</v>
      </c>
    </row>
    <row r="6" spans="1:12" x14ac:dyDescent="0.25">
      <c r="A6" s="2" t="s">
        <v>232</v>
      </c>
      <c r="B6" s="2" t="s">
        <v>229</v>
      </c>
      <c r="C6" s="3" t="s">
        <v>201</v>
      </c>
      <c r="D6" s="2" t="s">
        <v>214</v>
      </c>
      <c r="E6" s="4">
        <f>ROUND((Base_Batch_Output!T9-Post_Batch_Output!T9)*1000,1)</f>
        <v>522.20000000000005</v>
      </c>
      <c r="F6" s="5">
        <f>ROUND((Base_Batch_Output!BP9-Post_Batch_Output!BP9)/9,2)</f>
        <v>0</v>
      </c>
      <c r="G6" s="2">
        <f>ROUND((Base_Batch_Output!AG9-Post_Batch_Output!AG9)*10,2)</f>
        <v>0.24</v>
      </c>
      <c r="H6" s="13" t="str">
        <f t="shared" si="0"/>
        <v>04Pkg-HP</v>
      </c>
      <c r="I6" s="2">
        <f>ROUND(LOOKUP(H6,Tonnage!$F$3:$F$34,Tonnage!$J$3:$J$34),1)</f>
        <v>7.1</v>
      </c>
      <c r="J6" s="2">
        <f t="shared" si="1"/>
        <v>73.5</v>
      </c>
      <c r="K6" s="5">
        <f t="shared" si="2"/>
        <v>0</v>
      </c>
      <c r="L6" s="2">
        <f t="shared" si="3"/>
        <v>0.03</v>
      </c>
    </row>
    <row r="7" spans="1:12" x14ac:dyDescent="0.25">
      <c r="A7" s="2" t="s">
        <v>232</v>
      </c>
      <c r="B7" s="2" t="s">
        <v>229</v>
      </c>
      <c r="C7" s="3" t="s">
        <v>202</v>
      </c>
      <c r="D7" s="2" t="s">
        <v>214</v>
      </c>
      <c r="E7" s="4">
        <f>ROUND((Base_Batch_Output!T10-Post_Batch_Output!T10)*1000,1)</f>
        <v>473.9</v>
      </c>
      <c r="F7" s="5">
        <f>ROUND((Base_Batch_Output!BP10-Post_Batch_Output!BP10)/9,2)</f>
        <v>0.67</v>
      </c>
      <c r="G7" s="2">
        <f>ROUND((Base_Batch_Output!AG10-Post_Batch_Output!AG10)*10,2)</f>
        <v>0.21</v>
      </c>
      <c r="H7" s="13" t="str">
        <f t="shared" si="0"/>
        <v>05Pkg-HP</v>
      </c>
      <c r="I7" s="2">
        <f>ROUND(LOOKUP(H7,Tonnage!$F$3:$F$34,Tonnage!$J$3:$J$34),1)</f>
        <v>5.9</v>
      </c>
      <c r="J7" s="2">
        <f t="shared" si="1"/>
        <v>80.3</v>
      </c>
      <c r="K7" s="5">
        <f t="shared" si="2"/>
        <v>0.11</v>
      </c>
      <c r="L7" s="2">
        <f t="shared" si="3"/>
        <v>0.04</v>
      </c>
    </row>
    <row r="8" spans="1:12" x14ac:dyDescent="0.25">
      <c r="A8" s="2" t="s">
        <v>232</v>
      </c>
      <c r="B8" s="2" t="s">
        <v>229</v>
      </c>
      <c r="C8" s="3" t="s">
        <v>203</v>
      </c>
      <c r="D8" s="2" t="s">
        <v>214</v>
      </c>
      <c r="E8" s="4">
        <f>ROUND((Base_Batch_Output!T11-Post_Batch_Output!T11)*1000,1)</f>
        <v>600.20000000000005</v>
      </c>
      <c r="F8" s="5">
        <f>ROUND((Base_Batch_Output!BP11-Post_Batch_Output!BP11)/9,2)</f>
        <v>0</v>
      </c>
      <c r="G8" s="2">
        <f>ROUND((Base_Batch_Output!AG11-Post_Batch_Output!AG11)*10,2)</f>
        <v>0.3</v>
      </c>
      <c r="H8" s="13" t="str">
        <f t="shared" si="0"/>
        <v>06Pkg-HP</v>
      </c>
      <c r="I8" s="2">
        <f>ROUND(LOOKUP(H8,Tonnage!$F$3:$F$34,Tonnage!$J$3:$J$34),1)</f>
        <v>6.8</v>
      </c>
      <c r="J8" s="2">
        <f t="shared" si="1"/>
        <v>88.3</v>
      </c>
      <c r="K8" s="5">
        <f t="shared" si="2"/>
        <v>0</v>
      </c>
      <c r="L8" s="2">
        <f t="shared" si="3"/>
        <v>0.04</v>
      </c>
    </row>
    <row r="9" spans="1:12" x14ac:dyDescent="0.25">
      <c r="A9" s="2" t="s">
        <v>232</v>
      </c>
      <c r="B9" s="2" t="s">
        <v>229</v>
      </c>
      <c r="C9" s="3" t="s">
        <v>204</v>
      </c>
      <c r="D9" s="2" t="s">
        <v>214</v>
      </c>
      <c r="E9" s="4">
        <f>ROUND((Base_Batch_Output!T12-Post_Batch_Output!T12)*1000,1)</f>
        <v>520.5</v>
      </c>
      <c r="F9" s="5">
        <f>ROUND((Base_Batch_Output!BP12-Post_Batch_Output!BP12)/9,2)</f>
        <v>1.56</v>
      </c>
      <c r="G9" s="2">
        <f>ROUND((Base_Batch_Output!AG12-Post_Batch_Output!AG12)*10,2)</f>
        <v>0.26</v>
      </c>
      <c r="H9" s="13" t="str">
        <f t="shared" si="0"/>
        <v>07Pkg-HP</v>
      </c>
      <c r="I9" s="2">
        <f>ROUND(LOOKUP(H9,Tonnage!$F$3:$F$34,Tonnage!$J$3:$J$34),1)</f>
        <v>5.9</v>
      </c>
      <c r="J9" s="2">
        <f t="shared" si="1"/>
        <v>88.2</v>
      </c>
      <c r="K9" s="5">
        <f t="shared" si="2"/>
        <v>0.26</v>
      </c>
      <c r="L9" s="2">
        <f t="shared" si="3"/>
        <v>0.04</v>
      </c>
    </row>
    <row r="10" spans="1:12" x14ac:dyDescent="0.25">
      <c r="A10" s="2" t="s">
        <v>232</v>
      </c>
      <c r="B10" s="2" t="s">
        <v>229</v>
      </c>
      <c r="C10" s="3" t="s">
        <v>205</v>
      </c>
      <c r="D10" s="2" t="s">
        <v>214</v>
      </c>
      <c r="E10" s="4">
        <f>ROUND((Base_Batch_Output!T13-Post_Batch_Output!T13)*1000,1)</f>
        <v>623.9</v>
      </c>
      <c r="F10" s="5">
        <f>ROUND((Base_Batch_Output!BP13-Post_Batch_Output!BP13)/9,2)</f>
        <v>1.78</v>
      </c>
      <c r="G10" s="2">
        <f>ROUND((Base_Batch_Output!AG13-Post_Batch_Output!AG13)*10,2)</f>
        <v>0.32</v>
      </c>
      <c r="H10" s="13" t="str">
        <f t="shared" si="0"/>
        <v>08Pkg-HP</v>
      </c>
      <c r="I10" s="2">
        <f>ROUND(LOOKUP(H10,Tonnage!$F$3:$F$34,Tonnage!$J$3:$J$34),1)</f>
        <v>8.6</v>
      </c>
      <c r="J10" s="2">
        <f t="shared" si="1"/>
        <v>72.5</v>
      </c>
      <c r="K10" s="5">
        <f t="shared" si="2"/>
        <v>0.21</v>
      </c>
      <c r="L10" s="2">
        <f t="shared" si="3"/>
        <v>0.04</v>
      </c>
    </row>
    <row r="11" spans="1:12" x14ac:dyDescent="0.25">
      <c r="A11" s="2" t="s">
        <v>232</v>
      </c>
      <c r="B11" s="2" t="s">
        <v>229</v>
      </c>
      <c r="C11" s="3" t="s">
        <v>206</v>
      </c>
      <c r="D11" s="2" t="s">
        <v>214</v>
      </c>
      <c r="E11" s="4">
        <f>ROUND((Base_Batch_Output!T14-Post_Batch_Output!T14)*1000,1)</f>
        <v>625.29999999999995</v>
      </c>
      <c r="F11" s="5">
        <f>ROUND((Base_Batch_Output!BP14-Post_Batch_Output!BP14)/9,2)</f>
        <v>0</v>
      </c>
      <c r="G11" s="2">
        <f>ROUND((Base_Batch_Output!AG14-Post_Batch_Output!AG14)*10,2)</f>
        <v>0.3</v>
      </c>
      <c r="H11" s="13" t="str">
        <f t="shared" si="0"/>
        <v>09Pkg-HP</v>
      </c>
      <c r="I11" s="2">
        <f>ROUND(LOOKUP(H11,Tonnage!$F$3:$F$34,Tonnage!$J$3:$J$34),1)</f>
        <v>9.1</v>
      </c>
      <c r="J11" s="2">
        <f t="shared" si="1"/>
        <v>68.7</v>
      </c>
      <c r="K11" s="5">
        <f t="shared" si="2"/>
        <v>0</v>
      </c>
      <c r="L11" s="2">
        <f t="shared" si="3"/>
        <v>0.03</v>
      </c>
    </row>
    <row r="12" spans="1:12" x14ac:dyDescent="0.25">
      <c r="A12" s="2" t="s">
        <v>232</v>
      </c>
      <c r="B12" s="2" t="s">
        <v>229</v>
      </c>
      <c r="C12" s="3" t="s">
        <v>207</v>
      </c>
      <c r="D12" s="2" t="s">
        <v>214</v>
      </c>
      <c r="E12" s="4">
        <f>ROUND((Base_Batch_Output!T15-Post_Batch_Output!T15)*1000,1)</f>
        <v>594.4</v>
      </c>
      <c r="F12" s="5">
        <f>ROUND((Base_Batch_Output!BP15-Post_Batch_Output!BP15)/9,2)</f>
        <v>0</v>
      </c>
      <c r="G12" s="2">
        <f>ROUND((Base_Batch_Output!AG15-Post_Batch_Output!AG15)*10,2)</f>
        <v>0.32</v>
      </c>
      <c r="H12" s="13" t="str">
        <f t="shared" si="0"/>
        <v>10Pkg-HP</v>
      </c>
      <c r="I12" s="2">
        <f>ROUND(LOOKUP(H12,Tonnage!$F$3:$F$34,Tonnage!$J$3:$J$34),1)</f>
        <v>8.9</v>
      </c>
      <c r="J12" s="2">
        <f t="shared" si="1"/>
        <v>66.8</v>
      </c>
      <c r="K12" s="5">
        <f t="shared" si="2"/>
        <v>0</v>
      </c>
      <c r="L12" s="2">
        <f t="shared" si="3"/>
        <v>0.04</v>
      </c>
    </row>
    <row r="13" spans="1:12" x14ac:dyDescent="0.25">
      <c r="A13" s="2" t="s">
        <v>232</v>
      </c>
      <c r="B13" s="2" t="s">
        <v>229</v>
      </c>
      <c r="C13" s="3" t="s">
        <v>208</v>
      </c>
      <c r="D13" s="2" t="s">
        <v>214</v>
      </c>
      <c r="E13" s="4">
        <f>ROUND((Base_Batch_Output!T16-Post_Batch_Output!T16)*1000,1)</f>
        <v>512.9</v>
      </c>
      <c r="F13" s="5">
        <f>ROUND((Base_Batch_Output!BP16-Post_Batch_Output!BP16)/9,2)</f>
        <v>0</v>
      </c>
      <c r="G13" s="2">
        <f>ROUND((Base_Batch_Output!AG16-Post_Batch_Output!AG16)*10,2)</f>
        <v>0.18</v>
      </c>
      <c r="H13" s="13" t="str">
        <f t="shared" si="0"/>
        <v>11Pkg-HP</v>
      </c>
      <c r="I13" s="2">
        <f>ROUND(LOOKUP(H13,Tonnage!$F$3:$F$34,Tonnage!$J$3:$J$34),1)</f>
        <v>7.3</v>
      </c>
      <c r="J13" s="2">
        <f t="shared" si="1"/>
        <v>70.3</v>
      </c>
      <c r="K13" s="5">
        <f t="shared" si="2"/>
        <v>0</v>
      </c>
      <c r="L13" s="2">
        <f t="shared" si="3"/>
        <v>0.02</v>
      </c>
    </row>
    <row r="14" spans="1:12" x14ac:dyDescent="0.25">
      <c r="A14" s="2" t="s">
        <v>232</v>
      </c>
      <c r="B14" s="2" t="s">
        <v>229</v>
      </c>
      <c r="C14" s="3" t="s">
        <v>209</v>
      </c>
      <c r="D14" s="2" t="s">
        <v>214</v>
      </c>
      <c r="E14" s="4">
        <f>ROUND((Base_Batch_Output!T17-Post_Batch_Output!T17)*1000,1)</f>
        <v>504.7</v>
      </c>
      <c r="F14" s="5">
        <f>ROUND((Base_Batch_Output!BP17-Post_Batch_Output!BP17)/9,2)</f>
        <v>0</v>
      </c>
      <c r="G14" s="2">
        <f>ROUND((Base_Batch_Output!AG17-Post_Batch_Output!AG17)*10,2)</f>
        <v>0.19</v>
      </c>
      <c r="H14" s="13" t="str">
        <f t="shared" si="0"/>
        <v>12Pkg-HP</v>
      </c>
      <c r="I14" s="2">
        <f>ROUND(LOOKUP(H14,Tonnage!$F$3:$F$34,Tonnage!$J$3:$J$34),1)</f>
        <v>7</v>
      </c>
      <c r="J14" s="2">
        <f t="shared" si="1"/>
        <v>72.099999999999994</v>
      </c>
      <c r="K14" s="5">
        <f t="shared" si="2"/>
        <v>0</v>
      </c>
      <c r="L14" s="2">
        <f t="shared" si="3"/>
        <v>0.03</v>
      </c>
    </row>
    <row r="15" spans="1:12" x14ac:dyDescent="0.25">
      <c r="A15" s="2" t="s">
        <v>232</v>
      </c>
      <c r="B15" s="2" t="s">
        <v>229</v>
      </c>
      <c r="C15" s="3" t="s">
        <v>210</v>
      </c>
      <c r="D15" s="2" t="s">
        <v>214</v>
      </c>
      <c r="E15" s="4">
        <f>ROUND((Base_Batch_Output!T18-Post_Batch_Output!T18)*1000,1)</f>
        <v>566.9</v>
      </c>
      <c r="F15" s="5">
        <f>ROUND((Base_Batch_Output!BP18-Post_Batch_Output!BP18)/9,2)</f>
        <v>0</v>
      </c>
      <c r="G15" s="2">
        <f>ROUND((Base_Batch_Output!AG18-Post_Batch_Output!AG18)*10,2)</f>
        <v>0.21</v>
      </c>
      <c r="H15" s="13" t="str">
        <f t="shared" si="0"/>
        <v>13Pkg-HP</v>
      </c>
      <c r="I15" s="2">
        <f>ROUND(LOOKUP(H15,Tonnage!$F$3:$F$34,Tonnage!$J$3:$J$34),1)</f>
        <v>7.2</v>
      </c>
      <c r="J15" s="2">
        <f t="shared" si="1"/>
        <v>78.7</v>
      </c>
      <c r="K15" s="5">
        <f t="shared" si="2"/>
        <v>0</v>
      </c>
      <c r="L15" s="2">
        <f t="shared" si="3"/>
        <v>0.03</v>
      </c>
    </row>
    <row r="16" spans="1:12" x14ac:dyDescent="0.25">
      <c r="A16" s="2" t="s">
        <v>232</v>
      </c>
      <c r="B16" s="2" t="s">
        <v>229</v>
      </c>
      <c r="C16" s="3" t="s">
        <v>211</v>
      </c>
      <c r="D16" s="2" t="s">
        <v>214</v>
      </c>
      <c r="E16" s="4">
        <f>ROUND((Base_Batch_Output!T19-Post_Batch_Output!T19)*1000,1)</f>
        <v>521.5</v>
      </c>
      <c r="F16" s="5">
        <f>ROUND((Base_Batch_Output!BP19-Post_Batch_Output!BP19)/9,2)</f>
        <v>0</v>
      </c>
      <c r="G16" s="2">
        <f>ROUND((Base_Batch_Output!AG19-Post_Batch_Output!AG19)*10,2)</f>
        <v>0.24</v>
      </c>
      <c r="H16" s="13" t="str">
        <f t="shared" si="0"/>
        <v>14Pkg-HP</v>
      </c>
      <c r="I16" s="2">
        <f>ROUND(LOOKUP(H16,Tonnage!$F$3:$F$34,Tonnage!$J$3:$J$34),1)</f>
        <v>7.8</v>
      </c>
      <c r="J16" s="2">
        <f t="shared" si="1"/>
        <v>66.900000000000006</v>
      </c>
      <c r="K16" s="5">
        <f t="shared" si="2"/>
        <v>0</v>
      </c>
      <c r="L16" s="2">
        <f t="shared" si="3"/>
        <v>0.03</v>
      </c>
    </row>
    <row r="17" spans="1:12" x14ac:dyDescent="0.25">
      <c r="A17" s="2" t="s">
        <v>232</v>
      </c>
      <c r="B17" s="2" t="s">
        <v>229</v>
      </c>
      <c r="C17" s="3" t="s">
        <v>212</v>
      </c>
      <c r="D17" s="2" t="s">
        <v>214</v>
      </c>
      <c r="E17" s="4">
        <f>ROUND((Base_Batch_Output!T20-Post_Batch_Output!T20)*1000,1)</f>
        <v>674.4</v>
      </c>
      <c r="F17" s="5">
        <f>ROUND((Base_Batch_Output!BP20-Post_Batch_Output!BP20)/9,2)</f>
        <v>0</v>
      </c>
      <c r="G17" s="2">
        <f>ROUND((Base_Batch_Output!AG20-Post_Batch_Output!AG20)*10,2)</f>
        <v>0.37</v>
      </c>
      <c r="H17" s="13" t="str">
        <f t="shared" si="0"/>
        <v>15Pkg-HP</v>
      </c>
      <c r="I17" s="2">
        <f>ROUND(LOOKUP(H17,Tonnage!$F$3:$F$34,Tonnage!$J$3:$J$34),1)</f>
        <v>10.199999999999999</v>
      </c>
      <c r="J17" s="2">
        <f t="shared" si="1"/>
        <v>66.099999999999994</v>
      </c>
      <c r="K17" s="5">
        <f t="shared" si="2"/>
        <v>0</v>
      </c>
      <c r="L17" s="2">
        <f t="shared" si="3"/>
        <v>0.04</v>
      </c>
    </row>
    <row r="18" spans="1:12" x14ac:dyDescent="0.25">
      <c r="A18" s="2" t="s">
        <v>232</v>
      </c>
      <c r="B18" s="2" t="s">
        <v>229</v>
      </c>
      <c r="C18" s="3" t="s">
        <v>213</v>
      </c>
      <c r="D18" s="2" t="s">
        <v>214</v>
      </c>
      <c r="E18" s="4">
        <f>ROUND((Base_Batch_Output!T21-Post_Batch_Output!T21)*1000,1)</f>
        <v>552.79999999999995</v>
      </c>
      <c r="F18" s="5">
        <f>ROUND((Base_Batch_Output!BP21-Post_Batch_Output!BP21)/9,2)</f>
        <v>0</v>
      </c>
      <c r="G18" s="2">
        <f>ROUND((Base_Batch_Output!AG21-Post_Batch_Output!AG21)*10,2)</f>
        <v>-0.04</v>
      </c>
      <c r="H18" s="13" t="str">
        <f t="shared" si="0"/>
        <v>16Pkg-HP</v>
      </c>
      <c r="I18" s="2">
        <f>ROUND(LOOKUP(H18,Tonnage!$F$3:$F$34,Tonnage!$J$3:$J$34),1)</f>
        <v>4.8</v>
      </c>
      <c r="J18" s="2">
        <f t="shared" si="1"/>
        <v>115.2</v>
      </c>
      <c r="K18" s="5">
        <f t="shared" si="2"/>
        <v>0</v>
      </c>
      <c r="L18" s="2">
        <f t="shared" si="3"/>
        <v>-0.01</v>
      </c>
    </row>
    <row r="19" spans="1:12" x14ac:dyDescent="0.25">
      <c r="A19" s="6" t="s">
        <v>233</v>
      </c>
      <c r="B19" s="6" t="s">
        <v>230</v>
      </c>
      <c r="C19" s="7" t="s">
        <v>198</v>
      </c>
      <c r="D19" s="6" t="s">
        <v>215</v>
      </c>
      <c r="E19" s="8">
        <f>ROUND((Base_Batch_Output!T22-Post_Batch_Output!T22)*1000,1)</f>
        <v>50.5</v>
      </c>
      <c r="F19" s="9">
        <f>ROUND((Base_Batch_Output!BP22-Post_Batch_Output!BP22)/9,2)</f>
        <v>0.22</v>
      </c>
      <c r="G19" s="6">
        <f>ROUND((Base_Batch_Output!AG22-Post_Batch_Output!AG22)*10,2)</f>
        <v>32.67</v>
      </c>
      <c r="H19" s="13" t="str">
        <f t="shared" si="0"/>
        <v>01Pkg-AC</v>
      </c>
      <c r="I19" s="6">
        <f>ROUND(LOOKUP(H19,Tonnage!$F$3:$F$34,Tonnage!$J$3:$J$34),1)</f>
        <v>3.8</v>
      </c>
      <c r="J19" s="6">
        <f t="shared" si="1"/>
        <v>13.3</v>
      </c>
      <c r="K19" s="9">
        <f t="shared" si="2"/>
        <v>0.06</v>
      </c>
      <c r="L19" s="6">
        <f t="shared" si="3"/>
        <v>8.6</v>
      </c>
    </row>
    <row r="20" spans="1:12" x14ac:dyDescent="0.25">
      <c r="A20" s="6" t="s">
        <v>233</v>
      </c>
      <c r="B20" s="6" t="s">
        <v>230</v>
      </c>
      <c r="C20" s="7" t="s">
        <v>199</v>
      </c>
      <c r="D20" s="6" t="s">
        <v>215</v>
      </c>
      <c r="E20" s="8">
        <f>ROUND((Base_Batch_Output!T23-Post_Batch_Output!T23)*1000,1)</f>
        <v>382.7</v>
      </c>
      <c r="F20" s="9">
        <f>ROUND((Base_Batch_Output!BP23-Post_Batch_Output!BP23)/9,2)</f>
        <v>0</v>
      </c>
      <c r="G20" s="6">
        <f>ROUND((Base_Batch_Output!AG23-Post_Batch_Output!AG23)*10,2)</f>
        <v>14.84</v>
      </c>
      <c r="H20" s="13" t="str">
        <f t="shared" si="0"/>
        <v>02Pkg-AC</v>
      </c>
      <c r="I20" s="6">
        <f>ROUND(LOOKUP(H20,Tonnage!$F$3:$F$34,Tonnage!$J$3:$J$34),1)</f>
        <v>6.7</v>
      </c>
      <c r="J20" s="6">
        <f t="shared" si="1"/>
        <v>57.1</v>
      </c>
      <c r="K20" s="9">
        <f t="shared" si="2"/>
        <v>0</v>
      </c>
      <c r="L20" s="6">
        <f t="shared" si="3"/>
        <v>2.21</v>
      </c>
    </row>
    <row r="21" spans="1:12" x14ac:dyDescent="0.25">
      <c r="A21" s="6" t="s">
        <v>233</v>
      </c>
      <c r="B21" s="6" t="s">
        <v>230</v>
      </c>
      <c r="C21" s="7" t="s">
        <v>200</v>
      </c>
      <c r="D21" s="6" t="s">
        <v>215</v>
      </c>
      <c r="E21" s="8">
        <f>ROUND((Base_Batch_Output!T24-Post_Batch_Output!T24)*1000,1)</f>
        <v>293</v>
      </c>
      <c r="F21" s="9">
        <f>ROUND((Base_Batch_Output!BP24-Post_Batch_Output!BP24)/9,2)</f>
        <v>0</v>
      </c>
      <c r="G21" s="6">
        <f>ROUND((Base_Batch_Output!AG24-Post_Batch_Output!AG24)*10,2)</f>
        <v>12.19</v>
      </c>
      <c r="H21" s="13" t="str">
        <f t="shared" si="0"/>
        <v>03Pkg-AC</v>
      </c>
      <c r="I21" s="6">
        <f>ROUND(LOOKUP(H21,Tonnage!$F$3:$F$34,Tonnage!$J$3:$J$34),1)</f>
        <v>6.2</v>
      </c>
      <c r="J21" s="6">
        <f t="shared" si="1"/>
        <v>47.3</v>
      </c>
      <c r="K21" s="9">
        <f t="shared" si="2"/>
        <v>0</v>
      </c>
      <c r="L21" s="6">
        <f t="shared" si="3"/>
        <v>1.97</v>
      </c>
    </row>
    <row r="22" spans="1:12" x14ac:dyDescent="0.25">
      <c r="A22" s="6" t="s">
        <v>233</v>
      </c>
      <c r="B22" s="6" t="s">
        <v>230</v>
      </c>
      <c r="C22" s="7" t="s">
        <v>201</v>
      </c>
      <c r="D22" s="6" t="s">
        <v>215</v>
      </c>
      <c r="E22" s="8">
        <f>ROUND((Base_Batch_Output!T25-Post_Batch_Output!T25)*1000,1)</f>
        <v>455.1</v>
      </c>
      <c r="F22" s="9">
        <f>ROUND((Base_Batch_Output!BP25-Post_Batch_Output!BP25)/9,2)</f>
        <v>0</v>
      </c>
      <c r="G22" s="6">
        <f>ROUND((Base_Batch_Output!AG25-Post_Batch_Output!AG25)*10,2)</f>
        <v>10.14</v>
      </c>
      <c r="H22" s="13" t="str">
        <f t="shared" si="0"/>
        <v>04Pkg-AC</v>
      </c>
      <c r="I22" s="6">
        <f>ROUND(LOOKUP(H22,Tonnage!$F$3:$F$34,Tonnage!$J$3:$J$34),1)</f>
        <v>7.3</v>
      </c>
      <c r="J22" s="6">
        <f t="shared" si="1"/>
        <v>62.3</v>
      </c>
      <c r="K22" s="9">
        <f t="shared" si="2"/>
        <v>0</v>
      </c>
      <c r="L22" s="6">
        <f t="shared" si="3"/>
        <v>1.39</v>
      </c>
    </row>
    <row r="23" spans="1:12" x14ac:dyDescent="0.25">
      <c r="A23" s="6" t="s">
        <v>233</v>
      </c>
      <c r="B23" s="6" t="s">
        <v>230</v>
      </c>
      <c r="C23" s="7" t="s">
        <v>202</v>
      </c>
      <c r="D23" s="6" t="s">
        <v>215</v>
      </c>
      <c r="E23" s="8">
        <f>ROUND((Base_Batch_Output!T26-Post_Batch_Output!T26)*1000,1)</f>
        <v>381.8</v>
      </c>
      <c r="F23" s="9">
        <f>ROUND((Base_Batch_Output!BP26-Post_Batch_Output!BP26)/9,2)</f>
        <v>0.67</v>
      </c>
      <c r="G23" s="6">
        <f>ROUND((Base_Batch_Output!AG26-Post_Batch_Output!AG26)*10,2)</f>
        <v>12.75</v>
      </c>
      <c r="H23" s="13" t="str">
        <f t="shared" si="0"/>
        <v>05Pkg-AC</v>
      </c>
      <c r="I23" s="6">
        <f>ROUND(LOOKUP(H23,Tonnage!$F$3:$F$34,Tonnage!$J$3:$J$34),1)</f>
        <v>6.1</v>
      </c>
      <c r="J23" s="6">
        <f t="shared" si="1"/>
        <v>62.6</v>
      </c>
      <c r="K23" s="9">
        <f t="shared" si="2"/>
        <v>0.11</v>
      </c>
      <c r="L23" s="6">
        <f t="shared" si="3"/>
        <v>2.09</v>
      </c>
    </row>
    <row r="24" spans="1:12" x14ac:dyDescent="0.25">
      <c r="A24" s="6" t="s">
        <v>233</v>
      </c>
      <c r="B24" s="6" t="s">
        <v>230</v>
      </c>
      <c r="C24" s="7" t="s">
        <v>203</v>
      </c>
      <c r="D24" s="6" t="s">
        <v>215</v>
      </c>
      <c r="E24" s="8">
        <f>ROUND((Base_Batch_Output!T27-Post_Batch_Output!T27)*1000,1)</f>
        <v>544.1</v>
      </c>
      <c r="F24" s="9">
        <f>ROUND((Base_Batch_Output!BP27-Post_Batch_Output!BP27)/9,2)</f>
        <v>0</v>
      </c>
      <c r="G24" s="6">
        <f>ROUND((Base_Batch_Output!AG27-Post_Batch_Output!AG27)*10,2)</f>
        <v>6.45</v>
      </c>
      <c r="H24" s="13" t="str">
        <f t="shared" si="0"/>
        <v>06Pkg-AC</v>
      </c>
      <c r="I24" s="6">
        <f>ROUND(LOOKUP(H24,Tonnage!$F$3:$F$34,Tonnage!$J$3:$J$34),1)</f>
        <v>7.1</v>
      </c>
      <c r="J24" s="6">
        <f t="shared" si="1"/>
        <v>76.599999999999994</v>
      </c>
      <c r="K24" s="9">
        <f t="shared" si="2"/>
        <v>0</v>
      </c>
      <c r="L24" s="6">
        <f t="shared" si="3"/>
        <v>0.91</v>
      </c>
    </row>
    <row r="25" spans="1:12" x14ac:dyDescent="0.25">
      <c r="A25" s="6" t="s">
        <v>233</v>
      </c>
      <c r="B25" s="6" t="s">
        <v>230</v>
      </c>
      <c r="C25" s="7" t="s">
        <v>204</v>
      </c>
      <c r="D25" s="6" t="s">
        <v>215</v>
      </c>
      <c r="E25" s="8">
        <f>ROUND((Base_Batch_Output!T28-Post_Batch_Output!T28)*1000,1)</f>
        <v>485.3</v>
      </c>
      <c r="F25" s="9">
        <f>ROUND((Base_Batch_Output!BP28-Post_Batch_Output!BP28)/9,2)</f>
        <v>1.56</v>
      </c>
      <c r="G25" s="6">
        <f>ROUND((Base_Batch_Output!AG28-Post_Batch_Output!AG28)*10,2)</f>
        <v>4.6100000000000003</v>
      </c>
      <c r="H25" s="13" t="str">
        <f t="shared" si="0"/>
        <v>07Pkg-AC</v>
      </c>
      <c r="I25" s="6">
        <f>ROUND(LOOKUP(H25,Tonnage!$F$3:$F$34,Tonnage!$J$3:$J$34),1)</f>
        <v>6.1</v>
      </c>
      <c r="J25" s="6">
        <f t="shared" si="1"/>
        <v>79.599999999999994</v>
      </c>
      <c r="K25" s="9">
        <f t="shared" si="2"/>
        <v>0.26</v>
      </c>
      <c r="L25" s="6">
        <f t="shared" si="3"/>
        <v>0.76</v>
      </c>
    </row>
    <row r="26" spans="1:12" x14ac:dyDescent="0.25">
      <c r="A26" s="6" t="s">
        <v>233</v>
      </c>
      <c r="B26" s="6" t="s">
        <v>230</v>
      </c>
      <c r="C26" s="7" t="s">
        <v>205</v>
      </c>
      <c r="D26" s="6" t="s">
        <v>215</v>
      </c>
      <c r="E26" s="8">
        <f>ROUND((Base_Batch_Output!T29-Post_Batch_Output!T29)*1000,1)</f>
        <v>577.4</v>
      </c>
      <c r="F26" s="9">
        <f>ROUND((Base_Batch_Output!BP29-Post_Batch_Output!BP29)/9,2)</f>
        <v>1.67</v>
      </c>
      <c r="G26" s="6">
        <f>ROUND((Base_Batch_Output!AG29-Post_Batch_Output!AG29)*10,2)</f>
        <v>6.23</v>
      </c>
      <c r="H26" s="13" t="str">
        <f t="shared" si="0"/>
        <v>08Pkg-AC</v>
      </c>
      <c r="I26" s="6">
        <f>ROUND(LOOKUP(H26,Tonnage!$F$3:$F$34,Tonnage!$J$3:$J$34),1)</f>
        <v>8.9</v>
      </c>
      <c r="J26" s="6">
        <f t="shared" si="1"/>
        <v>64.900000000000006</v>
      </c>
      <c r="K26" s="9">
        <f t="shared" si="2"/>
        <v>0.19</v>
      </c>
      <c r="L26" s="6">
        <f t="shared" si="3"/>
        <v>0.7</v>
      </c>
    </row>
    <row r="27" spans="1:12" x14ac:dyDescent="0.25">
      <c r="A27" s="6" t="s">
        <v>233</v>
      </c>
      <c r="B27" s="6" t="s">
        <v>230</v>
      </c>
      <c r="C27" s="7" t="s">
        <v>206</v>
      </c>
      <c r="D27" s="6" t="s">
        <v>215</v>
      </c>
      <c r="E27" s="8">
        <f>ROUND((Base_Batch_Output!T30-Post_Batch_Output!T30)*1000,1)</f>
        <v>564.20000000000005</v>
      </c>
      <c r="F27" s="9">
        <f>ROUND((Base_Batch_Output!BP30-Post_Batch_Output!BP30)/9,2)</f>
        <v>0</v>
      </c>
      <c r="G27" s="6">
        <f>ROUND((Base_Batch_Output!AG30-Post_Batch_Output!AG30)*10,2)</f>
        <v>8.4</v>
      </c>
      <c r="H27" s="13" t="str">
        <f t="shared" si="0"/>
        <v>09Pkg-AC</v>
      </c>
      <c r="I27" s="6">
        <f>ROUND(LOOKUP(H27,Tonnage!$F$3:$F$34,Tonnage!$J$3:$J$34),1)</f>
        <v>9.3000000000000007</v>
      </c>
      <c r="J27" s="6">
        <f t="shared" si="1"/>
        <v>60.7</v>
      </c>
      <c r="K27" s="9">
        <f t="shared" si="2"/>
        <v>0</v>
      </c>
      <c r="L27" s="6">
        <f t="shared" si="3"/>
        <v>0.9</v>
      </c>
    </row>
    <row r="28" spans="1:12" x14ac:dyDescent="0.25">
      <c r="A28" s="6" t="s">
        <v>233</v>
      </c>
      <c r="B28" s="6" t="s">
        <v>230</v>
      </c>
      <c r="C28" s="7" t="s">
        <v>207</v>
      </c>
      <c r="D28" s="6" t="s">
        <v>215</v>
      </c>
      <c r="E28" s="8">
        <f>ROUND((Base_Batch_Output!T31-Post_Batch_Output!T31)*1000,1)</f>
        <v>527.29999999999995</v>
      </c>
      <c r="F28" s="9">
        <f>ROUND((Base_Batch_Output!BP31-Post_Batch_Output!BP31)/9,2)</f>
        <v>0</v>
      </c>
      <c r="G28" s="6">
        <f>ROUND((Base_Batch_Output!AG31-Post_Batch_Output!AG31)*10,2)</f>
        <v>8.91</v>
      </c>
      <c r="H28" s="13" t="str">
        <f t="shared" si="0"/>
        <v>10Pkg-AC</v>
      </c>
      <c r="I28" s="6">
        <f>ROUND(LOOKUP(H28,Tonnage!$F$3:$F$34,Tonnage!$J$3:$J$34),1)</f>
        <v>9.1999999999999993</v>
      </c>
      <c r="J28" s="6">
        <f t="shared" si="1"/>
        <v>57.3</v>
      </c>
      <c r="K28" s="9">
        <f t="shared" si="2"/>
        <v>0</v>
      </c>
      <c r="L28" s="6">
        <f t="shared" si="3"/>
        <v>0.97</v>
      </c>
    </row>
    <row r="29" spans="1:12" x14ac:dyDescent="0.25">
      <c r="A29" s="6" t="s">
        <v>233</v>
      </c>
      <c r="B29" s="6" t="s">
        <v>230</v>
      </c>
      <c r="C29" s="7" t="s">
        <v>208</v>
      </c>
      <c r="D29" s="6" t="s">
        <v>215</v>
      </c>
      <c r="E29" s="8">
        <f>ROUND((Base_Batch_Output!T32-Post_Batch_Output!T32)*1000,1)</f>
        <v>373.1</v>
      </c>
      <c r="F29" s="9">
        <f>ROUND((Base_Batch_Output!BP32-Post_Batch_Output!BP32)/9,2)</f>
        <v>0</v>
      </c>
      <c r="G29" s="6">
        <f>ROUND((Base_Batch_Output!AG32-Post_Batch_Output!AG32)*10,2)</f>
        <v>19.350000000000001</v>
      </c>
      <c r="H29" s="13" t="str">
        <f t="shared" si="0"/>
        <v>11Pkg-AC</v>
      </c>
      <c r="I29" s="6">
        <f>ROUND(LOOKUP(H29,Tonnage!$F$3:$F$34,Tonnage!$J$3:$J$34),1)</f>
        <v>7.5</v>
      </c>
      <c r="J29" s="6">
        <f t="shared" si="1"/>
        <v>49.7</v>
      </c>
      <c r="K29" s="9">
        <f t="shared" si="2"/>
        <v>0</v>
      </c>
      <c r="L29" s="6">
        <f t="shared" si="3"/>
        <v>2.58</v>
      </c>
    </row>
    <row r="30" spans="1:12" x14ac:dyDescent="0.25">
      <c r="A30" s="6" t="s">
        <v>233</v>
      </c>
      <c r="B30" s="6" t="s">
        <v>230</v>
      </c>
      <c r="C30" s="7" t="s">
        <v>209</v>
      </c>
      <c r="D30" s="6" t="s">
        <v>215</v>
      </c>
      <c r="E30" s="8">
        <f>ROUND((Base_Batch_Output!T33-Post_Batch_Output!T33)*1000,1)</f>
        <v>393.3</v>
      </c>
      <c r="F30" s="9">
        <f>ROUND((Base_Batch_Output!BP33-Post_Batch_Output!BP33)/9,2)</f>
        <v>0</v>
      </c>
      <c r="G30" s="6">
        <f>ROUND((Base_Batch_Output!AG33-Post_Batch_Output!AG33)*10,2)</f>
        <v>16.09</v>
      </c>
      <c r="H30" s="13" t="str">
        <f t="shared" si="0"/>
        <v>12Pkg-AC</v>
      </c>
      <c r="I30" s="6">
        <f>ROUND(LOOKUP(H30,Tonnage!$F$3:$F$34,Tonnage!$J$3:$J$34),1)</f>
        <v>7.2</v>
      </c>
      <c r="J30" s="6">
        <f t="shared" si="1"/>
        <v>54.6</v>
      </c>
      <c r="K30" s="9">
        <f t="shared" si="2"/>
        <v>0</v>
      </c>
      <c r="L30" s="6">
        <f t="shared" si="3"/>
        <v>2.23</v>
      </c>
    </row>
    <row r="31" spans="1:12" x14ac:dyDescent="0.25">
      <c r="A31" s="6" t="s">
        <v>233</v>
      </c>
      <c r="B31" s="6" t="s">
        <v>230</v>
      </c>
      <c r="C31" s="7" t="s">
        <v>210</v>
      </c>
      <c r="D31" s="6" t="s">
        <v>215</v>
      </c>
      <c r="E31" s="8">
        <f>ROUND((Base_Batch_Output!T34-Post_Batch_Output!T34)*1000,1)</f>
        <v>456.3</v>
      </c>
      <c r="F31" s="9">
        <f>ROUND((Base_Batch_Output!BP34-Post_Batch_Output!BP34)/9,2)</f>
        <v>0</v>
      </c>
      <c r="G31" s="6">
        <f>ROUND((Base_Batch_Output!AG34-Post_Batch_Output!AG34)*10,2)</f>
        <v>15.62</v>
      </c>
      <c r="H31" s="13" t="str">
        <f t="shared" si="0"/>
        <v>13Pkg-AC</v>
      </c>
      <c r="I31" s="6">
        <f>ROUND(LOOKUP(H31,Tonnage!$F$3:$F$34,Tonnage!$J$3:$J$34),1)</f>
        <v>7.5</v>
      </c>
      <c r="J31" s="6">
        <f t="shared" si="1"/>
        <v>60.8</v>
      </c>
      <c r="K31" s="9">
        <f t="shared" si="2"/>
        <v>0</v>
      </c>
      <c r="L31" s="6">
        <f t="shared" si="3"/>
        <v>2.08</v>
      </c>
    </row>
    <row r="32" spans="1:12" x14ac:dyDescent="0.25">
      <c r="A32" s="6" t="s">
        <v>233</v>
      </c>
      <c r="B32" s="6" t="s">
        <v>230</v>
      </c>
      <c r="C32" s="7" t="s">
        <v>211</v>
      </c>
      <c r="D32" s="6" t="s">
        <v>215</v>
      </c>
      <c r="E32" s="8">
        <f>ROUND((Base_Batch_Output!T35-Post_Batch_Output!T35)*1000,1)</f>
        <v>427.2</v>
      </c>
      <c r="F32" s="9">
        <f>ROUND((Base_Batch_Output!BP35-Post_Batch_Output!BP35)/9,2)</f>
        <v>0</v>
      </c>
      <c r="G32" s="6">
        <f>ROUND((Base_Batch_Output!AG35-Post_Batch_Output!AG35)*10,2)</f>
        <v>13.58</v>
      </c>
      <c r="H32" s="13" t="str">
        <f t="shared" si="0"/>
        <v>14Pkg-AC</v>
      </c>
      <c r="I32" s="6">
        <f>ROUND(LOOKUP(H32,Tonnage!$F$3:$F$34,Tonnage!$J$3:$J$34),1)</f>
        <v>8.1</v>
      </c>
      <c r="J32" s="6">
        <f t="shared" si="1"/>
        <v>52.7</v>
      </c>
      <c r="K32" s="9">
        <f t="shared" si="2"/>
        <v>0</v>
      </c>
      <c r="L32" s="6">
        <f t="shared" si="3"/>
        <v>1.68</v>
      </c>
    </row>
    <row r="33" spans="1:12" x14ac:dyDescent="0.25">
      <c r="A33" s="6" t="s">
        <v>233</v>
      </c>
      <c r="B33" s="6" t="s">
        <v>230</v>
      </c>
      <c r="C33" s="7" t="s">
        <v>212</v>
      </c>
      <c r="D33" s="6" t="s">
        <v>215</v>
      </c>
      <c r="E33" s="8">
        <f>ROUND((Base_Batch_Output!T36-Post_Batch_Output!T36)*1000,1)</f>
        <v>643.5</v>
      </c>
      <c r="F33" s="9">
        <f>ROUND((Base_Batch_Output!BP36-Post_Batch_Output!BP36)/9,2)</f>
        <v>0</v>
      </c>
      <c r="G33" s="6">
        <f>ROUND((Base_Batch_Output!AG36-Post_Batch_Output!AG36)*10,2)</f>
        <v>4.47</v>
      </c>
      <c r="H33" s="13" t="str">
        <f t="shared" si="0"/>
        <v>15Pkg-AC</v>
      </c>
      <c r="I33" s="6">
        <f>ROUND(LOOKUP(H33,Tonnage!$F$3:$F$34,Tonnage!$J$3:$J$34),1)</f>
        <v>10.5</v>
      </c>
      <c r="J33" s="6">
        <f t="shared" si="1"/>
        <v>61.3</v>
      </c>
      <c r="K33" s="9">
        <f t="shared" si="2"/>
        <v>0</v>
      </c>
      <c r="L33" s="6">
        <f t="shared" si="3"/>
        <v>0.43</v>
      </c>
    </row>
    <row r="34" spans="1:12" x14ac:dyDescent="0.25">
      <c r="A34" s="6" t="s">
        <v>233</v>
      </c>
      <c r="B34" s="6" t="s">
        <v>230</v>
      </c>
      <c r="C34" s="7" t="s">
        <v>213</v>
      </c>
      <c r="D34" s="6" t="s">
        <v>215</v>
      </c>
      <c r="E34" s="8">
        <f>ROUND((Base_Batch_Output!T37-Post_Batch_Output!T37)*1000,1)</f>
        <v>127.1</v>
      </c>
      <c r="F34" s="9">
        <f>ROUND((Base_Batch_Output!BP37-Post_Batch_Output!BP37)/9,2)</f>
        <v>0</v>
      </c>
      <c r="G34" s="6">
        <f>ROUND((Base_Batch_Output!AG37-Post_Batch_Output!AG37)*10,2)</f>
        <v>43.43</v>
      </c>
      <c r="H34" s="13" t="str">
        <f t="shared" si="0"/>
        <v>16Pkg-AC</v>
      </c>
      <c r="I34" s="6">
        <f>ROUND(LOOKUP(H34,Tonnage!$F$3:$F$34,Tonnage!$J$3:$J$34),1)</f>
        <v>5</v>
      </c>
      <c r="J34" s="6">
        <f t="shared" si="1"/>
        <v>25.4</v>
      </c>
      <c r="K34" s="9">
        <f t="shared" si="2"/>
        <v>0</v>
      </c>
      <c r="L34" s="6">
        <f t="shared" si="3"/>
        <v>8.69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37"/>
  <sheetViews>
    <sheetView topLeftCell="R1" workbookViewId="0">
      <selection activeCell="A6" sqref="A6:A37"/>
    </sheetView>
  </sheetViews>
  <sheetFormatPr defaultRowHeight="15" x14ac:dyDescent="0.25"/>
  <cols>
    <col min="1" max="1" width="18.28515625" bestFit="1" customWidth="1"/>
    <col min="2" max="2" width="22" bestFit="1" customWidth="1"/>
    <col min="3" max="3" width="19.28515625" bestFit="1" customWidth="1"/>
    <col min="4" max="4" width="18.140625" bestFit="1" customWidth="1"/>
    <col min="5" max="5" width="25.5703125" bestFit="1" customWidth="1"/>
    <col min="6" max="6" width="15" bestFit="1" customWidth="1"/>
    <col min="7" max="7" width="8" bestFit="1" customWidth="1"/>
    <col min="8" max="8" width="13.85546875" bestFit="1" customWidth="1"/>
    <col min="9" max="9" width="6.5703125" bestFit="1" customWidth="1"/>
    <col min="10" max="10" width="7.42578125" bestFit="1" customWidth="1"/>
    <col min="11" max="11" width="9" bestFit="1" customWidth="1"/>
    <col min="12" max="12" width="11.85546875" bestFit="1" customWidth="1"/>
    <col min="13" max="13" width="10" bestFit="1" customWidth="1"/>
    <col min="14" max="14" width="11" bestFit="1" customWidth="1"/>
    <col min="15" max="15" width="7" bestFit="1" customWidth="1"/>
    <col min="16" max="17" width="8" bestFit="1" customWidth="1"/>
    <col min="18" max="18" width="6.140625" bestFit="1" customWidth="1"/>
    <col min="19" max="19" width="8.7109375" bestFit="1" customWidth="1"/>
    <col min="20" max="20" width="8" bestFit="1" customWidth="1"/>
    <col min="21" max="21" width="11.140625" bestFit="1" customWidth="1"/>
    <col min="22" max="22" width="6.5703125" bestFit="1" customWidth="1"/>
    <col min="23" max="23" width="7.42578125" bestFit="1" customWidth="1"/>
    <col min="24" max="24" width="8" bestFit="1" customWidth="1"/>
    <col min="25" max="25" width="11.85546875" bestFit="1" customWidth="1"/>
    <col min="26" max="26" width="10" bestFit="1" customWidth="1"/>
    <col min="27" max="27" width="11" bestFit="1" customWidth="1"/>
    <col min="28" max="28" width="7" bestFit="1" customWidth="1"/>
    <col min="29" max="29" width="8" bestFit="1" customWidth="1"/>
    <col min="30" max="30" width="6" bestFit="1" customWidth="1"/>
    <col min="31" max="31" width="6.140625" bestFit="1" customWidth="1"/>
    <col min="32" max="32" width="8.7109375" bestFit="1" customWidth="1"/>
    <col min="33" max="33" width="8" bestFit="1" customWidth="1"/>
    <col min="34" max="34" width="35.85546875" bestFit="1" customWidth="1"/>
    <col min="35" max="35" width="6.5703125" bestFit="1" customWidth="1"/>
    <col min="36" max="36" width="7.42578125" bestFit="1" customWidth="1"/>
    <col min="37" max="37" width="8" bestFit="1" customWidth="1"/>
    <col min="38" max="38" width="11.85546875" bestFit="1" customWidth="1"/>
    <col min="39" max="39" width="10" bestFit="1" customWidth="1"/>
    <col min="40" max="40" width="11" bestFit="1" customWidth="1"/>
    <col min="41" max="41" width="7" bestFit="1" customWidth="1"/>
    <col min="42" max="43" width="8" bestFit="1" customWidth="1"/>
    <col min="44" max="44" width="6.140625" bestFit="1" customWidth="1"/>
    <col min="45" max="45" width="9" bestFit="1" customWidth="1"/>
    <col min="46" max="46" width="8" bestFit="1" customWidth="1"/>
    <col min="47" max="47" width="33.140625" bestFit="1" customWidth="1"/>
    <col min="48" max="48" width="6.5703125" bestFit="1" customWidth="1"/>
    <col min="49" max="49" width="7.42578125" bestFit="1" customWidth="1"/>
    <col min="50" max="50" width="8" bestFit="1" customWidth="1"/>
    <col min="51" max="51" width="11.85546875" bestFit="1" customWidth="1"/>
    <col min="52" max="52" width="10" bestFit="1" customWidth="1"/>
    <col min="53" max="53" width="11" bestFit="1" customWidth="1"/>
    <col min="54" max="54" width="7" bestFit="1" customWidth="1"/>
    <col min="55" max="55" width="8" bestFit="1" customWidth="1"/>
    <col min="56" max="57" width="6.140625" bestFit="1" customWidth="1"/>
    <col min="58" max="58" width="8.7109375" bestFit="1" customWidth="1"/>
    <col min="59" max="59" width="8" bestFit="1" customWidth="1"/>
    <col min="60" max="61" width="12.42578125" bestFit="1" customWidth="1"/>
    <col min="62" max="62" width="11.140625" bestFit="1" customWidth="1"/>
    <col min="63" max="63" width="8.28515625" bestFit="1" customWidth="1"/>
    <col min="64" max="64" width="10.42578125" bestFit="1" customWidth="1"/>
    <col min="65" max="65" width="10.5703125" bestFit="1" customWidth="1"/>
    <col min="66" max="66" width="29.140625" bestFit="1" customWidth="1"/>
    <col min="67" max="67" width="7.28515625" bestFit="1" customWidth="1"/>
    <col min="68" max="68" width="7.42578125" bestFit="1" customWidth="1"/>
    <col min="69" max="69" width="11.140625" bestFit="1" customWidth="1"/>
    <col min="70" max="70" width="4.28515625" bestFit="1" customWidth="1"/>
    <col min="71" max="71" width="7.85546875" bestFit="1" customWidth="1"/>
    <col min="72" max="72" width="9.5703125" bestFit="1" customWidth="1"/>
    <col min="73" max="73" width="4.85546875" bestFit="1" customWidth="1"/>
    <col min="74" max="74" width="9.5703125" bestFit="1" customWidth="1"/>
    <col min="75" max="75" width="10.42578125" bestFit="1" customWidth="1"/>
    <col min="76" max="76" width="7.42578125" bestFit="1" customWidth="1"/>
    <col min="77" max="77" width="5.42578125" bestFit="1" customWidth="1"/>
  </cols>
  <sheetData>
    <row r="1" spans="1:77" x14ac:dyDescent="0.25">
      <c r="H1" t="s">
        <v>0</v>
      </c>
      <c r="U1" t="s">
        <v>1</v>
      </c>
      <c r="AH1" t="s">
        <v>2</v>
      </c>
      <c r="AU1" t="s">
        <v>3</v>
      </c>
      <c r="BN1" t="s">
        <v>4</v>
      </c>
    </row>
    <row r="2" spans="1:77" x14ac:dyDescent="0.25">
      <c r="H2" t="s">
        <v>5</v>
      </c>
      <c r="I2" t="s">
        <v>5</v>
      </c>
      <c r="J2" t="s">
        <v>5</v>
      </c>
      <c r="K2" t="s">
        <v>5</v>
      </c>
      <c r="L2" t="s">
        <v>5</v>
      </c>
      <c r="M2" t="s">
        <v>5</v>
      </c>
      <c r="N2" t="s">
        <v>5</v>
      </c>
      <c r="O2" t="s">
        <v>5</v>
      </c>
      <c r="P2" t="s">
        <v>5</v>
      </c>
      <c r="Q2" t="s">
        <v>5</v>
      </c>
      <c r="R2" t="s">
        <v>5</v>
      </c>
      <c r="S2" t="s">
        <v>5</v>
      </c>
      <c r="T2" t="s">
        <v>5</v>
      </c>
      <c r="U2" t="s">
        <v>5</v>
      </c>
      <c r="V2" t="s">
        <v>5</v>
      </c>
      <c r="W2" t="s">
        <v>5</v>
      </c>
      <c r="X2" t="s">
        <v>5</v>
      </c>
      <c r="Y2" t="s">
        <v>5</v>
      </c>
      <c r="Z2" t="s">
        <v>5</v>
      </c>
      <c r="AA2" t="s">
        <v>5</v>
      </c>
      <c r="AB2" t="s">
        <v>5</v>
      </c>
      <c r="AC2" t="s">
        <v>5</v>
      </c>
      <c r="AD2" t="s">
        <v>5</v>
      </c>
      <c r="AE2" t="s">
        <v>5</v>
      </c>
      <c r="AF2" t="s">
        <v>5</v>
      </c>
      <c r="AG2" t="s">
        <v>5</v>
      </c>
      <c r="AH2" t="s">
        <v>5</v>
      </c>
      <c r="AI2" t="s">
        <v>5</v>
      </c>
      <c r="AJ2" t="s">
        <v>5</v>
      </c>
      <c r="AK2" t="s">
        <v>5</v>
      </c>
      <c r="AL2" t="s">
        <v>5</v>
      </c>
      <c r="AM2" t="s">
        <v>5</v>
      </c>
      <c r="AN2" t="s">
        <v>5</v>
      </c>
      <c r="AO2" t="s">
        <v>5</v>
      </c>
      <c r="AP2" t="s">
        <v>5</v>
      </c>
      <c r="AQ2" t="s">
        <v>5</v>
      </c>
      <c r="AR2" t="s">
        <v>5</v>
      </c>
      <c r="AS2" t="s">
        <v>5</v>
      </c>
      <c r="AT2" t="s">
        <v>5</v>
      </c>
      <c r="AU2" t="s">
        <v>5</v>
      </c>
      <c r="AV2" t="s">
        <v>5</v>
      </c>
      <c r="AW2" t="s">
        <v>5</v>
      </c>
      <c r="AX2" t="s">
        <v>5</v>
      </c>
      <c r="AY2" t="s">
        <v>5</v>
      </c>
      <c r="AZ2" t="s">
        <v>5</v>
      </c>
      <c r="BA2" t="s">
        <v>5</v>
      </c>
      <c r="BB2" t="s">
        <v>5</v>
      </c>
      <c r="BC2" t="s">
        <v>5</v>
      </c>
      <c r="BD2" t="s">
        <v>5</v>
      </c>
      <c r="BE2" t="s">
        <v>5</v>
      </c>
      <c r="BF2" t="s">
        <v>5</v>
      </c>
      <c r="BG2" t="s">
        <v>5</v>
      </c>
      <c r="BH2" t="s">
        <v>6</v>
      </c>
      <c r="BI2" t="s">
        <v>7</v>
      </c>
      <c r="BJ2" t="s">
        <v>8</v>
      </c>
      <c r="BK2" t="s">
        <v>8</v>
      </c>
      <c r="BL2" t="s">
        <v>8</v>
      </c>
      <c r="BM2" t="s">
        <v>8</v>
      </c>
      <c r="BN2" t="s">
        <v>9</v>
      </c>
    </row>
    <row r="3" spans="1:77" x14ac:dyDescent="0.25">
      <c r="H3" t="s">
        <v>10</v>
      </c>
      <c r="I3" t="s">
        <v>11</v>
      </c>
      <c r="J3" t="s">
        <v>12</v>
      </c>
      <c r="K3" t="s">
        <v>10</v>
      </c>
      <c r="L3" t="s">
        <v>13</v>
      </c>
      <c r="M3" t="s">
        <v>14</v>
      </c>
      <c r="N3" t="s">
        <v>15</v>
      </c>
      <c r="O3" t="s">
        <v>16</v>
      </c>
      <c r="P3" t="s">
        <v>17</v>
      </c>
      <c r="Q3" t="s">
        <v>18</v>
      </c>
      <c r="R3" t="s">
        <v>19</v>
      </c>
      <c r="S3" t="s">
        <v>20</v>
      </c>
      <c r="U3" t="s">
        <v>10</v>
      </c>
      <c r="V3" t="s">
        <v>11</v>
      </c>
      <c r="W3" t="s">
        <v>12</v>
      </c>
      <c r="X3" t="s">
        <v>10</v>
      </c>
      <c r="Y3" t="s">
        <v>13</v>
      </c>
      <c r="Z3" t="s">
        <v>14</v>
      </c>
      <c r="AA3" t="s">
        <v>15</v>
      </c>
      <c r="AB3" t="s">
        <v>16</v>
      </c>
      <c r="AC3" t="s">
        <v>17</v>
      </c>
      <c r="AD3" t="s">
        <v>18</v>
      </c>
      <c r="AE3" t="s">
        <v>19</v>
      </c>
      <c r="AF3" t="s">
        <v>20</v>
      </c>
      <c r="AH3" t="s">
        <v>10</v>
      </c>
      <c r="AI3" t="s">
        <v>11</v>
      </c>
      <c r="AJ3" t="s">
        <v>12</v>
      </c>
      <c r="AK3" t="s">
        <v>10</v>
      </c>
      <c r="AL3" t="s">
        <v>13</v>
      </c>
      <c r="AM3" t="s">
        <v>14</v>
      </c>
      <c r="AN3" t="s">
        <v>15</v>
      </c>
      <c r="AO3" t="s">
        <v>16</v>
      </c>
      <c r="AP3" t="s">
        <v>17</v>
      </c>
      <c r="AQ3" t="s">
        <v>18</v>
      </c>
      <c r="AR3" t="s">
        <v>19</v>
      </c>
      <c r="AS3" t="s">
        <v>20</v>
      </c>
      <c r="AU3" t="s">
        <v>10</v>
      </c>
      <c r="AV3" t="s">
        <v>11</v>
      </c>
      <c r="AW3" t="s">
        <v>12</v>
      </c>
      <c r="AX3" t="s">
        <v>10</v>
      </c>
      <c r="AY3" t="s">
        <v>13</v>
      </c>
      <c r="AZ3" t="s">
        <v>14</v>
      </c>
      <c r="BA3" t="s">
        <v>15</v>
      </c>
      <c r="BB3" t="s">
        <v>16</v>
      </c>
      <c r="BC3" t="s">
        <v>17</v>
      </c>
      <c r="BD3" t="s">
        <v>18</v>
      </c>
      <c r="BE3" t="s">
        <v>19</v>
      </c>
      <c r="BF3" t="s">
        <v>20</v>
      </c>
      <c r="BH3" t="s">
        <v>21</v>
      </c>
      <c r="BI3" t="s">
        <v>22</v>
      </c>
      <c r="BJ3" t="s">
        <v>23</v>
      </c>
      <c r="BK3" t="s">
        <v>24</v>
      </c>
      <c r="BL3" t="s">
        <v>25</v>
      </c>
      <c r="BM3" t="s">
        <v>26</v>
      </c>
      <c r="BO3" t="s">
        <v>27</v>
      </c>
      <c r="BX3" t="s">
        <v>28</v>
      </c>
    </row>
    <row r="4" spans="1:77" x14ac:dyDescent="0.25">
      <c r="C4" t="s">
        <v>29</v>
      </c>
      <c r="H4" t="s">
        <v>30</v>
      </c>
      <c r="I4" t="s">
        <v>31</v>
      </c>
      <c r="J4" t="s">
        <v>32</v>
      </c>
      <c r="K4" t="s">
        <v>33</v>
      </c>
      <c r="L4" t="s">
        <v>34</v>
      </c>
      <c r="M4" t="s">
        <v>35</v>
      </c>
      <c r="N4" t="s">
        <v>36</v>
      </c>
      <c r="O4" t="s">
        <v>37</v>
      </c>
      <c r="P4" t="s">
        <v>38</v>
      </c>
      <c r="Q4" t="s">
        <v>39</v>
      </c>
      <c r="R4" t="s">
        <v>40</v>
      </c>
      <c r="S4" t="s">
        <v>40</v>
      </c>
      <c r="T4" t="s">
        <v>41</v>
      </c>
      <c r="U4" t="s">
        <v>30</v>
      </c>
      <c r="V4" t="s">
        <v>31</v>
      </c>
      <c r="W4" t="s">
        <v>32</v>
      </c>
      <c r="X4" t="s">
        <v>33</v>
      </c>
      <c r="Y4" t="s">
        <v>34</v>
      </c>
      <c r="Z4" t="s">
        <v>35</v>
      </c>
      <c r="AA4" t="s">
        <v>36</v>
      </c>
      <c r="AB4" t="s">
        <v>37</v>
      </c>
      <c r="AC4" t="s">
        <v>38</v>
      </c>
      <c r="AD4" t="s">
        <v>39</v>
      </c>
      <c r="AE4" t="s">
        <v>40</v>
      </c>
      <c r="AF4" t="s">
        <v>40</v>
      </c>
      <c r="AG4" t="s">
        <v>41</v>
      </c>
      <c r="AH4" t="s">
        <v>30</v>
      </c>
      <c r="AI4" t="s">
        <v>31</v>
      </c>
      <c r="AJ4" t="s">
        <v>32</v>
      </c>
      <c r="AK4" t="s">
        <v>33</v>
      </c>
      <c r="AL4" t="s">
        <v>34</v>
      </c>
      <c r="AM4" t="s">
        <v>35</v>
      </c>
      <c r="AN4" t="s">
        <v>36</v>
      </c>
      <c r="AO4" t="s">
        <v>37</v>
      </c>
      <c r="AP4" t="s">
        <v>38</v>
      </c>
      <c r="AQ4" t="s">
        <v>39</v>
      </c>
      <c r="AR4" t="s">
        <v>40</v>
      </c>
      <c r="AS4" t="s">
        <v>40</v>
      </c>
      <c r="AT4" t="s">
        <v>41</v>
      </c>
      <c r="AU4" t="s">
        <v>30</v>
      </c>
      <c r="AV4" t="s">
        <v>31</v>
      </c>
      <c r="AW4" t="s">
        <v>32</v>
      </c>
      <c r="AX4" t="s">
        <v>33</v>
      </c>
      <c r="AY4" t="s">
        <v>34</v>
      </c>
      <c r="AZ4" t="s">
        <v>35</v>
      </c>
      <c r="BA4" t="s">
        <v>36</v>
      </c>
      <c r="BB4" t="s">
        <v>37</v>
      </c>
      <c r="BC4" t="s">
        <v>38</v>
      </c>
      <c r="BD4" t="s">
        <v>39</v>
      </c>
      <c r="BE4" t="s">
        <v>40</v>
      </c>
      <c r="BF4" t="s">
        <v>40</v>
      </c>
      <c r="BG4" t="s">
        <v>41</v>
      </c>
      <c r="BH4" t="s">
        <v>42</v>
      </c>
      <c r="BI4" t="s">
        <v>43</v>
      </c>
      <c r="BJ4" t="s">
        <v>44</v>
      </c>
      <c r="BK4" t="s">
        <v>45</v>
      </c>
      <c r="BL4" t="s">
        <v>45</v>
      </c>
      <c r="BM4" t="s">
        <v>45</v>
      </c>
      <c r="BN4" t="s">
        <v>46</v>
      </c>
      <c r="BO4" t="s">
        <v>47</v>
      </c>
      <c r="BP4" t="s">
        <v>28</v>
      </c>
      <c r="BQ4" t="s">
        <v>48</v>
      </c>
      <c r="BR4" t="s">
        <v>49</v>
      </c>
      <c r="BS4" t="s">
        <v>50</v>
      </c>
      <c r="BT4" t="s">
        <v>51</v>
      </c>
      <c r="BU4" t="s">
        <v>52</v>
      </c>
      <c r="BV4" t="s">
        <v>53</v>
      </c>
      <c r="BW4" t="s">
        <v>54</v>
      </c>
      <c r="BX4" t="s">
        <v>55</v>
      </c>
      <c r="BY4" t="s">
        <v>41</v>
      </c>
    </row>
    <row r="5" spans="1:77" x14ac:dyDescent="0.25">
      <c r="A5" t="s">
        <v>56</v>
      </c>
      <c r="B5" t="s">
        <v>57</v>
      </c>
      <c r="C5" t="s">
        <v>58</v>
      </c>
      <c r="D5" t="s">
        <v>59</v>
      </c>
      <c r="E5" t="s">
        <v>60</v>
      </c>
      <c r="F5" t="s">
        <v>61</v>
      </c>
      <c r="G5" t="s">
        <v>62</v>
      </c>
      <c r="H5" t="s">
        <v>63</v>
      </c>
      <c r="I5" t="s">
        <v>63</v>
      </c>
      <c r="J5" t="s">
        <v>63</v>
      </c>
      <c r="K5" t="s">
        <v>63</v>
      </c>
      <c r="L5" t="s">
        <v>63</v>
      </c>
      <c r="M5" t="s">
        <v>63</v>
      </c>
      <c r="N5" t="s">
        <v>63</v>
      </c>
      <c r="O5" t="s">
        <v>63</v>
      </c>
      <c r="P5" t="s">
        <v>63</v>
      </c>
      <c r="Q5" t="s">
        <v>63</v>
      </c>
      <c r="R5" t="s">
        <v>63</v>
      </c>
      <c r="S5" t="s">
        <v>63</v>
      </c>
      <c r="T5" t="s">
        <v>63</v>
      </c>
      <c r="U5" t="s">
        <v>64</v>
      </c>
      <c r="V5" t="s">
        <v>64</v>
      </c>
      <c r="W5" t="s">
        <v>64</v>
      </c>
      <c r="X5" t="s">
        <v>64</v>
      </c>
      <c r="Y5" t="s">
        <v>64</v>
      </c>
      <c r="Z5" t="s">
        <v>64</v>
      </c>
      <c r="AA5" t="s">
        <v>64</v>
      </c>
      <c r="AB5" t="s">
        <v>64</v>
      </c>
      <c r="AC5" t="s">
        <v>64</v>
      </c>
      <c r="AD5" t="s">
        <v>64</v>
      </c>
      <c r="AE5" t="s">
        <v>64</v>
      </c>
      <c r="AF5" t="s">
        <v>64</v>
      </c>
      <c r="AG5" t="s">
        <v>64</v>
      </c>
      <c r="AH5" t="s">
        <v>65</v>
      </c>
      <c r="AI5" t="s">
        <v>65</v>
      </c>
      <c r="AJ5" t="s">
        <v>65</v>
      </c>
      <c r="AK5" t="s">
        <v>65</v>
      </c>
      <c r="AL5" t="s">
        <v>65</v>
      </c>
      <c r="AM5" t="s">
        <v>65</v>
      </c>
      <c r="AN5" t="s">
        <v>65</v>
      </c>
      <c r="AO5" t="s">
        <v>65</v>
      </c>
      <c r="AP5" t="s">
        <v>65</v>
      </c>
      <c r="AQ5" t="s">
        <v>65</v>
      </c>
      <c r="AR5" t="s">
        <v>65</v>
      </c>
      <c r="AS5" t="s">
        <v>65</v>
      </c>
      <c r="AT5" t="s">
        <v>65</v>
      </c>
      <c r="AU5" t="s">
        <v>66</v>
      </c>
      <c r="AV5" t="s">
        <v>66</v>
      </c>
      <c r="AW5" t="s">
        <v>66</v>
      </c>
      <c r="AX5" t="s">
        <v>66</v>
      </c>
      <c r="AY5" t="s">
        <v>66</v>
      </c>
      <c r="AZ5" t="s">
        <v>66</v>
      </c>
      <c r="BA5" t="s">
        <v>66</v>
      </c>
      <c r="BB5" t="s">
        <v>66</v>
      </c>
      <c r="BC5" t="s">
        <v>66</v>
      </c>
      <c r="BD5" t="s">
        <v>66</v>
      </c>
      <c r="BE5" t="s">
        <v>66</v>
      </c>
      <c r="BF5" t="s">
        <v>66</v>
      </c>
      <c r="BG5" t="s">
        <v>66</v>
      </c>
      <c r="BH5" t="s">
        <v>67</v>
      </c>
      <c r="BI5" t="s">
        <v>65</v>
      </c>
      <c r="BJ5" t="s">
        <v>68</v>
      </c>
      <c r="BK5" t="s">
        <v>68</v>
      </c>
      <c r="BL5" t="s">
        <v>69</v>
      </c>
      <c r="BM5" t="s">
        <v>69</v>
      </c>
      <c r="BN5" t="s">
        <v>70</v>
      </c>
      <c r="BO5" t="s">
        <v>70</v>
      </c>
      <c r="BP5" t="s">
        <v>70</v>
      </c>
      <c r="BQ5" t="s">
        <v>70</v>
      </c>
      <c r="BR5" t="s">
        <v>70</v>
      </c>
      <c r="BS5" t="s">
        <v>70</v>
      </c>
      <c r="BT5" t="s">
        <v>70</v>
      </c>
      <c r="BU5" t="s">
        <v>70</v>
      </c>
      <c r="BV5" t="s">
        <v>70</v>
      </c>
      <c r="BW5" t="s">
        <v>70</v>
      </c>
      <c r="BX5" t="s">
        <v>70</v>
      </c>
      <c r="BY5" t="s">
        <v>70</v>
      </c>
    </row>
    <row r="6" spans="1:77" x14ac:dyDescent="0.25">
      <c r="A6" t="s">
        <v>71</v>
      </c>
      <c r="B6" t="s">
        <v>72</v>
      </c>
      <c r="C6" t="s">
        <v>73</v>
      </c>
      <c r="D6" t="s">
        <v>74</v>
      </c>
      <c r="E6" t="s">
        <v>75</v>
      </c>
      <c r="F6" t="s">
        <v>76</v>
      </c>
      <c r="G6">
        <v>24998.5</v>
      </c>
      <c r="H6">
        <v>0.36021999999999998</v>
      </c>
      <c r="I6">
        <v>0</v>
      </c>
      <c r="J6">
        <v>0</v>
      </c>
      <c r="K6">
        <v>5.5354000000000001</v>
      </c>
      <c r="L6">
        <v>0.79798999999999998</v>
      </c>
      <c r="M6">
        <v>0</v>
      </c>
      <c r="N6">
        <v>2.5531600000000001</v>
      </c>
      <c r="O6">
        <v>0</v>
      </c>
      <c r="P6">
        <v>0</v>
      </c>
      <c r="Q6">
        <v>3.6399300000000001</v>
      </c>
      <c r="R6">
        <v>0</v>
      </c>
      <c r="S6">
        <v>5.6858399999999998</v>
      </c>
      <c r="T6">
        <v>18.572500000000002</v>
      </c>
      <c r="U6">
        <v>0</v>
      </c>
      <c r="V6">
        <v>0</v>
      </c>
      <c r="W6">
        <v>0</v>
      </c>
      <c r="X6">
        <v>0</v>
      </c>
      <c r="Y6">
        <v>0</v>
      </c>
      <c r="Z6">
        <v>26.8477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26.8477</v>
      </c>
      <c r="AH6">
        <v>0</v>
      </c>
      <c r="AI6">
        <v>0</v>
      </c>
      <c r="AJ6">
        <v>0</v>
      </c>
      <c r="AK6">
        <v>3.0249600000000001</v>
      </c>
      <c r="AL6">
        <v>11.4274</v>
      </c>
      <c r="AM6">
        <v>0</v>
      </c>
      <c r="AN6">
        <v>0.50775199999999998</v>
      </c>
      <c r="AO6">
        <v>0</v>
      </c>
      <c r="AP6">
        <v>0</v>
      </c>
      <c r="AQ6">
        <v>9.6119999999999997E-2</v>
      </c>
      <c r="AR6">
        <v>0</v>
      </c>
      <c r="AS6">
        <v>1.39524</v>
      </c>
      <c r="AT6">
        <v>16.451499999999999</v>
      </c>
      <c r="AU6">
        <v>0</v>
      </c>
      <c r="AV6">
        <v>0</v>
      </c>
      <c r="AW6">
        <v>0</v>
      </c>
      <c r="AX6">
        <v>0</v>
      </c>
      <c r="AY6">
        <v>0</v>
      </c>
      <c r="AZ6">
        <v>14.139799999999999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14.139799999999999</v>
      </c>
      <c r="BH6">
        <v>44.507100000000001</v>
      </c>
      <c r="BI6">
        <v>3.5555599999999998</v>
      </c>
      <c r="BJ6" t="s">
        <v>77</v>
      </c>
      <c r="BK6" t="s">
        <v>77</v>
      </c>
      <c r="BL6" t="s">
        <v>77</v>
      </c>
      <c r="BM6" t="s">
        <v>77</v>
      </c>
      <c r="BN6">
        <v>0</v>
      </c>
      <c r="BO6">
        <v>0</v>
      </c>
      <c r="BP6">
        <v>32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32</v>
      </c>
    </row>
    <row r="7" spans="1:77" x14ac:dyDescent="0.25">
      <c r="A7" t="s">
        <v>71</v>
      </c>
      <c r="B7" t="s">
        <v>78</v>
      </c>
      <c r="C7" t="s">
        <v>79</v>
      </c>
      <c r="D7" t="s">
        <v>74</v>
      </c>
      <c r="E7" t="s">
        <v>80</v>
      </c>
      <c r="F7" t="s">
        <v>81</v>
      </c>
      <c r="G7">
        <v>24998.5</v>
      </c>
      <c r="H7">
        <v>3.2371099999999999</v>
      </c>
      <c r="I7">
        <v>0</v>
      </c>
      <c r="J7">
        <v>0</v>
      </c>
      <c r="K7">
        <v>4.28721</v>
      </c>
      <c r="L7">
        <v>0.30548599999999998</v>
      </c>
      <c r="M7">
        <v>0</v>
      </c>
      <c r="N7">
        <v>4.2618299999999998</v>
      </c>
      <c r="O7">
        <v>0</v>
      </c>
      <c r="P7">
        <v>0</v>
      </c>
      <c r="Q7">
        <v>3.6399300000000001</v>
      </c>
      <c r="R7">
        <v>0</v>
      </c>
      <c r="S7">
        <v>5.6858399999999998</v>
      </c>
      <c r="T7">
        <v>21.417400000000001</v>
      </c>
      <c r="U7">
        <v>0</v>
      </c>
      <c r="V7">
        <v>0</v>
      </c>
      <c r="W7">
        <v>0</v>
      </c>
      <c r="X7">
        <v>0</v>
      </c>
      <c r="Y7">
        <v>0</v>
      </c>
      <c r="Z7">
        <v>25.081399999999999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25.081399999999999</v>
      </c>
      <c r="AH7">
        <v>0</v>
      </c>
      <c r="AI7">
        <v>0</v>
      </c>
      <c r="AJ7">
        <v>0</v>
      </c>
      <c r="AK7">
        <v>5.8394300000000001</v>
      </c>
      <c r="AL7">
        <v>9.4683100000000007</v>
      </c>
      <c r="AM7">
        <v>0</v>
      </c>
      <c r="AN7">
        <v>0.911686</v>
      </c>
      <c r="AO7">
        <v>0</v>
      </c>
      <c r="AP7">
        <v>0</v>
      </c>
      <c r="AQ7">
        <v>0.57672000000000001</v>
      </c>
      <c r="AR7">
        <v>0</v>
      </c>
      <c r="AS7">
        <v>0.53208200000000005</v>
      </c>
      <c r="AT7">
        <v>17.328199999999999</v>
      </c>
      <c r="AU7">
        <v>0</v>
      </c>
      <c r="AV7">
        <v>0</v>
      </c>
      <c r="AW7">
        <v>0</v>
      </c>
      <c r="AX7">
        <v>0</v>
      </c>
      <c r="AY7">
        <v>0</v>
      </c>
      <c r="AZ7">
        <v>13.5814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13.5814</v>
      </c>
      <c r="BH7">
        <v>91.605500000000006</v>
      </c>
      <c r="BI7">
        <v>0.55555600000000005</v>
      </c>
      <c r="BJ7" t="s">
        <v>77</v>
      </c>
      <c r="BK7" t="s">
        <v>77</v>
      </c>
      <c r="BL7" t="s">
        <v>77</v>
      </c>
      <c r="BM7" t="s">
        <v>77</v>
      </c>
      <c r="BN7">
        <v>0</v>
      </c>
      <c r="BO7">
        <v>0</v>
      </c>
      <c r="BP7">
        <v>5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5</v>
      </c>
    </row>
    <row r="8" spans="1:77" x14ac:dyDescent="0.25">
      <c r="A8" t="s">
        <v>82</v>
      </c>
      <c r="B8" t="s">
        <v>83</v>
      </c>
      <c r="C8" t="s">
        <v>84</v>
      </c>
      <c r="D8" t="s">
        <v>74</v>
      </c>
      <c r="E8" t="s">
        <v>85</v>
      </c>
      <c r="F8" t="s">
        <v>86</v>
      </c>
      <c r="G8">
        <v>24998.5</v>
      </c>
      <c r="H8">
        <v>1.81711</v>
      </c>
      <c r="I8">
        <v>0</v>
      </c>
      <c r="J8">
        <v>0</v>
      </c>
      <c r="K8">
        <v>3.1790400000000001</v>
      </c>
      <c r="L8">
        <v>7.0595500000000005E-2</v>
      </c>
      <c r="M8">
        <v>0</v>
      </c>
      <c r="N8">
        <v>3.40985</v>
      </c>
      <c r="O8">
        <v>0</v>
      </c>
      <c r="P8">
        <v>0</v>
      </c>
      <c r="Q8">
        <v>3.6399300000000001</v>
      </c>
      <c r="R8">
        <v>0</v>
      </c>
      <c r="S8">
        <v>5.6858399999999998</v>
      </c>
      <c r="T8">
        <v>17.802399999999999</v>
      </c>
      <c r="U8">
        <v>0</v>
      </c>
      <c r="V8">
        <v>0</v>
      </c>
      <c r="W8">
        <v>0</v>
      </c>
      <c r="X8">
        <v>0</v>
      </c>
      <c r="Y8">
        <v>0</v>
      </c>
      <c r="Z8">
        <v>25.2088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25.2088</v>
      </c>
      <c r="AH8">
        <v>0</v>
      </c>
      <c r="AI8">
        <v>0</v>
      </c>
      <c r="AJ8">
        <v>0</v>
      </c>
      <c r="AK8">
        <v>5.4414400000000001</v>
      </c>
      <c r="AL8">
        <v>7.6107500000000003</v>
      </c>
      <c r="AM8">
        <v>0</v>
      </c>
      <c r="AN8">
        <v>0.83341900000000002</v>
      </c>
      <c r="AO8">
        <v>0</v>
      </c>
      <c r="AP8">
        <v>0</v>
      </c>
      <c r="AQ8">
        <v>0.57672000000000001</v>
      </c>
      <c r="AR8">
        <v>0</v>
      </c>
      <c r="AS8">
        <v>0.53208200000000005</v>
      </c>
      <c r="AT8">
        <v>14.994400000000001</v>
      </c>
      <c r="AU8">
        <v>0</v>
      </c>
      <c r="AV8">
        <v>0</v>
      </c>
      <c r="AW8">
        <v>0</v>
      </c>
      <c r="AX8">
        <v>0</v>
      </c>
      <c r="AY8">
        <v>0</v>
      </c>
      <c r="AZ8">
        <v>13.3954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13.3954</v>
      </c>
      <c r="BH8">
        <v>67.401600000000002</v>
      </c>
      <c r="BI8">
        <v>0.44444400000000001</v>
      </c>
      <c r="BJ8" t="s">
        <v>77</v>
      </c>
      <c r="BK8" t="s">
        <v>77</v>
      </c>
      <c r="BL8" t="s">
        <v>77</v>
      </c>
      <c r="BM8" t="s">
        <v>77</v>
      </c>
      <c r="BN8">
        <v>0</v>
      </c>
      <c r="BO8">
        <v>0</v>
      </c>
      <c r="BP8">
        <v>4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4</v>
      </c>
    </row>
    <row r="9" spans="1:77" x14ac:dyDescent="0.25">
      <c r="A9" t="s">
        <v>82</v>
      </c>
      <c r="B9" t="s">
        <v>87</v>
      </c>
      <c r="C9" t="s">
        <v>88</v>
      </c>
      <c r="D9" t="s">
        <v>74</v>
      </c>
      <c r="E9" t="s">
        <v>89</v>
      </c>
      <c r="F9" t="s">
        <v>90</v>
      </c>
      <c r="G9">
        <v>24998.5</v>
      </c>
      <c r="H9">
        <v>3.7044199999999998</v>
      </c>
      <c r="I9">
        <v>0</v>
      </c>
      <c r="J9">
        <v>0</v>
      </c>
      <c r="K9">
        <v>3.3617499999999998</v>
      </c>
      <c r="L9">
        <v>0.14147100000000001</v>
      </c>
      <c r="M9">
        <v>0</v>
      </c>
      <c r="N9">
        <v>4.2862400000000003</v>
      </c>
      <c r="O9">
        <v>0</v>
      </c>
      <c r="P9">
        <v>0</v>
      </c>
      <c r="Q9">
        <v>3.6399300000000001</v>
      </c>
      <c r="R9">
        <v>0</v>
      </c>
      <c r="S9">
        <v>5.6858399999999998</v>
      </c>
      <c r="T9">
        <v>20.819600000000001</v>
      </c>
      <c r="U9">
        <v>0</v>
      </c>
      <c r="V9">
        <v>0</v>
      </c>
      <c r="W9">
        <v>0</v>
      </c>
      <c r="X9">
        <v>0</v>
      </c>
      <c r="Y9">
        <v>0</v>
      </c>
      <c r="Z9">
        <v>24.4648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24.4648</v>
      </c>
      <c r="AH9">
        <v>0</v>
      </c>
      <c r="AI9">
        <v>0</v>
      </c>
      <c r="AJ9">
        <v>0</v>
      </c>
      <c r="AK9">
        <v>6.5622800000000003</v>
      </c>
      <c r="AL9">
        <v>5.5064000000000002</v>
      </c>
      <c r="AM9">
        <v>0</v>
      </c>
      <c r="AN9">
        <v>0.99580000000000002</v>
      </c>
      <c r="AO9">
        <v>0</v>
      </c>
      <c r="AP9">
        <v>0</v>
      </c>
      <c r="AQ9">
        <v>0.57672000000000001</v>
      </c>
      <c r="AR9">
        <v>0</v>
      </c>
      <c r="AS9">
        <v>0.53208200000000005</v>
      </c>
      <c r="AT9">
        <v>14.173299999999999</v>
      </c>
      <c r="AU9">
        <v>0</v>
      </c>
      <c r="AV9">
        <v>0</v>
      </c>
      <c r="AW9">
        <v>0</v>
      </c>
      <c r="AX9">
        <v>0</v>
      </c>
      <c r="AY9">
        <v>0</v>
      </c>
      <c r="AZ9">
        <v>13.2896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13.2896</v>
      </c>
      <c r="BH9">
        <v>82.793300000000002</v>
      </c>
      <c r="BI9">
        <v>2.5555599999999998</v>
      </c>
      <c r="BJ9" t="s">
        <v>77</v>
      </c>
      <c r="BK9" t="s">
        <v>77</v>
      </c>
      <c r="BL9" t="s">
        <v>77</v>
      </c>
      <c r="BM9" t="s">
        <v>77</v>
      </c>
      <c r="BN9">
        <v>0</v>
      </c>
      <c r="BO9">
        <v>0</v>
      </c>
      <c r="BP9">
        <v>23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23</v>
      </c>
    </row>
    <row r="10" spans="1:77" x14ac:dyDescent="0.25">
      <c r="A10" t="s">
        <v>91</v>
      </c>
      <c r="B10" t="s">
        <v>92</v>
      </c>
      <c r="C10" t="s">
        <v>93</v>
      </c>
      <c r="D10" t="s">
        <v>74</v>
      </c>
      <c r="E10" t="s">
        <v>94</v>
      </c>
      <c r="F10" t="s">
        <v>95</v>
      </c>
      <c r="G10">
        <v>24998.5</v>
      </c>
      <c r="H10">
        <v>2.2343099999999998</v>
      </c>
      <c r="I10">
        <v>0</v>
      </c>
      <c r="J10">
        <v>0</v>
      </c>
      <c r="K10">
        <v>3.8261699999999998</v>
      </c>
      <c r="L10">
        <v>0.17894699999999999</v>
      </c>
      <c r="M10">
        <v>0</v>
      </c>
      <c r="N10">
        <v>3.6135100000000002</v>
      </c>
      <c r="O10">
        <v>0</v>
      </c>
      <c r="P10">
        <v>0</v>
      </c>
      <c r="Q10">
        <v>3.6399300000000001</v>
      </c>
      <c r="R10">
        <v>0</v>
      </c>
      <c r="S10">
        <v>5.6858399999999998</v>
      </c>
      <c r="T10">
        <v>19.178699999999999</v>
      </c>
      <c r="U10">
        <v>0</v>
      </c>
      <c r="V10">
        <v>0</v>
      </c>
      <c r="W10">
        <v>0</v>
      </c>
      <c r="X10">
        <v>0</v>
      </c>
      <c r="Y10">
        <v>0</v>
      </c>
      <c r="Z10">
        <v>25.517299999999999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25.517299999999999</v>
      </c>
      <c r="AH10">
        <v>0</v>
      </c>
      <c r="AI10">
        <v>0</v>
      </c>
      <c r="AJ10">
        <v>0</v>
      </c>
      <c r="AK10">
        <v>5.3456000000000001</v>
      </c>
      <c r="AL10">
        <v>6.3968600000000002</v>
      </c>
      <c r="AM10">
        <v>0</v>
      </c>
      <c r="AN10">
        <v>0.82299800000000001</v>
      </c>
      <c r="AO10">
        <v>0</v>
      </c>
      <c r="AP10">
        <v>0</v>
      </c>
      <c r="AQ10">
        <v>9.6119999999999997E-2</v>
      </c>
      <c r="AR10">
        <v>0</v>
      </c>
      <c r="AS10">
        <v>1.39524</v>
      </c>
      <c r="AT10">
        <v>14.056800000000001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13.4978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13.4978</v>
      </c>
      <c r="BH10">
        <v>70.694000000000003</v>
      </c>
      <c r="BI10">
        <v>4.5555599999999998</v>
      </c>
      <c r="BJ10" t="s">
        <v>77</v>
      </c>
      <c r="BK10" t="s">
        <v>77</v>
      </c>
      <c r="BL10" t="s">
        <v>77</v>
      </c>
      <c r="BM10" t="s">
        <v>77</v>
      </c>
      <c r="BN10">
        <v>0</v>
      </c>
      <c r="BO10">
        <v>0</v>
      </c>
      <c r="BP10">
        <v>41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41</v>
      </c>
    </row>
    <row r="11" spans="1:77" x14ac:dyDescent="0.25">
      <c r="A11" t="s">
        <v>91</v>
      </c>
      <c r="B11" t="s">
        <v>96</v>
      </c>
      <c r="C11" t="s">
        <v>97</v>
      </c>
      <c r="D11" t="s">
        <v>74</v>
      </c>
      <c r="E11" t="s">
        <v>98</v>
      </c>
      <c r="F11" t="s">
        <v>99</v>
      </c>
      <c r="G11">
        <v>24998.5</v>
      </c>
      <c r="H11">
        <v>4.0953200000000001</v>
      </c>
      <c r="I11">
        <v>0</v>
      </c>
      <c r="J11">
        <v>0</v>
      </c>
      <c r="K11">
        <v>1.91631</v>
      </c>
      <c r="L11">
        <v>2.6025900000000001E-2</v>
      </c>
      <c r="M11">
        <v>0</v>
      </c>
      <c r="N11">
        <v>3.5315500000000002</v>
      </c>
      <c r="O11">
        <v>0</v>
      </c>
      <c r="P11">
        <v>0</v>
      </c>
      <c r="Q11">
        <v>3.6399300000000001</v>
      </c>
      <c r="R11">
        <v>0</v>
      </c>
      <c r="S11">
        <v>5.6858399999999998</v>
      </c>
      <c r="T11">
        <v>18.895</v>
      </c>
      <c r="U11">
        <v>0</v>
      </c>
      <c r="V11">
        <v>0</v>
      </c>
      <c r="W11">
        <v>0</v>
      </c>
      <c r="X11">
        <v>0</v>
      </c>
      <c r="Y11">
        <v>0</v>
      </c>
      <c r="Z11">
        <v>23.786899999999999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23.786899999999999</v>
      </c>
      <c r="AH11">
        <v>8.0745100000000001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0.95369400000000004</v>
      </c>
      <c r="AO11">
        <v>0</v>
      </c>
      <c r="AP11">
        <v>0</v>
      </c>
      <c r="AQ11">
        <v>1.9224000000000001</v>
      </c>
      <c r="AR11">
        <v>0</v>
      </c>
      <c r="AS11">
        <v>2.3091900000000001</v>
      </c>
      <c r="AT11">
        <v>13.2598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12.703900000000001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12.703900000000001</v>
      </c>
      <c r="BH11">
        <v>90.855999999999995</v>
      </c>
      <c r="BI11">
        <v>2.2222200000000001</v>
      </c>
      <c r="BJ11" t="s">
        <v>77</v>
      </c>
      <c r="BK11" t="s">
        <v>77</v>
      </c>
      <c r="BL11" t="s">
        <v>77</v>
      </c>
      <c r="BM11" t="s">
        <v>77</v>
      </c>
      <c r="BN11">
        <v>0</v>
      </c>
      <c r="BO11">
        <v>0</v>
      </c>
      <c r="BP11">
        <v>20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20</v>
      </c>
    </row>
    <row r="12" spans="1:77" x14ac:dyDescent="0.25">
      <c r="A12" t="s">
        <v>100</v>
      </c>
      <c r="B12" t="s">
        <v>101</v>
      </c>
      <c r="C12" t="s">
        <v>102</v>
      </c>
      <c r="D12" t="s">
        <v>74</v>
      </c>
      <c r="E12" t="s">
        <v>103</v>
      </c>
      <c r="F12" t="s">
        <v>104</v>
      </c>
      <c r="G12">
        <v>24998.5</v>
      </c>
      <c r="H12">
        <v>3.2716799999999999</v>
      </c>
      <c r="I12">
        <v>0</v>
      </c>
      <c r="J12">
        <v>0</v>
      </c>
      <c r="K12">
        <v>1.12033</v>
      </c>
      <c r="L12">
        <v>0</v>
      </c>
      <c r="M12">
        <v>0</v>
      </c>
      <c r="N12">
        <v>2.53077</v>
      </c>
      <c r="O12">
        <v>0</v>
      </c>
      <c r="P12">
        <v>0</v>
      </c>
      <c r="Q12">
        <v>3.6399300000000001</v>
      </c>
      <c r="R12">
        <v>0</v>
      </c>
      <c r="S12">
        <v>5.6858399999999998</v>
      </c>
      <c r="T12">
        <v>16.2485</v>
      </c>
      <c r="U12">
        <v>0</v>
      </c>
      <c r="V12">
        <v>0</v>
      </c>
      <c r="W12">
        <v>0</v>
      </c>
      <c r="X12">
        <v>0</v>
      </c>
      <c r="Y12">
        <v>0</v>
      </c>
      <c r="Z12">
        <v>23.545500000000001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23.545500000000001</v>
      </c>
      <c r="AH12">
        <v>6.6863999999999999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0.82784199999999997</v>
      </c>
      <c r="AO12">
        <v>0</v>
      </c>
      <c r="AP12">
        <v>0</v>
      </c>
      <c r="AQ12">
        <v>1.9224000000000001</v>
      </c>
      <c r="AR12">
        <v>0</v>
      </c>
      <c r="AS12">
        <v>2.3091900000000001</v>
      </c>
      <c r="AT12">
        <v>11.745799999999999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12.471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12.471</v>
      </c>
      <c r="BH12">
        <v>78.186499999999995</v>
      </c>
      <c r="BI12">
        <v>7.4444400000000002</v>
      </c>
      <c r="BJ12" t="s">
        <v>77</v>
      </c>
      <c r="BK12" t="s">
        <v>77</v>
      </c>
      <c r="BL12" t="s">
        <v>77</v>
      </c>
      <c r="BM12" t="s">
        <v>77</v>
      </c>
      <c r="BN12">
        <v>0</v>
      </c>
      <c r="BO12">
        <v>0</v>
      </c>
      <c r="BP12">
        <v>67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67</v>
      </c>
    </row>
    <row r="13" spans="1:77" x14ac:dyDescent="0.25">
      <c r="A13" t="s">
        <v>100</v>
      </c>
      <c r="B13" t="s">
        <v>105</v>
      </c>
      <c r="C13" t="s">
        <v>106</v>
      </c>
      <c r="D13" t="s">
        <v>74</v>
      </c>
      <c r="E13" t="s">
        <v>107</v>
      </c>
      <c r="F13" t="s">
        <v>108</v>
      </c>
      <c r="G13">
        <v>24998.5</v>
      </c>
      <c r="H13">
        <v>5.2866900000000001</v>
      </c>
      <c r="I13">
        <v>0</v>
      </c>
      <c r="J13">
        <v>0</v>
      </c>
      <c r="K13">
        <v>1.61174</v>
      </c>
      <c r="L13">
        <v>7.7100299999999997E-3</v>
      </c>
      <c r="M13">
        <v>0</v>
      </c>
      <c r="N13">
        <v>4.6953199999999997</v>
      </c>
      <c r="O13">
        <v>0</v>
      </c>
      <c r="P13">
        <v>0</v>
      </c>
      <c r="Q13">
        <v>3.6399300000000001</v>
      </c>
      <c r="R13">
        <v>0</v>
      </c>
      <c r="S13">
        <v>5.6858399999999998</v>
      </c>
      <c r="T13">
        <v>20.927199999999999</v>
      </c>
      <c r="U13">
        <v>0</v>
      </c>
      <c r="V13">
        <v>0</v>
      </c>
      <c r="W13">
        <v>0</v>
      </c>
      <c r="X13">
        <v>0</v>
      </c>
      <c r="Y13">
        <v>0</v>
      </c>
      <c r="Z13">
        <v>23.2257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23.2257</v>
      </c>
      <c r="AH13">
        <v>12.0001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1.21052</v>
      </c>
      <c r="AO13">
        <v>0</v>
      </c>
      <c r="AP13">
        <v>0</v>
      </c>
      <c r="AQ13">
        <v>1.9224000000000001</v>
      </c>
      <c r="AR13">
        <v>0</v>
      </c>
      <c r="AS13">
        <v>2.3091900000000001</v>
      </c>
      <c r="AT13">
        <v>17.4422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12.445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12.445</v>
      </c>
      <c r="BH13">
        <v>97.555499999999995</v>
      </c>
      <c r="BI13">
        <v>9.7777799999999999</v>
      </c>
      <c r="BJ13" t="s">
        <v>77</v>
      </c>
      <c r="BK13" t="s">
        <v>77</v>
      </c>
      <c r="BL13" t="s">
        <v>77</v>
      </c>
      <c r="BM13" t="s">
        <v>77</v>
      </c>
      <c r="BN13">
        <v>0</v>
      </c>
      <c r="BO13">
        <v>0</v>
      </c>
      <c r="BP13">
        <v>88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88</v>
      </c>
    </row>
    <row r="14" spans="1:77" x14ac:dyDescent="0.25">
      <c r="A14" t="s">
        <v>109</v>
      </c>
      <c r="B14" t="s">
        <v>110</v>
      </c>
      <c r="C14" t="s">
        <v>111</v>
      </c>
      <c r="D14" t="s">
        <v>74</v>
      </c>
      <c r="E14" t="s">
        <v>112</v>
      </c>
      <c r="F14" t="s">
        <v>113</v>
      </c>
      <c r="G14">
        <v>24998.5</v>
      </c>
      <c r="H14">
        <v>5.7823599999999997</v>
      </c>
      <c r="I14">
        <v>0</v>
      </c>
      <c r="J14">
        <v>0</v>
      </c>
      <c r="K14">
        <v>2.01349</v>
      </c>
      <c r="L14">
        <v>1.9757799999999999E-2</v>
      </c>
      <c r="M14">
        <v>0</v>
      </c>
      <c r="N14">
        <v>5.2881900000000002</v>
      </c>
      <c r="O14">
        <v>0</v>
      </c>
      <c r="P14">
        <v>0</v>
      </c>
      <c r="Q14">
        <v>3.6399300000000001</v>
      </c>
      <c r="R14">
        <v>0</v>
      </c>
      <c r="S14">
        <v>5.6858399999999998</v>
      </c>
      <c r="T14">
        <v>22.429500000000001</v>
      </c>
      <c r="U14">
        <v>0</v>
      </c>
      <c r="V14">
        <v>0</v>
      </c>
      <c r="W14">
        <v>0</v>
      </c>
      <c r="X14">
        <v>0</v>
      </c>
      <c r="Y14">
        <v>0</v>
      </c>
      <c r="Z14">
        <v>23.23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23.23</v>
      </c>
      <c r="AH14">
        <v>12.8919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1.2783199999999999</v>
      </c>
      <c r="AO14">
        <v>0</v>
      </c>
      <c r="AP14">
        <v>0</v>
      </c>
      <c r="AQ14">
        <v>1.9224000000000001</v>
      </c>
      <c r="AR14">
        <v>0</v>
      </c>
      <c r="AS14">
        <v>2.3091900000000001</v>
      </c>
      <c r="AT14">
        <v>18.401800000000001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12.574400000000001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12.574400000000001</v>
      </c>
      <c r="BH14">
        <v>114.276</v>
      </c>
      <c r="BI14">
        <v>4.4444400000000002</v>
      </c>
      <c r="BJ14" t="s">
        <v>77</v>
      </c>
      <c r="BK14" t="s">
        <v>77</v>
      </c>
      <c r="BL14" t="s">
        <v>77</v>
      </c>
      <c r="BM14" t="s">
        <v>77</v>
      </c>
      <c r="BN14">
        <v>0</v>
      </c>
      <c r="BO14">
        <v>0</v>
      </c>
      <c r="BP14">
        <v>40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40</v>
      </c>
    </row>
    <row r="15" spans="1:77" x14ac:dyDescent="0.25">
      <c r="A15" t="s">
        <v>109</v>
      </c>
      <c r="B15" t="s">
        <v>114</v>
      </c>
      <c r="C15" t="s">
        <v>115</v>
      </c>
      <c r="D15" t="s">
        <v>74</v>
      </c>
      <c r="E15" t="s">
        <v>116</v>
      </c>
      <c r="F15" t="s">
        <v>117</v>
      </c>
      <c r="G15">
        <v>24998.5</v>
      </c>
      <c r="H15">
        <v>6.1482799999999997</v>
      </c>
      <c r="I15">
        <v>0</v>
      </c>
      <c r="J15">
        <v>0</v>
      </c>
      <c r="K15">
        <v>2.06094</v>
      </c>
      <c r="L15">
        <v>3.6844599999999998E-2</v>
      </c>
      <c r="M15">
        <v>0</v>
      </c>
      <c r="N15">
        <v>5.2904299999999997</v>
      </c>
      <c r="O15">
        <v>0</v>
      </c>
      <c r="P15">
        <v>0</v>
      </c>
      <c r="Q15">
        <v>3.6399300000000001</v>
      </c>
      <c r="R15">
        <v>0</v>
      </c>
      <c r="S15">
        <v>5.6858399999999998</v>
      </c>
      <c r="T15">
        <v>22.862200000000001</v>
      </c>
      <c r="U15">
        <v>0</v>
      </c>
      <c r="V15">
        <v>0</v>
      </c>
      <c r="W15">
        <v>0</v>
      </c>
      <c r="X15">
        <v>0</v>
      </c>
      <c r="Y15">
        <v>0</v>
      </c>
      <c r="Z15">
        <v>23.137899999999998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23.137899999999998</v>
      </c>
      <c r="AH15">
        <v>13.0548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1.2561800000000001</v>
      </c>
      <c r="AO15">
        <v>0</v>
      </c>
      <c r="AP15">
        <v>0</v>
      </c>
      <c r="AQ15">
        <v>1.9224000000000001</v>
      </c>
      <c r="AR15">
        <v>0</v>
      </c>
      <c r="AS15">
        <v>2.3091900000000001</v>
      </c>
      <c r="AT15">
        <v>18.5426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12.65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12.65</v>
      </c>
      <c r="BH15">
        <v>101.142</v>
      </c>
      <c r="BI15">
        <v>4.3333300000000001</v>
      </c>
      <c r="BJ15" t="s">
        <v>77</v>
      </c>
      <c r="BK15" t="s">
        <v>77</v>
      </c>
      <c r="BL15" t="s">
        <v>77</v>
      </c>
      <c r="BM15" t="s">
        <v>77</v>
      </c>
      <c r="BN15">
        <v>0</v>
      </c>
      <c r="BO15">
        <v>0</v>
      </c>
      <c r="BP15">
        <v>39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39</v>
      </c>
    </row>
    <row r="16" spans="1:77" x14ac:dyDescent="0.25">
      <c r="A16" t="s">
        <v>118</v>
      </c>
      <c r="B16" t="s">
        <v>119</v>
      </c>
      <c r="C16" t="s">
        <v>120</v>
      </c>
      <c r="D16" t="s">
        <v>74</v>
      </c>
      <c r="E16" t="s">
        <v>121</v>
      </c>
      <c r="F16" t="s">
        <v>122</v>
      </c>
      <c r="G16">
        <v>24998.5</v>
      </c>
      <c r="H16">
        <v>6.0246500000000003</v>
      </c>
      <c r="I16">
        <v>0</v>
      </c>
      <c r="J16">
        <v>0</v>
      </c>
      <c r="K16">
        <v>3.9656699999999998</v>
      </c>
      <c r="L16">
        <v>0.185775</v>
      </c>
      <c r="M16">
        <v>0</v>
      </c>
      <c r="N16">
        <v>5.1752200000000004</v>
      </c>
      <c r="O16">
        <v>0</v>
      </c>
      <c r="P16">
        <v>0</v>
      </c>
      <c r="Q16">
        <v>3.6399300000000001</v>
      </c>
      <c r="R16">
        <v>0</v>
      </c>
      <c r="S16">
        <v>5.6858399999999998</v>
      </c>
      <c r="T16">
        <v>24.677</v>
      </c>
      <c r="U16">
        <v>0</v>
      </c>
      <c r="V16">
        <v>0</v>
      </c>
      <c r="W16">
        <v>0</v>
      </c>
      <c r="X16">
        <v>0</v>
      </c>
      <c r="Y16">
        <v>0</v>
      </c>
      <c r="Z16">
        <v>23.522200000000002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23.522200000000002</v>
      </c>
      <c r="AH16">
        <v>0</v>
      </c>
      <c r="AI16">
        <v>0</v>
      </c>
      <c r="AJ16">
        <v>0</v>
      </c>
      <c r="AK16">
        <v>6.6100199999999996</v>
      </c>
      <c r="AL16">
        <v>8.0958400000000008</v>
      </c>
      <c r="AM16">
        <v>0</v>
      </c>
      <c r="AN16">
        <v>1.02403</v>
      </c>
      <c r="AO16">
        <v>0</v>
      </c>
      <c r="AP16">
        <v>0</v>
      </c>
      <c r="AQ16">
        <v>0.57672000000000001</v>
      </c>
      <c r="AR16">
        <v>0</v>
      </c>
      <c r="AS16">
        <v>0.53208200000000005</v>
      </c>
      <c r="AT16">
        <v>16.838699999999999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13.510300000000001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13.510300000000001</v>
      </c>
      <c r="BH16">
        <v>86.011600000000001</v>
      </c>
      <c r="BI16">
        <v>4</v>
      </c>
      <c r="BJ16" t="s">
        <v>77</v>
      </c>
      <c r="BK16" t="s">
        <v>77</v>
      </c>
      <c r="BL16" t="s">
        <v>77</v>
      </c>
      <c r="BM16" t="s">
        <v>77</v>
      </c>
      <c r="BN16">
        <v>0</v>
      </c>
      <c r="BO16">
        <v>0</v>
      </c>
      <c r="BP16">
        <v>36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36</v>
      </c>
    </row>
    <row r="17" spans="1:77" x14ac:dyDescent="0.25">
      <c r="A17" t="s">
        <v>118</v>
      </c>
      <c r="B17" t="s">
        <v>123</v>
      </c>
      <c r="C17" t="s">
        <v>124</v>
      </c>
      <c r="D17" t="s">
        <v>74</v>
      </c>
      <c r="E17" t="s">
        <v>125</v>
      </c>
      <c r="F17" t="s">
        <v>126</v>
      </c>
      <c r="G17">
        <v>24998.5</v>
      </c>
      <c r="H17">
        <v>4.6046800000000001</v>
      </c>
      <c r="I17">
        <v>0</v>
      </c>
      <c r="J17">
        <v>0</v>
      </c>
      <c r="K17">
        <v>3.7292999999999998</v>
      </c>
      <c r="L17">
        <v>0.19078600000000001</v>
      </c>
      <c r="M17">
        <v>0</v>
      </c>
      <c r="N17">
        <v>4.6325200000000004</v>
      </c>
      <c r="O17">
        <v>0</v>
      </c>
      <c r="P17">
        <v>0</v>
      </c>
      <c r="Q17">
        <v>3.6399300000000001</v>
      </c>
      <c r="R17">
        <v>0</v>
      </c>
      <c r="S17">
        <v>5.6858399999999998</v>
      </c>
      <c r="T17">
        <v>22.483000000000001</v>
      </c>
      <c r="U17">
        <v>0</v>
      </c>
      <c r="V17">
        <v>0</v>
      </c>
      <c r="W17">
        <v>0</v>
      </c>
      <c r="X17">
        <v>0</v>
      </c>
      <c r="Y17">
        <v>0</v>
      </c>
      <c r="Z17">
        <v>24.1205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24.1205</v>
      </c>
      <c r="AH17">
        <v>0</v>
      </c>
      <c r="AI17">
        <v>0</v>
      </c>
      <c r="AJ17">
        <v>0</v>
      </c>
      <c r="AK17">
        <v>6.2925700000000004</v>
      </c>
      <c r="AL17">
        <v>8.2239500000000003</v>
      </c>
      <c r="AM17">
        <v>0</v>
      </c>
      <c r="AN17">
        <v>0.98129100000000002</v>
      </c>
      <c r="AO17">
        <v>0</v>
      </c>
      <c r="AP17">
        <v>0</v>
      </c>
      <c r="AQ17">
        <v>0.57672000000000001</v>
      </c>
      <c r="AR17">
        <v>0</v>
      </c>
      <c r="AS17">
        <v>0.53208200000000005</v>
      </c>
      <c r="AT17">
        <v>16.6066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13.3964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13.3964</v>
      </c>
      <c r="BH17">
        <v>89.462999999999994</v>
      </c>
      <c r="BI17">
        <v>3.4444400000000002</v>
      </c>
      <c r="BJ17" t="s">
        <v>77</v>
      </c>
      <c r="BK17" t="s">
        <v>77</v>
      </c>
      <c r="BL17" t="s">
        <v>77</v>
      </c>
      <c r="BM17" t="s">
        <v>77</v>
      </c>
      <c r="BN17">
        <v>0</v>
      </c>
      <c r="BO17">
        <v>0</v>
      </c>
      <c r="BP17">
        <v>31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31</v>
      </c>
    </row>
    <row r="18" spans="1:77" x14ac:dyDescent="0.25">
      <c r="A18" t="s">
        <v>127</v>
      </c>
      <c r="B18" t="s">
        <v>128</v>
      </c>
      <c r="C18" t="s">
        <v>129</v>
      </c>
      <c r="D18" t="s">
        <v>74</v>
      </c>
      <c r="E18" t="s">
        <v>130</v>
      </c>
      <c r="F18" t="s">
        <v>131</v>
      </c>
      <c r="G18">
        <v>24998.5</v>
      </c>
      <c r="H18">
        <v>6.6603399999999997</v>
      </c>
      <c r="I18">
        <v>0</v>
      </c>
      <c r="J18">
        <v>0</v>
      </c>
      <c r="K18">
        <v>3.4308100000000001</v>
      </c>
      <c r="L18">
        <v>0.139233</v>
      </c>
      <c r="M18">
        <v>0</v>
      </c>
      <c r="N18">
        <v>5.0932599999999999</v>
      </c>
      <c r="O18">
        <v>0</v>
      </c>
      <c r="P18">
        <v>0</v>
      </c>
      <c r="Q18">
        <v>3.6399300000000001</v>
      </c>
      <c r="R18">
        <v>0</v>
      </c>
      <c r="S18">
        <v>5.6858399999999998</v>
      </c>
      <c r="T18">
        <v>24.6494</v>
      </c>
      <c r="U18">
        <v>0</v>
      </c>
      <c r="V18">
        <v>0</v>
      </c>
      <c r="W18">
        <v>0</v>
      </c>
      <c r="X18">
        <v>0</v>
      </c>
      <c r="Y18">
        <v>0</v>
      </c>
      <c r="Z18">
        <v>23.216100000000001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23.216100000000001</v>
      </c>
      <c r="AH18">
        <v>9.7721900000000002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1.01796</v>
      </c>
      <c r="AO18">
        <v>0</v>
      </c>
      <c r="AP18">
        <v>0</v>
      </c>
      <c r="AQ18">
        <v>1.9224000000000001</v>
      </c>
      <c r="AR18">
        <v>0</v>
      </c>
      <c r="AS18">
        <v>2.3091900000000001</v>
      </c>
      <c r="AT18">
        <v>15.021699999999999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13.3156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13.3156</v>
      </c>
      <c r="BH18">
        <v>91.433700000000002</v>
      </c>
      <c r="BI18">
        <v>4.88889</v>
      </c>
      <c r="BJ18" t="s">
        <v>77</v>
      </c>
      <c r="BK18" t="s">
        <v>77</v>
      </c>
      <c r="BL18" t="s">
        <v>77</v>
      </c>
      <c r="BM18" t="s">
        <v>77</v>
      </c>
      <c r="BN18">
        <v>0</v>
      </c>
      <c r="BO18">
        <v>0</v>
      </c>
      <c r="BP18">
        <v>44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44</v>
      </c>
    </row>
    <row r="19" spans="1:77" x14ac:dyDescent="0.25">
      <c r="A19" t="s">
        <v>127</v>
      </c>
      <c r="B19" t="s">
        <v>132</v>
      </c>
      <c r="C19" t="s">
        <v>133</v>
      </c>
      <c r="D19" t="s">
        <v>74</v>
      </c>
      <c r="E19" t="s">
        <v>134</v>
      </c>
      <c r="F19" t="s">
        <v>135</v>
      </c>
      <c r="G19">
        <v>24998.5</v>
      </c>
      <c r="H19">
        <v>6.6011100000000003</v>
      </c>
      <c r="I19">
        <v>0</v>
      </c>
      <c r="J19">
        <v>0</v>
      </c>
      <c r="K19">
        <v>4.1573599999999997</v>
      </c>
      <c r="L19">
        <v>0.29447699999999999</v>
      </c>
      <c r="M19">
        <v>0</v>
      </c>
      <c r="N19">
        <v>5.4977900000000002</v>
      </c>
      <c r="O19">
        <v>0</v>
      </c>
      <c r="P19">
        <v>0</v>
      </c>
      <c r="Q19">
        <v>3.6399300000000001</v>
      </c>
      <c r="R19">
        <v>0</v>
      </c>
      <c r="S19">
        <v>5.6858399999999998</v>
      </c>
      <c r="T19">
        <v>25.8765</v>
      </c>
      <c r="U19">
        <v>0</v>
      </c>
      <c r="V19">
        <v>0</v>
      </c>
      <c r="W19">
        <v>0</v>
      </c>
      <c r="X19">
        <v>0</v>
      </c>
      <c r="Y19">
        <v>0</v>
      </c>
      <c r="Z19">
        <v>23.656400000000001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23.656400000000001</v>
      </c>
      <c r="AH19">
        <v>10.956200000000001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1.1011200000000001</v>
      </c>
      <c r="AO19">
        <v>0</v>
      </c>
      <c r="AP19">
        <v>0</v>
      </c>
      <c r="AQ19">
        <v>1.9224000000000001</v>
      </c>
      <c r="AR19">
        <v>0</v>
      </c>
      <c r="AS19">
        <v>2.3091900000000001</v>
      </c>
      <c r="AT19">
        <v>16.288900000000002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13.6144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13.6144</v>
      </c>
      <c r="BH19">
        <v>129.58699999999999</v>
      </c>
      <c r="BI19">
        <v>5.3333300000000001</v>
      </c>
      <c r="BJ19" t="s">
        <v>77</v>
      </c>
      <c r="BK19" t="s">
        <v>77</v>
      </c>
      <c r="BL19" t="s">
        <v>77</v>
      </c>
      <c r="BM19" t="s">
        <v>77</v>
      </c>
      <c r="BN19">
        <v>0</v>
      </c>
      <c r="BO19">
        <v>0</v>
      </c>
      <c r="BP19">
        <v>48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48</v>
      </c>
    </row>
    <row r="20" spans="1:77" x14ac:dyDescent="0.25">
      <c r="A20" t="s">
        <v>136</v>
      </c>
      <c r="B20" t="s">
        <v>137</v>
      </c>
      <c r="C20" t="s">
        <v>138</v>
      </c>
      <c r="D20" t="s">
        <v>74</v>
      </c>
      <c r="E20" t="s">
        <v>139</v>
      </c>
      <c r="F20" t="s">
        <v>140</v>
      </c>
      <c r="G20">
        <v>24998.5</v>
      </c>
      <c r="H20">
        <v>14.5001</v>
      </c>
      <c r="I20">
        <v>0</v>
      </c>
      <c r="J20">
        <v>0</v>
      </c>
      <c r="K20">
        <v>0.85555499999999995</v>
      </c>
      <c r="L20">
        <v>5.1035000000000004E-3</v>
      </c>
      <c r="M20">
        <v>0</v>
      </c>
      <c r="N20">
        <v>7.0705499999999999</v>
      </c>
      <c r="O20">
        <v>0</v>
      </c>
      <c r="P20">
        <v>0</v>
      </c>
      <c r="Q20">
        <v>3.6399300000000001</v>
      </c>
      <c r="R20">
        <v>0</v>
      </c>
      <c r="S20">
        <v>5.6858399999999998</v>
      </c>
      <c r="T20">
        <v>31.757100000000001</v>
      </c>
      <c r="U20">
        <v>0</v>
      </c>
      <c r="V20">
        <v>0</v>
      </c>
      <c r="W20">
        <v>0</v>
      </c>
      <c r="X20">
        <v>0</v>
      </c>
      <c r="Y20">
        <v>0</v>
      </c>
      <c r="Z20">
        <v>19.997800000000002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19.997800000000002</v>
      </c>
      <c r="AH20">
        <v>16.091799999999999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1.43597</v>
      </c>
      <c r="AO20">
        <v>0</v>
      </c>
      <c r="AP20">
        <v>0</v>
      </c>
      <c r="AQ20">
        <v>1.9224000000000001</v>
      </c>
      <c r="AR20">
        <v>0</v>
      </c>
      <c r="AS20">
        <v>2.3091900000000001</v>
      </c>
      <c r="AT20">
        <v>21.759399999999999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11.5274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11.5274</v>
      </c>
      <c r="BH20">
        <v>125.51</v>
      </c>
      <c r="BI20">
        <v>6.4444400000000002</v>
      </c>
      <c r="BJ20" t="s">
        <v>77</v>
      </c>
      <c r="BK20" t="s">
        <v>77</v>
      </c>
      <c r="BL20" t="s">
        <v>77</v>
      </c>
      <c r="BM20" t="s">
        <v>77</v>
      </c>
      <c r="BN20">
        <v>0</v>
      </c>
      <c r="BO20">
        <v>0</v>
      </c>
      <c r="BP20">
        <v>58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58</v>
      </c>
    </row>
    <row r="21" spans="1:77" x14ac:dyDescent="0.25">
      <c r="A21" t="s">
        <v>136</v>
      </c>
      <c r="B21" t="s">
        <v>141</v>
      </c>
      <c r="C21" t="s">
        <v>142</v>
      </c>
      <c r="D21" t="s">
        <v>74</v>
      </c>
      <c r="E21" t="s">
        <v>143</v>
      </c>
      <c r="F21" t="s">
        <v>144</v>
      </c>
      <c r="G21">
        <v>24998.5</v>
      </c>
      <c r="H21">
        <v>1.82456</v>
      </c>
      <c r="I21">
        <v>0</v>
      </c>
      <c r="J21">
        <v>0</v>
      </c>
      <c r="K21">
        <v>8.2268799999999995</v>
      </c>
      <c r="L21">
        <v>1.9812099999999999</v>
      </c>
      <c r="M21">
        <v>0</v>
      </c>
      <c r="N21">
        <v>3.6074000000000002</v>
      </c>
      <c r="O21">
        <v>0</v>
      </c>
      <c r="P21">
        <v>0</v>
      </c>
      <c r="Q21">
        <v>3.6399300000000001</v>
      </c>
      <c r="R21">
        <v>0</v>
      </c>
      <c r="S21">
        <v>5.6858399999999998</v>
      </c>
      <c r="T21">
        <v>24.965800000000002</v>
      </c>
      <c r="U21">
        <v>0</v>
      </c>
      <c r="V21">
        <v>0</v>
      </c>
      <c r="W21">
        <v>0</v>
      </c>
      <c r="X21">
        <v>0</v>
      </c>
      <c r="Y21">
        <v>0</v>
      </c>
      <c r="Z21">
        <v>26.7377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26.7377</v>
      </c>
      <c r="AH21">
        <v>0</v>
      </c>
      <c r="AI21">
        <v>0</v>
      </c>
      <c r="AJ21">
        <v>0</v>
      </c>
      <c r="AK21">
        <v>3.8536800000000002</v>
      </c>
      <c r="AL21">
        <v>17.733699999999999</v>
      </c>
      <c r="AM21">
        <v>0</v>
      </c>
      <c r="AN21">
        <v>0.67632800000000004</v>
      </c>
      <c r="AO21">
        <v>0</v>
      </c>
      <c r="AP21">
        <v>0</v>
      </c>
      <c r="AQ21">
        <v>0.57672000000000001</v>
      </c>
      <c r="AR21">
        <v>0</v>
      </c>
      <c r="AS21">
        <v>0.53208200000000005</v>
      </c>
      <c r="AT21">
        <v>23.372499999999999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15.114000000000001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15.114000000000001</v>
      </c>
      <c r="BH21">
        <v>59.438499999999998</v>
      </c>
      <c r="BI21">
        <v>2.7777799999999999</v>
      </c>
      <c r="BJ21" t="s">
        <v>77</v>
      </c>
      <c r="BK21" t="s">
        <v>77</v>
      </c>
      <c r="BL21" t="s">
        <v>77</v>
      </c>
      <c r="BM21" t="s">
        <v>77</v>
      </c>
      <c r="BN21">
        <v>0</v>
      </c>
      <c r="BO21">
        <v>0</v>
      </c>
      <c r="BP21">
        <v>25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25</v>
      </c>
    </row>
    <row r="22" spans="1:77" x14ac:dyDescent="0.25">
      <c r="A22" t="s">
        <v>145</v>
      </c>
      <c r="B22" t="s">
        <v>146</v>
      </c>
      <c r="C22" t="s">
        <v>147</v>
      </c>
      <c r="D22" t="s">
        <v>74</v>
      </c>
      <c r="E22" t="s">
        <v>75</v>
      </c>
      <c r="F22" t="s">
        <v>76</v>
      </c>
      <c r="G22">
        <v>24998.5</v>
      </c>
      <c r="H22">
        <v>0.37325399999999997</v>
      </c>
      <c r="I22">
        <v>0</v>
      </c>
      <c r="J22">
        <v>0</v>
      </c>
      <c r="K22">
        <v>0</v>
      </c>
      <c r="L22">
        <v>0</v>
      </c>
      <c r="M22">
        <v>0</v>
      </c>
      <c r="N22">
        <v>2.6864699999999999</v>
      </c>
      <c r="O22">
        <v>0</v>
      </c>
      <c r="P22">
        <v>0</v>
      </c>
      <c r="Q22">
        <v>3.6399300000000001</v>
      </c>
      <c r="R22">
        <v>0</v>
      </c>
      <c r="S22">
        <v>5.6858399999999998</v>
      </c>
      <c r="T22">
        <v>12.3855</v>
      </c>
      <c r="U22">
        <v>0</v>
      </c>
      <c r="V22">
        <v>0</v>
      </c>
      <c r="W22">
        <v>0</v>
      </c>
      <c r="X22">
        <v>80.954999999999998</v>
      </c>
      <c r="Y22">
        <v>0</v>
      </c>
      <c r="Z22">
        <v>26.8414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107.79600000000001</v>
      </c>
      <c r="AH22">
        <v>3.29766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0.53500999999999999</v>
      </c>
      <c r="AO22">
        <v>0</v>
      </c>
      <c r="AP22">
        <v>0</v>
      </c>
      <c r="AQ22">
        <v>1.9224000000000001</v>
      </c>
      <c r="AR22">
        <v>0</v>
      </c>
      <c r="AS22">
        <v>2.3091900000000001</v>
      </c>
      <c r="AT22">
        <v>8.0642600000000009</v>
      </c>
      <c r="AU22">
        <v>0</v>
      </c>
      <c r="AV22">
        <v>0</v>
      </c>
      <c r="AW22">
        <v>0</v>
      </c>
      <c r="AX22">
        <v>85.970799999999997</v>
      </c>
      <c r="AY22">
        <v>0</v>
      </c>
      <c r="AZ22">
        <v>8.7310999999999996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94.701899999999995</v>
      </c>
      <c r="BH22">
        <v>43.975999999999999</v>
      </c>
      <c r="BI22">
        <v>3.5555599999999998</v>
      </c>
      <c r="BJ22" t="s">
        <v>77</v>
      </c>
      <c r="BK22" t="s">
        <v>77</v>
      </c>
      <c r="BL22" t="s">
        <v>77</v>
      </c>
      <c r="BM22" t="s">
        <v>77</v>
      </c>
      <c r="BN22">
        <v>0</v>
      </c>
      <c r="BO22">
        <v>0</v>
      </c>
      <c r="BP22">
        <v>32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32</v>
      </c>
    </row>
    <row r="23" spans="1:77" x14ac:dyDescent="0.25">
      <c r="A23" t="s">
        <v>145</v>
      </c>
      <c r="B23" t="s">
        <v>148</v>
      </c>
      <c r="C23" t="s">
        <v>149</v>
      </c>
      <c r="D23" t="s">
        <v>74</v>
      </c>
      <c r="E23" t="s">
        <v>80</v>
      </c>
      <c r="F23" t="s">
        <v>81</v>
      </c>
      <c r="G23">
        <v>24998.5</v>
      </c>
      <c r="H23">
        <v>3.2385999999999999</v>
      </c>
      <c r="I23">
        <v>0</v>
      </c>
      <c r="J23">
        <v>0</v>
      </c>
      <c r="K23">
        <v>0</v>
      </c>
      <c r="L23">
        <v>0</v>
      </c>
      <c r="M23">
        <v>0</v>
      </c>
      <c r="N23">
        <v>4.3986999999999998</v>
      </c>
      <c r="O23">
        <v>0</v>
      </c>
      <c r="P23">
        <v>0</v>
      </c>
      <c r="Q23">
        <v>3.6399300000000001</v>
      </c>
      <c r="R23">
        <v>0</v>
      </c>
      <c r="S23">
        <v>5.6858399999999998</v>
      </c>
      <c r="T23">
        <v>16.963000000000001</v>
      </c>
      <c r="U23">
        <v>0</v>
      </c>
      <c r="V23">
        <v>0</v>
      </c>
      <c r="W23">
        <v>0</v>
      </c>
      <c r="X23">
        <v>56.9529</v>
      </c>
      <c r="Y23">
        <v>0</v>
      </c>
      <c r="Z23">
        <v>25.079499999999999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82.032399999999996</v>
      </c>
      <c r="AH23">
        <v>8.8208300000000008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0.94167100000000004</v>
      </c>
      <c r="AO23">
        <v>0</v>
      </c>
      <c r="AP23">
        <v>0</v>
      </c>
      <c r="AQ23">
        <v>1.9224000000000001</v>
      </c>
      <c r="AR23">
        <v>0</v>
      </c>
      <c r="AS23">
        <v>2.3091900000000001</v>
      </c>
      <c r="AT23">
        <v>13.9941</v>
      </c>
      <c r="AU23">
        <v>0</v>
      </c>
      <c r="AV23">
        <v>0</v>
      </c>
      <c r="AW23">
        <v>0</v>
      </c>
      <c r="AX23">
        <v>94.757400000000004</v>
      </c>
      <c r="AY23">
        <v>0</v>
      </c>
      <c r="AZ23">
        <v>8.1155000000000008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102.873</v>
      </c>
      <c r="BH23">
        <v>90.659099999999995</v>
      </c>
      <c r="BI23">
        <v>0.55555600000000005</v>
      </c>
      <c r="BJ23" t="s">
        <v>77</v>
      </c>
      <c r="BK23" t="s">
        <v>77</v>
      </c>
      <c r="BL23" t="s">
        <v>77</v>
      </c>
      <c r="BM23" t="s">
        <v>77</v>
      </c>
      <c r="BN23">
        <v>0</v>
      </c>
      <c r="BO23">
        <v>0</v>
      </c>
      <c r="BP23">
        <v>5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5</v>
      </c>
    </row>
    <row r="24" spans="1:77" x14ac:dyDescent="0.25">
      <c r="A24" t="s">
        <v>150</v>
      </c>
      <c r="B24" t="s">
        <v>151</v>
      </c>
      <c r="C24" t="s">
        <v>152</v>
      </c>
      <c r="D24" t="s">
        <v>74</v>
      </c>
      <c r="E24" t="s">
        <v>85</v>
      </c>
      <c r="F24" t="s">
        <v>86</v>
      </c>
      <c r="G24">
        <v>24998.5</v>
      </c>
      <c r="H24">
        <v>1.8163800000000001</v>
      </c>
      <c r="I24">
        <v>0</v>
      </c>
      <c r="J24">
        <v>0</v>
      </c>
      <c r="K24">
        <v>0</v>
      </c>
      <c r="L24">
        <v>0</v>
      </c>
      <c r="M24">
        <v>0</v>
      </c>
      <c r="N24">
        <v>3.5341100000000001</v>
      </c>
      <c r="O24">
        <v>0</v>
      </c>
      <c r="P24">
        <v>0</v>
      </c>
      <c r="Q24">
        <v>3.6399300000000001</v>
      </c>
      <c r="R24">
        <v>0</v>
      </c>
      <c r="S24">
        <v>5.6858399999999998</v>
      </c>
      <c r="T24">
        <v>14.676299999999999</v>
      </c>
      <c r="U24">
        <v>0</v>
      </c>
      <c r="V24">
        <v>0</v>
      </c>
      <c r="W24">
        <v>0</v>
      </c>
      <c r="X24">
        <v>45.799700000000001</v>
      </c>
      <c r="Y24">
        <v>0</v>
      </c>
      <c r="Z24">
        <v>25.206900000000001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71.006600000000006</v>
      </c>
      <c r="AH24">
        <v>6.4925600000000001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0.864846</v>
      </c>
      <c r="AO24">
        <v>0</v>
      </c>
      <c r="AP24">
        <v>0</v>
      </c>
      <c r="AQ24">
        <v>1.9224000000000001</v>
      </c>
      <c r="AR24">
        <v>0</v>
      </c>
      <c r="AS24">
        <v>2.3091900000000001</v>
      </c>
      <c r="AT24">
        <v>11.589</v>
      </c>
      <c r="AU24">
        <v>0</v>
      </c>
      <c r="AV24">
        <v>0</v>
      </c>
      <c r="AW24">
        <v>0</v>
      </c>
      <c r="AX24">
        <v>90.371300000000005</v>
      </c>
      <c r="AY24">
        <v>0</v>
      </c>
      <c r="AZ24">
        <v>0.73746299999999998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91.108699999999999</v>
      </c>
      <c r="BH24">
        <v>67.028000000000006</v>
      </c>
      <c r="BI24">
        <v>0.44444400000000001</v>
      </c>
      <c r="BJ24" t="s">
        <v>77</v>
      </c>
      <c r="BK24" t="s">
        <v>77</v>
      </c>
      <c r="BL24" t="s">
        <v>77</v>
      </c>
      <c r="BM24" t="s">
        <v>77</v>
      </c>
      <c r="BN24">
        <v>0</v>
      </c>
      <c r="BO24">
        <v>0</v>
      </c>
      <c r="BP24">
        <v>4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4</v>
      </c>
    </row>
    <row r="25" spans="1:77" x14ac:dyDescent="0.25">
      <c r="A25" t="s">
        <v>150</v>
      </c>
      <c r="B25" t="s">
        <v>153</v>
      </c>
      <c r="C25" t="s">
        <v>154</v>
      </c>
      <c r="D25" t="s">
        <v>74</v>
      </c>
      <c r="E25" t="s">
        <v>89</v>
      </c>
      <c r="F25" t="s">
        <v>90</v>
      </c>
      <c r="G25">
        <v>24998.5</v>
      </c>
      <c r="H25">
        <v>3.6878500000000001</v>
      </c>
      <c r="I25">
        <v>0</v>
      </c>
      <c r="J25">
        <v>0</v>
      </c>
      <c r="K25">
        <v>0</v>
      </c>
      <c r="L25">
        <v>0</v>
      </c>
      <c r="M25">
        <v>0</v>
      </c>
      <c r="N25">
        <v>4.4256500000000001</v>
      </c>
      <c r="O25">
        <v>0</v>
      </c>
      <c r="P25">
        <v>0</v>
      </c>
      <c r="Q25">
        <v>3.6399300000000001</v>
      </c>
      <c r="R25">
        <v>0</v>
      </c>
      <c r="S25">
        <v>5.6858399999999998</v>
      </c>
      <c r="T25">
        <v>17.4392</v>
      </c>
      <c r="U25">
        <v>0</v>
      </c>
      <c r="V25">
        <v>0</v>
      </c>
      <c r="W25">
        <v>0</v>
      </c>
      <c r="X25">
        <v>44.932200000000002</v>
      </c>
      <c r="Y25">
        <v>0</v>
      </c>
      <c r="Z25">
        <v>24.4636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69.395799999999994</v>
      </c>
      <c r="AH25">
        <v>8.5439900000000009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1.0283100000000001</v>
      </c>
      <c r="AO25">
        <v>0</v>
      </c>
      <c r="AP25">
        <v>0</v>
      </c>
      <c r="AQ25">
        <v>1.9224000000000001</v>
      </c>
      <c r="AR25">
        <v>0</v>
      </c>
      <c r="AS25">
        <v>2.3091900000000001</v>
      </c>
      <c r="AT25">
        <v>13.803900000000001</v>
      </c>
      <c r="AU25">
        <v>0</v>
      </c>
      <c r="AV25">
        <v>0</v>
      </c>
      <c r="AW25">
        <v>0</v>
      </c>
      <c r="AX25">
        <v>86.063000000000002</v>
      </c>
      <c r="AY25">
        <v>0</v>
      </c>
      <c r="AZ25">
        <v>7.9136800000000003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93.976699999999994</v>
      </c>
      <c r="BH25">
        <v>82.271000000000001</v>
      </c>
      <c r="BI25">
        <v>2.5555599999999998</v>
      </c>
      <c r="BJ25" t="s">
        <v>77</v>
      </c>
      <c r="BK25" t="s">
        <v>77</v>
      </c>
      <c r="BL25" t="s">
        <v>77</v>
      </c>
      <c r="BM25" t="s">
        <v>77</v>
      </c>
      <c r="BN25">
        <v>0</v>
      </c>
      <c r="BO25">
        <v>0</v>
      </c>
      <c r="BP25">
        <v>23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23</v>
      </c>
    </row>
    <row r="26" spans="1:77" x14ac:dyDescent="0.25">
      <c r="A26" t="s">
        <v>155</v>
      </c>
      <c r="B26" t="s">
        <v>156</v>
      </c>
      <c r="C26" t="s">
        <v>157</v>
      </c>
      <c r="D26" t="s">
        <v>74</v>
      </c>
      <c r="E26" t="s">
        <v>94</v>
      </c>
      <c r="F26" t="s">
        <v>95</v>
      </c>
      <c r="G26">
        <v>24998.5</v>
      </c>
      <c r="H26">
        <v>2.2401599999999999</v>
      </c>
      <c r="I26">
        <v>0</v>
      </c>
      <c r="J26">
        <v>0</v>
      </c>
      <c r="K26">
        <v>0</v>
      </c>
      <c r="L26">
        <v>0</v>
      </c>
      <c r="M26">
        <v>0</v>
      </c>
      <c r="N26">
        <v>3.7629700000000001</v>
      </c>
      <c r="O26">
        <v>0</v>
      </c>
      <c r="P26">
        <v>0</v>
      </c>
      <c r="Q26">
        <v>3.6399300000000001</v>
      </c>
      <c r="R26">
        <v>0</v>
      </c>
      <c r="S26">
        <v>5.6858399999999998</v>
      </c>
      <c r="T26">
        <v>15.328900000000001</v>
      </c>
      <c r="U26">
        <v>0</v>
      </c>
      <c r="V26">
        <v>0</v>
      </c>
      <c r="W26">
        <v>0</v>
      </c>
      <c r="X26">
        <v>53.167400000000001</v>
      </c>
      <c r="Y26">
        <v>0</v>
      </c>
      <c r="Z26">
        <v>25.5152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78.682699999999997</v>
      </c>
      <c r="AH26">
        <v>6.6978600000000004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0.85801300000000003</v>
      </c>
      <c r="AO26">
        <v>0</v>
      </c>
      <c r="AP26">
        <v>0</v>
      </c>
      <c r="AQ26">
        <v>1.9224000000000001</v>
      </c>
      <c r="AR26">
        <v>0</v>
      </c>
      <c r="AS26">
        <v>2.3091900000000001</v>
      </c>
      <c r="AT26">
        <v>11.7875</v>
      </c>
      <c r="AU26">
        <v>0</v>
      </c>
      <c r="AV26">
        <v>0</v>
      </c>
      <c r="AW26">
        <v>0</v>
      </c>
      <c r="AX26">
        <v>87.716200000000001</v>
      </c>
      <c r="AY26">
        <v>0</v>
      </c>
      <c r="AZ26">
        <v>8.2153700000000001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95.931600000000003</v>
      </c>
      <c r="BH26">
        <v>70.295000000000002</v>
      </c>
      <c r="BI26">
        <v>4.5555599999999998</v>
      </c>
      <c r="BJ26" t="s">
        <v>77</v>
      </c>
      <c r="BK26" t="s">
        <v>77</v>
      </c>
      <c r="BL26" t="s">
        <v>77</v>
      </c>
      <c r="BM26" t="s">
        <v>77</v>
      </c>
      <c r="BN26">
        <v>0</v>
      </c>
      <c r="BO26">
        <v>0</v>
      </c>
      <c r="BP26">
        <v>41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41</v>
      </c>
    </row>
    <row r="27" spans="1:77" x14ac:dyDescent="0.25">
      <c r="A27" t="s">
        <v>155</v>
      </c>
      <c r="B27" t="s">
        <v>158</v>
      </c>
      <c r="C27" t="s">
        <v>159</v>
      </c>
      <c r="D27" t="s">
        <v>74</v>
      </c>
      <c r="E27" t="s">
        <v>98</v>
      </c>
      <c r="F27" t="s">
        <v>99</v>
      </c>
      <c r="G27">
        <v>24998.5</v>
      </c>
      <c r="H27">
        <v>4.0644</v>
      </c>
      <c r="I27">
        <v>0</v>
      </c>
      <c r="J27">
        <v>0</v>
      </c>
      <c r="K27">
        <v>0</v>
      </c>
      <c r="L27">
        <v>0</v>
      </c>
      <c r="M27">
        <v>0</v>
      </c>
      <c r="N27">
        <v>3.6710400000000001</v>
      </c>
      <c r="O27">
        <v>0</v>
      </c>
      <c r="P27">
        <v>0</v>
      </c>
      <c r="Q27">
        <v>3.6399300000000001</v>
      </c>
      <c r="R27">
        <v>0</v>
      </c>
      <c r="S27">
        <v>5.6858399999999998</v>
      </c>
      <c r="T27">
        <v>17.061199999999999</v>
      </c>
      <c r="U27">
        <v>0</v>
      </c>
      <c r="V27">
        <v>0</v>
      </c>
      <c r="W27">
        <v>0</v>
      </c>
      <c r="X27">
        <v>27.840900000000001</v>
      </c>
      <c r="Y27">
        <v>0</v>
      </c>
      <c r="Z27">
        <v>23.7864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51.627299999999998</v>
      </c>
      <c r="AH27">
        <v>8.3876000000000008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0.99177099999999996</v>
      </c>
      <c r="AO27">
        <v>0</v>
      </c>
      <c r="AP27">
        <v>0</v>
      </c>
      <c r="AQ27">
        <v>1.9224000000000001</v>
      </c>
      <c r="AR27">
        <v>0</v>
      </c>
      <c r="AS27">
        <v>2.3091900000000001</v>
      </c>
      <c r="AT27">
        <v>13.611000000000001</v>
      </c>
      <c r="AU27">
        <v>0</v>
      </c>
      <c r="AV27">
        <v>0</v>
      </c>
      <c r="AW27">
        <v>0</v>
      </c>
      <c r="AX27">
        <v>77.204800000000006</v>
      </c>
      <c r="AY27">
        <v>0</v>
      </c>
      <c r="AZ27">
        <v>7.4900599999999997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84.694900000000004</v>
      </c>
      <c r="BH27">
        <v>92.983400000000003</v>
      </c>
      <c r="BI27">
        <v>2.2222200000000001</v>
      </c>
      <c r="BJ27" t="s">
        <v>77</v>
      </c>
      <c r="BK27" t="s">
        <v>77</v>
      </c>
      <c r="BL27" t="s">
        <v>77</v>
      </c>
      <c r="BM27" t="s">
        <v>77</v>
      </c>
      <c r="BN27">
        <v>0</v>
      </c>
      <c r="BO27">
        <v>0</v>
      </c>
      <c r="BP27">
        <v>20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20</v>
      </c>
    </row>
    <row r="28" spans="1:77" x14ac:dyDescent="0.25">
      <c r="A28" t="s">
        <v>160</v>
      </c>
      <c r="B28" t="s">
        <v>161</v>
      </c>
      <c r="C28" t="s">
        <v>162</v>
      </c>
      <c r="D28" t="s">
        <v>74</v>
      </c>
      <c r="E28" t="s">
        <v>103</v>
      </c>
      <c r="F28" t="s">
        <v>104</v>
      </c>
      <c r="G28">
        <v>24998.5</v>
      </c>
      <c r="H28">
        <v>3.26057</v>
      </c>
      <c r="I28">
        <v>0</v>
      </c>
      <c r="J28">
        <v>0</v>
      </c>
      <c r="K28">
        <v>0</v>
      </c>
      <c r="L28">
        <v>0</v>
      </c>
      <c r="M28">
        <v>0</v>
      </c>
      <c r="N28">
        <v>2.63754</v>
      </c>
      <c r="O28">
        <v>0</v>
      </c>
      <c r="P28">
        <v>0</v>
      </c>
      <c r="Q28">
        <v>3.6399300000000001</v>
      </c>
      <c r="R28">
        <v>0</v>
      </c>
      <c r="S28">
        <v>5.6858399999999998</v>
      </c>
      <c r="T28">
        <v>15.2239</v>
      </c>
      <c r="U28">
        <v>0</v>
      </c>
      <c r="V28">
        <v>0</v>
      </c>
      <c r="W28">
        <v>0</v>
      </c>
      <c r="X28">
        <v>17.084199999999999</v>
      </c>
      <c r="Y28">
        <v>0</v>
      </c>
      <c r="Z28">
        <v>23.545500000000001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40.6297</v>
      </c>
      <c r="AH28">
        <v>6.7486699999999997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0.86347700000000005</v>
      </c>
      <c r="AO28">
        <v>0</v>
      </c>
      <c r="AP28">
        <v>0</v>
      </c>
      <c r="AQ28">
        <v>1.9224000000000001</v>
      </c>
      <c r="AR28">
        <v>0</v>
      </c>
      <c r="AS28">
        <v>2.3091900000000001</v>
      </c>
      <c r="AT28">
        <v>11.8437</v>
      </c>
      <c r="AU28">
        <v>0</v>
      </c>
      <c r="AV28">
        <v>0</v>
      </c>
      <c r="AW28">
        <v>0</v>
      </c>
      <c r="AX28">
        <v>57.317300000000003</v>
      </c>
      <c r="AY28">
        <v>0</v>
      </c>
      <c r="AZ28">
        <v>7.5807200000000003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64.897999999999996</v>
      </c>
      <c r="BH28">
        <v>77.494</v>
      </c>
      <c r="BI28">
        <v>7.4444400000000002</v>
      </c>
      <c r="BJ28" t="s">
        <v>77</v>
      </c>
      <c r="BK28" t="s">
        <v>77</v>
      </c>
      <c r="BL28" t="s">
        <v>77</v>
      </c>
      <c r="BM28" t="s">
        <v>77</v>
      </c>
      <c r="BN28">
        <v>0</v>
      </c>
      <c r="BO28">
        <v>0</v>
      </c>
      <c r="BP28">
        <v>67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67</v>
      </c>
    </row>
    <row r="29" spans="1:77" x14ac:dyDescent="0.25">
      <c r="A29" t="s">
        <v>160</v>
      </c>
      <c r="B29" t="s">
        <v>163</v>
      </c>
      <c r="C29" t="s">
        <v>164</v>
      </c>
      <c r="D29" t="s">
        <v>74</v>
      </c>
      <c r="E29" t="s">
        <v>107</v>
      </c>
      <c r="F29" t="s">
        <v>108</v>
      </c>
      <c r="G29">
        <v>24998.5</v>
      </c>
      <c r="H29">
        <v>5.2519299999999998</v>
      </c>
      <c r="I29">
        <v>0</v>
      </c>
      <c r="J29">
        <v>0</v>
      </c>
      <c r="K29">
        <v>0</v>
      </c>
      <c r="L29">
        <v>0</v>
      </c>
      <c r="M29">
        <v>0</v>
      </c>
      <c r="N29">
        <v>4.8336899999999998</v>
      </c>
      <c r="O29">
        <v>0</v>
      </c>
      <c r="P29">
        <v>0</v>
      </c>
      <c r="Q29">
        <v>3.6399300000000001</v>
      </c>
      <c r="R29">
        <v>0</v>
      </c>
      <c r="S29">
        <v>5.6858399999999998</v>
      </c>
      <c r="T29">
        <v>19.4114</v>
      </c>
      <c r="U29">
        <v>0</v>
      </c>
      <c r="V29">
        <v>0</v>
      </c>
      <c r="W29">
        <v>0</v>
      </c>
      <c r="X29">
        <v>23.514700000000001</v>
      </c>
      <c r="Y29">
        <v>0</v>
      </c>
      <c r="Z29">
        <v>23.2257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46.740499999999997</v>
      </c>
      <c r="AH29">
        <v>11.880800000000001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1.2461899999999999</v>
      </c>
      <c r="AO29">
        <v>0</v>
      </c>
      <c r="AP29">
        <v>0</v>
      </c>
      <c r="AQ29">
        <v>1.9224000000000001</v>
      </c>
      <c r="AR29">
        <v>0</v>
      </c>
      <c r="AS29">
        <v>2.3091900000000001</v>
      </c>
      <c r="AT29">
        <v>17.358599999999999</v>
      </c>
      <c r="AU29">
        <v>0</v>
      </c>
      <c r="AV29">
        <v>0</v>
      </c>
      <c r="AW29">
        <v>0</v>
      </c>
      <c r="AX29">
        <v>75.941199999999995</v>
      </c>
      <c r="AY29">
        <v>0</v>
      </c>
      <c r="AZ29">
        <v>7.5013800000000002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83.442599999999999</v>
      </c>
      <c r="BH29">
        <v>96.953199999999995</v>
      </c>
      <c r="BI29">
        <v>9.6666699999999999</v>
      </c>
      <c r="BJ29" t="s">
        <v>77</v>
      </c>
      <c r="BK29" t="s">
        <v>77</v>
      </c>
      <c r="BL29" t="s">
        <v>77</v>
      </c>
      <c r="BM29" t="s">
        <v>77</v>
      </c>
      <c r="BN29">
        <v>0</v>
      </c>
      <c r="BO29">
        <v>0</v>
      </c>
      <c r="BP29">
        <v>87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87</v>
      </c>
    </row>
    <row r="30" spans="1:77" x14ac:dyDescent="0.25">
      <c r="A30" t="s">
        <v>160</v>
      </c>
      <c r="B30" t="s">
        <v>165</v>
      </c>
      <c r="C30" t="s">
        <v>166</v>
      </c>
      <c r="D30" t="s">
        <v>74</v>
      </c>
      <c r="E30" t="s">
        <v>112</v>
      </c>
      <c r="F30" t="s">
        <v>113</v>
      </c>
      <c r="G30">
        <v>24998.5</v>
      </c>
      <c r="H30">
        <v>5.7539600000000002</v>
      </c>
      <c r="I30">
        <v>0</v>
      </c>
      <c r="J30">
        <v>0</v>
      </c>
      <c r="K30">
        <v>0</v>
      </c>
      <c r="L30">
        <v>0</v>
      </c>
      <c r="M30">
        <v>0</v>
      </c>
      <c r="N30">
        <v>5.4328500000000002</v>
      </c>
      <c r="O30">
        <v>0</v>
      </c>
      <c r="P30">
        <v>0</v>
      </c>
      <c r="Q30">
        <v>3.6399300000000001</v>
      </c>
      <c r="R30">
        <v>0</v>
      </c>
      <c r="S30">
        <v>5.6858399999999998</v>
      </c>
      <c r="T30">
        <v>20.512499999999999</v>
      </c>
      <c r="U30">
        <v>0</v>
      </c>
      <c r="V30">
        <v>0</v>
      </c>
      <c r="W30">
        <v>0</v>
      </c>
      <c r="X30">
        <v>28.525600000000001</v>
      </c>
      <c r="Y30">
        <v>0</v>
      </c>
      <c r="Z30">
        <v>23.23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51.755699999999997</v>
      </c>
      <c r="AH30">
        <v>12.8719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1.31423</v>
      </c>
      <c r="AO30">
        <v>0</v>
      </c>
      <c r="AP30">
        <v>0</v>
      </c>
      <c r="AQ30">
        <v>1.9224000000000001</v>
      </c>
      <c r="AR30">
        <v>0</v>
      </c>
      <c r="AS30">
        <v>2.3091900000000001</v>
      </c>
      <c r="AT30">
        <v>18.4177</v>
      </c>
      <c r="AU30">
        <v>0</v>
      </c>
      <c r="AV30">
        <v>0</v>
      </c>
      <c r="AW30">
        <v>0</v>
      </c>
      <c r="AX30">
        <v>78.255700000000004</v>
      </c>
      <c r="AY30">
        <v>0</v>
      </c>
      <c r="AZ30">
        <v>7.5200500000000003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85.775700000000001</v>
      </c>
      <c r="BH30">
        <v>113.43</v>
      </c>
      <c r="BI30">
        <v>4.4444400000000002</v>
      </c>
      <c r="BJ30" t="s">
        <v>77</v>
      </c>
      <c r="BK30" t="s">
        <v>77</v>
      </c>
      <c r="BL30" t="s">
        <v>77</v>
      </c>
      <c r="BM30" t="s">
        <v>77</v>
      </c>
      <c r="BN30">
        <v>0</v>
      </c>
      <c r="BO30">
        <v>0</v>
      </c>
      <c r="BP30">
        <v>40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40</v>
      </c>
    </row>
    <row r="31" spans="1:77" x14ac:dyDescent="0.25">
      <c r="A31" t="s">
        <v>167</v>
      </c>
      <c r="B31" t="s">
        <v>168</v>
      </c>
      <c r="C31" t="s">
        <v>169</v>
      </c>
      <c r="D31" t="s">
        <v>74</v>
      </c>
      <c r="E31" t="s">
        <v>116</v>
      </c>
      <c r="F31" t="s">
        <v>117</v>
      </c>
      <c r="G31">
        <v>24998.5</v>
      </c>
      <c r="H31">
        <v>6.1108599999999997</v>
      </c>
      <c r="I31">
        <v>0</v>
      </c>
      <c r="J31">
        <v>0</v>
      </c>
      <c r="K31">
        <v>0</v>
      </c>
      <c r="L31">
        <v>0</v>
      </c>
      <c r="M31">
        <v>0</v>
      </c>
      <c r="N31">
        <v>5.4328799999999999</v>
      </c>
      <c r="O31">
        <v>0</v>
      </c>
      <c r="P31">
        <v>0</v>
      </c>
      <c r="Q31">
        <v>3.6399300000000001</v>
      </c>
      <c r="R31">
        <v>0</v>
      </c>
      <c r="S31">
        <v>5.6858399999999998</v>
      </c>
      <c r="T31">
        <v>20.869499999999999</v>
      </c>
      <c r="U31">
        <v>0</v>
      </c>
      <c r="V31">
        <v>0</v>
      </c>
      <c r="W31">
        <v>0</v>
      </c>
      <c r="X31">
        <v>28.621300000000002</v>
      </c>
      <c r="Y31">
        <v>0</v>
      </c>
      <c r="Z31">
        <v>23.137799999999999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51.759099999999997</v>
      </c>
      <c r="AH31">
        <v>13.0533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1.29094</v>
      </c>
      <c r="AO31">
        <v>0</v>
      </c>
      <c r="AP31">
        <v>0</v>
      </c>
      <c r="AQ31">
        <v>1.9224000000000001</v>
      </c>
      <c r="AR31">
        <v>0</v>
      </c>
      <c r="AS31">
        <v>2.3091900000000001</v>
      </c>
      <c r="AT31">
        <v>18.575800000000001</v>
      </c>
      <c r="AU31">
        <v>0</v>
      </c>
      <c r="AV31">
        <v>0</v>
      </c>
      <c r="AW31">
        <v>0</v>
      </c>
      <c r="AX31">
        <v>83.332599999999999</v>
      </c>
      <c r="AY31">
        <v>0</v>
      </c>
      <c r="AZ31">
        <v>7.2024600000000003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90.5351</v>
      </c>
      <c r="BH31">
        <v>100.137</v>
      </c>
      <c r="BI31">
        <v>4.3333300000000001</v>
      </c>
      <c r="BJ31" t="s">
        <v>77</v>
      </c>
      <c r="BK31" t="s">
        <v>77</v>
      </c>
      <c r="BL31" t="s">
        <v>77</v>
      </c>
      <c r="BM31" t="s">
        <v>77</v>
      </c>
      <c r="BN31">
        <v>0</v>
      </c>
      <c r="BO31">
        <v>0</v>
      </c>
      <c r="BP31">
        <v>39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39</v>
      </c>
    </row>
    <row r="32" spans="1:77" x14ac:dyDescent="0.25">
      <c r="A32" t="s">
        <v>167</v>
      </c>
      <c r="B32" t="s">
        <v>170</v>
      </c>
      <c r="C32" t="s">
        <v>171</v>
      </c>
      <c r="D32" t="s">
        <v>74</v>
      </c>
      <c r="E32" t="s">
        <v>121</v>
      </c>
      <c r="F32" t="s">
        <v>122</v>
      </c>
      <c r="G32">
        <v>24998.5</v>
      </c>
      <c r="H32">
        <v>6.0192800000000002</v>
      </c>
      <c r="I32">
        <v>0</v>
      </c>
      <c r="J32">
        <v>0</v>
      </c>
      <c r="K32">
        <v>0</v>
      </c>
      <c r="L32">
        <v>0</v>
      </c>
      <c r="M32">
        <v>0</v>
      </c>
      <c r="N32">
        <v>5.3508100000000001</v>
      </c>
      <c r="O32">
        <v>0</v>
      </c>
      <c r="P32">
        <v>0</v>
      </c>
      <c r="Q32">
        <v>3.6399300000000001</v>
      </c>
      <c r="R32">
        <v>0</v>
      </c>
      <c r="S32">
        <v>5.6858399999999998</v>
      </c>
      <c r="T32">
        <v>20.695799999999998</v>
      </c>
      <c r="U32">
        <v>0</v>
      </c>
      <c r="V32">
        <v>0</v>
      </c>
      <c r="W32">
        <v>0</v>
      </c>
      <c r="X32">
        <v>51.4968</v>
      </c>
      <c r="Y32">
        <v>0</v>
      </c>
      <c r="Z32">
        <v>23.521100000000001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75.017799999999994</v>
      </c>
      <c r="AH32">
        <v>10.491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1.0586800000000001</v>
      </c>
      <c r="AO32">
        <v>0</v>
      </c>
      <c r="AP32">
        <v>0</v>
      </c>
      <c r="AQ32">
        <v>1.9224000000000001</v>
      </c>
      <c r="AR32">
        <v>0</v>
      </c>
      <c r="AS32">
        <v>2.3091900000000001</v>
      </c>
      <c r="AT32">
        <v>15.7813</v>
      </c>
      <c r="AU32">
        <v>0</v>
      </c>
      <c r="AV32">
        <v>0</v>
      </c>
      <c r="AW32">
        <v>0</v>
      </c>
      <c r="AX32">
        <v>101.816</v>
      </c>
      <c r="AY32">
        <v>0</v>
      </c>
      <c r="AZ32">
        <v>0.744278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102.56100000000001</v>
      </c>
      <c r="BH32">
        <v>85.469099999999997</v>
      </c>
      <c r="BI32">
        <v>4</v>
      </c>
      <c r="BJ32" t="s">
        <v>77</v>
      </c>
      <c r="BK32" t="s">
        <v>77</v>
      </c>
      <c r="BL32" t="s">
        <v>77</v>
      </c>
      <c r="BM32" t="s">
        <v>77</v>
      </c>
      <c r="BN32">
        <v>0</v>
      </c>
      <c r="BO32">
        <v>0</v>
      </c>
      <c r="BP32">
        <v>36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36</v>
      </c>
    </row>
    <row r="33" spans="1:77" x14ac:dyDescent="0.25">
      <c r="A33" t="s">
        <v>172</v>
      </c>
      <c r="B33" t="s">
        <v>173</v>
      </c>
      <c r="C33" t="s">
        <v>174</v>
      </c>
      <c r="D33" t="s">
        <v>74</v>
      </c>
      <c r="E33" t="s">
        <v>125</v>
      </c>
      <c r="F33" t="s">
        <v>126</v>
      </c>
      <c r="G33">
        <v>24998.5</v>
      </c>
      <c r="H33">
        <v>4.5874100000000002</v>
      </c>
      <c r="I33">
        <v>0</v>
      </c>
      <c r="J33">
        <v>0</v>
      </c>
      <c r="K33">
        <v>0</v>
      </c>
      <c r="L33">
        <v>0</v>
      </c>
      <c r="M33">
        <v>0</v>
      </c>
      <c r="N33">
        <v>4.7859699999999998</v>
      </c>
      <c r="O33">
        <v>0</v>
      </c>
      <c r="P33">
        <v>0</v>
      </c>
      <c r="Q33">
        <v>3.6399300000000001</v>
      </c>
      <c r="R33">
        <v>0</v>
      </c>
      <c r="S33">
        <v>5.6858399999999998</v>
      </c>
      <c r="T33">
        <v>18.699100000000001</v>
      </c>
      <c r="U33">
        <v>0</v>
      </c>
      <c r="V33">
        <v>0</v>
      </c>
      <c r="W33">
        <v>0</v>
      </c>
      <c r="X33">
        <v>49.424199999999999</v>
      </c>
      <c r="Y33">
        <v>0</v>
      </c>
      <c r="Z33">
        <v>24.119299999999999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73.543499999999995</v>
      </c>
      <c r="AH33">
        <v>9.1344399999999997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1.0145500000000001</v>
      </c>
      <c r="AO33">
        <v>0</v>
      </c>
      <c r="AP33">
        <v>0</v>
      </c>
      <c r="AQ33">
        <v>1.9224000000000001</v>
      </c>
      <c r="AR33">
        <v>0</v>
      </c>
      <c r="AS33">
        <v>2.3091900000000001</v>
      </c>
      <c r="AT33">
        <v>14.380599999999999</v>
      </c>
      <c r="AU33">
        <v>0</v>
      </c>
      <c r="AV33">
        <v>0</v>
      </c>
      <c r="AW33">
        <v>0</v>
      </c>
      <c r="AX33">
        <v>98.542500000000004</v>
      </c>
      <c r="AY33">
        <v>0</v>
      </c>
      <c r="AZ33">
        <v>0.74094300000000002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99.283500000000004</v>
      </c>
      <c r="BH33">
        <v>88.7821</v>
      </c>
      <c r="BI33">
        <v>3.4444400000000002</v>
      </c>
      <c r="BJ33" t="s">
        <v>77</v>
      </c>
      <c r="BK33" t="s">
        <v>77</v>
      </c>
      <c r="BL33" t="s">
        <v>77</v>
      </c>
      <c r="BM33" t="s">
        <v>77</v>
      </c>
      <c r="BN33">
        <v>0</v>
      </c>
      <c r="BO33">
        <v>0</v>
      </c>
      <c r="BP33">
        <v>31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31</v>
      </c>
    </row>
    <row r="34" spans="1:77" x14ac:dyDescent="0.25">
      <c r="A34" t="s">
        <v>172</v>
      </c>
      <c r="B34" t="s">
        <v>175</v>
      </c>
      <c r="C34" t="s">
        <v>176</v>
      </c>
      <c r="D34" t="s">
        <v>74</v>
      </c>
      <c r="E34" t="s">
        <v>130</v>
      </c>
      <c r="F34" t="s">
        <v>131</v>
      </c>
      <c r="G34">
        <v>24998.5</v>
      </c>
      <c r="H34">
        <v>6.6376900000000001</v>
      </c>
      <c r="I34">
        <v>0</v>
      </c>
      <c r="J34">
        <v>0</v>
      </c>
      <c r="K34">
        <v>0</v>
      </c>
      <c r="L34">
        <v>0</v>
      </c>
      <c r="M34">
        <v>0</v>
      </c>
      <c r="N34">
        <v>5.2561900000000001</v>
      </c>
      <c r="O34">
        <v>0</v>
      </c>
      <c r="P34">
        <v>0</v>
      </c>
      <c r="Q34">
        <v>3.6399300000000001</v>
      </c>
      <c r="R34">
        <v>0</v>
      </c>
      <c r="S34">
        <v>5.6858399999999998</v>
      </c>
      <c r="T34">
        <v>21.2196</v>
      </c>
      <c r="U34">
        <v>0</v>
      </c>
      <c r="V34">
        <v>0</v>
      </c>
      <c r="W34">
        <v>0</v>
      </c>
      <c r="X34">
        <v>44.811599999999999</v>
      </c>
      <c r="Y34">
        <v>0</v>
      </c>
      <c r="Z34">
        <v>23.215399999999999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68.026899999999998</v>
      </c>
      <c r="AH34">
        <v>9.9298099999999998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1.0513600000000001</v>
      </c>
      <c r="AO34">
        <v>0</v>
      </c>
      <c r="AP34">
        <v>0</v>
      </c>
      <c r="AQ34">
        <v>1.9224000000000001</v>
      </c>
      <c r="AR34">
        <v>0</v>
      </c>
      <c r="AS34">
        <v>2.3091900000000001</v>
      </c>
      <c r="AT34">
        <v>15.2128</v>
      </c>
      <c r="AU34">
        <v>0</v>
      </c>
      <c r="AV34">
        <v>0</v>
      </c>
      <c r="AW34">
        <v>0</v>
      </c>
      <c r="AX34">
        <v>84.861500000000007</v>
      </c>
      <c r="AY34">
        <v>0</v>
      </c>
      <c r="AZ34">
        <v>7.5787000000000004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92.440200000000004</v>
      </c>
      <c r="BH34">
        <v>90.799400000000006</v>
      </c>
      <c r="BI34">
        <v>4.88889</v>
      </c>
      <c r="BJ34" t="s">
        <v>77</v>
      </c>
      <c r="BK34" t="s">
        <v>77</v>
      </c>
      <c r="BL34" t="s">
        <v>77</v>
      </c>
      <c r="BM34" t="s">
        <v>77</v>
      </c>
      <c r="BN34">
        <v>0</v>
      </c>
      <c r="BO34">
        <v>0</v>
      </c>
      <c r="BP34">
        <v>44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44</v>
      </c>
    </row>
    <row r="35" spans="1:77" x14ac:dyDescent="0.25">
      <c r="A35" t="s">
        <v>177</v>
      </c>
      <c r="B35" t="s">
        <v>178</v>
      </c>
      <c r="C35" t="s">
        <v>179</v>
      </c>
      <c r="D35" t="s">
        <v>74</v>
      </c>
      <c r="E35" t="s">
        <v>134</v>
      </c>
      <c r="F35" t="s">
        <v>135</v>
      </c>
      <c r="G35">
        <v>24998.5</v>
      </c>
      <c r="H35">
        <v>6.6091800000000003</v>
      </c>
      <c r="I35">
        <v>0</v>
      </c>
      <c r="J35">
        <v>0</v>
      </c>
      <c r="K35">
        <v>0</v>
      </c>
      <c r="L35">
        <v>0</v>
      </c>
      <c r="M35">
        <v>0</v>
      </c>
      <c r="N35">
        <v>5.65001</v>
      </c>
      <c r="O35">
        <v>0</v>
      </c>
      <c r="P35">
        <v>0</v>
      </c>
      <c r="Q35">
        <v>3.6399300000000001</v>
      </c>
      <c r="R35">
        <v>0</v>
      </c>
      <c r="S35">
        <v>5.6858399999999998</v>
      </c>
      <c r="T35">
        <v>21.585000000000001</v>
      </c>
      <c r="U35">
        <v>0</v>
      </c>
      <c r="V35">
        <v>0</v>
      </c>
      <c r="W35">
        <v>0</v>
      </c>
      <c r="X35">
        <v>52.783499999999997</v>
      </c>
      <c r="Y35">
        <v>0</v>
      </c>
      <c r="Z35">
        <v>23.6553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76.438800000000001</v>
      </c>
      <c r="AH35">
        <v>11.2707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1.13219</v>
      </c>
      <c r="AO35">
        <v>0</v>
      </c>
      <c r="AP35">
        <v>0</v>
      </c>
      <c r="AQ35">
        <v>1.9224000000000001</v>
      </c>
      <c r="AR35">
        <v>0</v>
      </c>
      <c r="AS35">
        <v>2.3091900000000001</v>
      </c>
      <c r="AT35">
        <v>16.634499999999999</v>
      </c>
      <c r="AU35">
        <v>0</v>
      </c>
      <c r="AV35">
        <v>0</v>
      </c>
      <c r="AW35">
        <v>0</v>
      </c>
      <c r="AX35">
        <v>101.529</v>
      </c>
      <c r="AY35">
        <v>0</v>
      </c>
      <c r="AZ35">
        <v>7.7447499999999998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109.273</v>
      </c>
      <c r="BH35">
        <v>131.506</v>
      </c>
      <c r="BI35">
        <v>5.4444400000000002</v>
      </c>
      <c r="BJ35" t="s">
        <v>77</v>
      </c>
      <c r="BK35" t="s">
        <v>77</v>
      </c>
      <c r="BL35" t="s">
        <v>77</v>
      </c>
      <c r="BM35" t="s">
        <v>77</v>
      </c>
      <c r="BN35">
        <v>0</v>
      </c>
      <c r="BO35">
        <v>0</v>
      </c>
      <c r="BP35">
        <v>49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49</v>
      </c>
    </row>
    <row r="36" spans="1:77" x14ac:dyDescent="0.25">
      <c r="A36" t="s">
        <v>177</v>
      </c>
      <c r="B36" t="s">
        <v>180</v>
      </c>
      <c r="C36" t="s">
        <v>181</v>
      </c>
      <c r="D36" t="s">
        <v>74</v>
      </c>
      <c r="E36" t="s">
        <v>139</v>
      </c>
      <c r="F36" t="s">
        <v>140</v>
      </c>
      <c r="G36">
        <v>24998.5</v>
      </c>
      <c r="H36">
        <v>14.428000000000001</v>
      </c>
      <c r="I36">
        <v>0</v>
      </c>
      <c r="J36">
        <v>0</v>
      </c>
      <c r="K36">
        <v>0</v>
      </c>
      <c r="L36">
        <v>0</v>
      </c>
      <c r="M36">
        <v>0</v>
      </c>
      <c r="N36">
        <v>7.2551100000000002</v>
      </c>
      <c r="O36">
        <v>0</v>
      </c>
      <c r="P36">
        <v>0</v>
      </c>
      <c r="Q36">
        <v>3.6399300000000001</v>
      </c>
      <c r="R36">
        <v>0</v>
      </c>
      <c r="S36">
        <v>5.6858399999999998</v>
      </c>
      <c r="T36">
        <v>31.008900000000001</v>
      </c>
      <c r="U36">
        <v>0</v>
      </c>
      <c r="V36">
        <v>0</v>
      </c>
      <c r="W36">
        <v>0</v>
      </c>
      <c r="X36">
        <v>12.3012</v>
      </c>
      <c r="Y36">
        <v>0</v>
      </c>
      <c r="Z36">
        <v>19.998799999999999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32.299999999999997</v>
      </c>
      <c r="AH36">
        <v>16.5288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1.4737499999999999</v>
      </c>
      <c r="AO36">
        <v>0</v>
      </c>
      <c r="AP36">
        <v>0</v>
      </c>
      <c r="AQ36">
        <v>1.9224000000000001</v>
      </c>
      <c r="AR36">
        <v>0</v>
      </c>
      <c r="AS36">
        <v>2.3091900000000001</v>
      </c>
      <c r="AT36">
        <v>22.234200000000001</v>
      </c>
      <c r="AU36">
        <v>0</v>
      </c>
      <c r="AV36">
        <v>0</v>
      </c>
      <c r="AW36">
        <v>0</v>
      </c>
      <c r="AX36">
        <v>65.217600000000004</v>
      </c>
      <c r="AY36">
        <v>0</v>
      </c>
      <c r="AZ36">
        <v>6.0104100000000003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71.227999999999994</v>
      </c>
      <c r="BH36">
        <v>125.217</v>
      </c>
      <c r="BI36">
        <v>6.4444400000000002</v>
      </c>
      <c r="BJ36" t="s">
        <v>77</v>
      </c>
      <c r="BK36" t="s">
        <v>77</v>
      </c>
      <c r="BL36" t="s">
        <v>77</v>
      </c>
      <c r="BM36" t="s">
        <v>77</v>
      </c>
      <c r="BN36">
        <v>0</v>
      </c>
      <c r="BO36">
        <v>0</v>
      </c>
      <c r="BP36">
        <v>58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58</v>
      </c>
    </row>
    <row r="37" spans="1:77" x14ac:dyDescent="0.25">
      <c r="A37" t="s">
        <v>182</v>
      </c>
      <c r="B37" t="s">
        <v>183</v>
      </c>
      <c r="C37" t="s">
        <v>184</v>
      </c>
      <c r="D37" t="s">
        <v>74</v>
      </c>
      <c r="E37" t="s">
        <v>143</v>
      </c>
      <c r="F37" t="s">
        <v>144</v>
      </c>
      <c r="G37">
        <v>24998.5</v>
      </c>
      <c r="H37">
        <v>1.83022</v>
      </c>
      <c r="I37">
        <v>0</v>
      </c>
      <c r="J37">
        <v>0</v>
      </c>
      <c r="K37">
        <v>0</v>
      </c>
      <c r="L37">
        <v>0</v>
      </c>
      <c r="M37">
        <v>0</v>
      </c>
      <c r="N37">
        <v>3.7542900000000001</v>
      </c>
      <c r="O37">
        <v>0</v>
      </c>
      <c r="P37">
        <v>0</v>
      </c>
      <c r="Q37">
        <v>3.6399300000000001</v>
      </c>
      <c r="R37">
        <v>0</v>
      </c>
      <c r="S37">
        <v>5.6858399999999998</v>
      </c>
      <c r="T37">
        <v>14.910299999999999</v>
      </c>
      <c r="U37">
        <v>0</v>
      </c>
      <c r="V37">
        <v>0</v>
      </c>
      <c r="W37">
        <v>0</v>
      </c>
      <c r="X37">
        <v>105.931</v>
      </c>
      <c r="Y37">
        <v>0</v>
      </c>
      <c r="Z37">
        <v>26.732199999999999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132.66300000000001</v>
      </c>
      <c r="AH37">
        <v>5.2737299999999996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0.70465900000000004</v>
      </c>
      <c r="AO37">
        <v>0</v>
      </c>
      <c r="AP37">
        <v>0</v>
      </c>
      <c r="AQ37">
        <v>1.9224000000000001</v>
      </c>
      <c r="AR37">
        <v>0</v>
      </c>
      <c r="AS37">
        <v>2.3091900000000001</v>
      </c>
      <c r="AT37">
        <v>10.210000000000001</v>
      </c>
      <c r="AU37">
        <v>0</v>
      </c>
      <c r="AV37">
        <v>0</v>
      </c>
      <c r="AW37">
        <v>0</v>
      </c>
      <c r="AX37">
        <v>119.491</v>
      </c>
      <c r="AY37">
        <v>0</v>
      </c>
      <c r="AZ37">
        <v>0.76722599999999996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120.258</v>
      </c>
      <c r="BH37">
        <v>58.552599999999998</v>
      </c>
      <c r="BI37">
        <v>2.7777799999999999</v>
      </c>
      <c r="BJ37" t="s">
        <v>77</v>
      </c>
      <c r="BK37" t="s">
        <v>77</v>
      </c>
      <c r="BL37" t="s">
        <v>77</v>
      </c>
      <c r="BM37" t="s">
        <v>77</v>
      </c>
      <c r="BN37">
        <v>0</v>
      </c>
      <c r="BO37">
        <v>0</v>
      </c>
      <c r="BP37">
        <v>25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37"/>
  <sheetViews>
    <sheetView topLeftCell="R1" workbookViewId="0">
      <selection activeCell="A6" sqref="A6:A37"/>
    </sheetView>
  </sheetViews>
  <sheetFormatPr defaultRowHeight="15" x14ac:dyDescent="0.25"/>
  <sheetData>
    <row r="1" spans="1:77" x14ac:dyDescent="0.25">
      <c r="H1" t="s">
        <v>0</v>
      </c>
      <c r="U1" t="s">
        <v>1</v>
      </c>
      <c r="AH1" t="s">
        <v>2</v>
      </c>
      <c r="AU1" t="s">
        <v>3</v>
      </c>
      <c r="BN1" t="s">
        <v>4</v>
      </c>
    </row>
    <row r="2" spans="1:77" x14ac:dyDescent="0.25">
      <c r="H2" t="s">
        <v>5</v>
      </c>
      <c r="I2" t="s">
        <v>5</v>
      </c>
      <c r="J2" t="s">
        <v>5</v>
      </c>
      <c r="K2" t="s">
        <v>5</v>
      </c>
      <c r="L2" t="s">
        <v>5</v>
      </c>
      <c r="M2" t="s">
        <v>5</v>
      </c>
      <c r="N2" t="s">
        <v>5</v>
      </c>
      <c r="O2" t="s">
        <v>5</v>
      </c>
      <c r="P2" t="s">
        <v>5</v>
      </c>
      <c r="Q2" t="s">
        <v>5</v>
      </c>
      <c r="R2" t="s">
        <v>5</v>
      </c>
      <c r="S2" t="s">
        <v>5</v>
      </c>
      <c r="T2" t="s">
        <v>5</v>
      </c>
      <c r="U2" t="s">
        <v>5</v>
      </c>
      <c r="V2" t="s">
        <v>5</v>
      </c>
      <c r="W2" t="s">
        <v>5</v>
      </c>
      <c r="X2" t="s">
        <v>5</v>
      </c>
      <c r="Y2" t="s">
        <v>5</v>
      </c>
      <c r="Z2" t="s">
        <v>5</v>
      </c>
      <c r="AA2" t="s">
        <v>5</v>
      </c>
      <c r="AB2" t="s">
        <v>5</v>
      </c>
      <c r="AC2" t="s">
        <v>5</v>
      </c>
      <c r="AD2" t="s">
        <v>5</v>
      </c>
      <c r="AE2" t="s">
        <v>5</v>
      </c>
      <c r="AF2" t="s">
        <v>5</v>
      </c>
      <c r="AG2" t="s">
        <v>5</v>
      </c>
      <c r="AH2" t="s">
        <v>5</v>
      </c>
      <c r="AI2" t="s">
        <v>5</v>
      </c>
      <c r="AJ2" t="s">
        <v>5</v>
      </c>
      <c r="AK2" t="s">
        <v>5</v>
      </c>
      <c r="AL2" t="s">
        <v>5</v>
      </c>
      <c r="AM2" t="s">
        <v>5</v>
      </c>
      <c r="AN2" t="s">
        <v>5</v>
      </c>
      <c r="AO2" t="s">
        <v>5</v>
      </c>
      <c r="AP2" t="s">
        <v>5</v>
      </c>
      <c r="AQ2" t="s">
        <v>5</v>
      </c>
      <c r="AR2" t="s">
        <v>5</v>
      </c>
      <c r="AS2" t="s">
        <v>5</v>
      </c>
      <c r="AT2" t="s">
        <v>5</v>
      </c>
      <c r="AU2" t="s">
        <v>5</v>
      </c>
      <c r="AV2" t="s">
        <v>5</v>
      </c>
      <c r="AW2" t="s">
        <v>5</v>
      </c>
      <c r="AX2" t="s">
        <v>5</v>
      </c>
      <c r="AY2" t="s">
        <v>5</v>
      </c>
      <c r="AZ2" t="s">
        <v>5</v>
      </c>
      <c r="BA2" t="s">
        <v>5</v>
      </c>
      <c r="BB2" t="s">
        <v>5</v>
      </c>
      <c r="BC2" t="s">
        <v>5</v>
      </c>
      <c r="BD2" t="s">
        <v>5</v>
      </c>
      <c r="BE2" t="s">
        <v>5</v>
      </c>
      <c r="BF2" t="s">
        <v>5</v>
      </c>
      <c r="BG2" t="s">
        <v>5</v>
      </c>
      <c r="BH2" t="s">
        <v>6</v>
      </c>
      <c r="BI2" t="s">
        <v>7</v>
      </c>
      <c r="BJ2" t="s">
        <v>8</v>
      </c>
      <c r="BK2" t="s">
        <v>8</v>
      </c>
      <c r="BL2" t="s">
        <v>8</v>
      </c>
      <c r="BM2" t="s">
        <v>8</v>
      </c>
      <c r="BN2" t="s">
        <v>9</v>
      </c>
    </row>
    <row r="3" spans="1:77" x14ac:dyDescent="0.25">
      <c r="H3" t="s">
        <v>10</v>
      </c>
      <c r="I3" t="s">
        <v>11</v>
      </c>
      <c r="J3" t="s">
        <v>12</v>
      </c>
      <c r="K3" t="s">
        <v>10</v>
      </c>
      <c r="L3" t="s">
        <v>13</v>
      </c>
      <c r="M3" t="s">
        <v>14</v>
      </c>
      <c r="N3" t="s">
        <v>15</v>
      </c>
      <c r="O3" t="s">
        <v>16</v>
      </c>
      <c r="P3" t="s">
        <v>17</v>
      </c>
      <c r="Q3" t="s">
        <v>18</v>
      </c>
      <c r="R3" t="s">
        <v>19</v>
      </c>
      <c r="S3" t="s">
        <v>20</v>
      </c>
      <c r="U3" t="s">
        <v>10</v>
      </c>
      <c r="V3" t="s">
        <v>11</v>
      </c>
      <c r="W3" t="s">
        <v>12</v>
      </c>
      <c r="X3" t="s">
        <v>10</v>
      </c>
      <c r="Y3" t="s">
        <v>13</v>
      </c>
      <c r="Z3" t="s">
        <v>14</v>
      </c>
      <c r="AA3" t="s">
        <v>15</v>
      </c>
      <c r="AB3" t="s">
        <v>16</v>
      </c>
      <c r="AC3" t="s">
        <v>17</v>
      </c>
      <c r="AD3" t="s">
        <v>18</v>
      </c>
      <c r="AE3" t="s">
        <v>19</v>
      </c>
      <c r="AF3" t="s">
        <v>20</v>
      </c>
      <c r="AH3" t="s">
        <v>10</v>
      </c>
      <c r="AI3" t="s">
        <v>11</v>
      </c>
      <c r="AJ3" t="s">
        <v>12</v>
      </c>
      <c r="AK3" t="s">
        <v>10</v>
      </c>
      <c r="AL3" t="s">
        <v>13</v>
      </c>
      <c r="AM3" t="s">
        <v>14</v>
      </c>
      <c r="AN3" t="s">
        <v>15</v>
      </c>
      <c r="AO3" t="s">
        <v>16</v>
      </c>
      <c r="AP3" t="s">
        <v>17</v>
      </c>
      <c r="AQ3" t="s">
        <v>18</v>
      </c>
      <c r="AR3" t="s">
        <v>19</v>
      </c>
      <c r="AS3" t="s">
        <v>20</v>
      </c>
      <c r="AU3" t="s">
        <v>10</v>
      </c>
      <c r="AV3" t="s">
        <v>11</v>
      </c>
      <c r="AW3" t="s">
        <v>12</v>
      </c>
      <c r="AX3" t="s">
        <v>10</v>
      </c>
      <c r="AY3" t="s">
        <v>13</v>
      </c>
      <c r="AZ3" t="s">
        <v>14</v>
      </c>
      <c r="BA3" t="s">
        <v>15</v>
      </c>
      <c r="BB3" t="s">
        <v>16</v>
      </c>
      <c r="BC3" t="s">
        <v>17</v>
      </c>
      <c r="BD3" t="s">
        <v>18</v>
      </c>
      <c r="BE3" t="s">
        <v>19</v>
      </c>
      <c r="BF3" t="s">
        <v>20</v>
      </c>
      <c r="BH3" t="s">
        <v>21</v>
      </c>
      <c r="BI3" t="s">
        <v>22</v>
      </c>
      <c r="BJ3" t="s">
        <v>23</v>
      </c>
      <c r="BK3" t="s">
        <v>24</v>
      </c>
      <c r="BL3" t="s">
        <v>25</v>
      </c>
      <c r="BM3" t="s">
        <v>26</v>
      </c>
      <c r="BO3" t="s">
        <v>27</v>
      </c>
      <c r="BX3" t="s">
        <v>28</v>
      </c>
    </row>
    <row r="4" spans="1:77" x14ac:dyDescent="0.25">
      <c r="C4" t="s">
        <v>29</v>
      </c>
      <c r="H4" t="s">
        <v>30</v>
      </c>
      <c r="I4" t="s">
        <v>31</v>
      </c>
      <c r="J4" t="s">
        <v>32</v>
      </c>
      <c r="K4" t="s">
        <v>33</v>
      </c>
      <c r="L4" t="s">
        <v>34</v>
      </c>
      <c r="M4" t="s">
        <v>35</v>
      </c>
      <c r="N4" t="s">
        <v>36</v>
      </c>
      <c r="O4" t="s">
        <v>37</v>
      </c>
      <c r="P4" t="s">
        <v>38</v>
      </c>
      <c r="Q4" t="s">
        <v>39</v>
      </c>
      <c r="R4" t="s">
        <v>40</v>
      </c>
      <c r="S4" t="s">
        <v>40</v>
      </c>
      <c r="T4" t="s">
        <v>41</v>
      </c>
      <c r="U4" t="s">
        <v>30</v>
      </c>
      <c r="V4" t="s">
        <v>31</v>
      </c>
      <c r="W4" t="s">
        <v>32</v>
      </c>
      <c r="X4" t="s">
        <v>33</v>
      </c>
      <c r="Y4" t="s">
        <v>34</v>
      </c>
      <c r="Z4" t="s">
        <v>35</v>
      </c>
      <c r="AA4" t="s">
        <v>36</v>
      </c>
      <c r="AB4" t="s">
        <v>37</v>
      </c>
      <c r="AC4" t="s">
        <v>38</v>
      </c>
      <c r="AD4" t="s">
        <v>39</v>
      </c>
      <c r="AE4" t="s">
        <v>40</v>
      </c>
      <c r="AF4" t="s">
        <v>40</v>
      </c>
      <c r="AG4" t="s">
        <v>41</v>
      </c>
      <c r="AH4" t="s">
        <v>30</v>
      </c>
      <c r="AI4" t="s">
        <v>31</v>
      </c>
      <c r="AJ4" t="s">
        <v>32</v>
      </c>
      <c r="AK4" t="s">
        <v>33</v>
      </c>
      <c r="AL4" t="s">
        <v>34</v>
      </c>
      <c r="AM4" t="s">
        <v>35</v>
      </c>
      <c r="AN4" t="s">
        <v>36</v>
      </c>
      <c r="AO4" t="s">
        <v>37</v>
      </c>
      <c r="AP4" t="s">
        <v>38</v>
      </c>
      <c r="AQ4" t="s">
        <v>39</v>
      </c>
      <c r="AR4" t="s">
        <v>40</v>
      </c>
      <c r="AS4" t="s">
        <v>40</v>
      </c>
      <c r="AT4" t="s">
        <v>41</v>
      </c>
      <c r="AU4" t="s">
        <v>30</v>
      </c>
      <c r="AV4" t="s">
        <v>31</v>
      </c>
      <c r="AW4" t="s">
        <v>32</v>
      </c>
      <c r="AX4" t="s">
        <v>33</v>
      </c>
      <c r="AY4" t="s">
        <v>34</v>
      </c>
      <c r="AZ4" t="s">
        <v>35</v>
      </c>
      <c r="BA4" t="s">
        <v>36</v>
      </c>
      <c r="BB4" t="s">
        <v>37</v>
      </c>
      <c r="BC4" t="s">
        <v>38</v>
      </c>
      <c r="BD4" t="s">
        <v>39</v>
      </c>
      <c r="BE4" t="s">
        <v>40</v>
      </c>
      <c r="BF4" t="s">
        <v>40</v>
      </c>
      <c r="BG4" t="s">
        <v>41</v>
      </c>
      <c r="BH4" t="s">
        <v>42</v>
      </c>
      <c r="BI4" t="s">
        <v>43</v>
      </c>
      <c r="BJ4" t="s">
        <v>44</v>
      </c>
      <c r="BK4" t="s">
        <v>45</v>
      </c>
      <c r="BL4" t="s">
        <v>45</v>
      </c>
      <c r="BM4" t="s">
        <v>45</v>
      </c>
      <c r="BN4" t="s">
        <v>46</v>
      </c>
      <c r="BO4" t="s">
        <v>47</v>
      </c>
      <c r="BP4" t="s">
        <v>28</v>
      </c>
      <c r="BQ4" t="s">
        <v>48</v>
      </c>
      <c r="BR4" t="s">
        <v>49</v>
      </c>
      <c r="BS4" t="s">
        <v>50</v>
      </c>
      <c r="BT4" t="s">
        <v>51</v>
      </c>
      <c r="BU4" t="s">
        <v>52</v>
      </c>
      <c r="BV4" t="s">
        <v>53</v>
      </c>
      <c r="BW4" t="s">
        <v>54</v>
      </c>
      <c r="BX4" t="s">
        <v>55</v>
      </c>
      <c r="BY4" t="s">
        <v>41</v>
      </c>
    </row>
    <row r="5" spans="1:77" x14ac:dyDescent="0.25">
      <c r="A5" t="s">
        <v>56</v>
      </c>
      <c r="B5" t="s">
        <v>57</v>
      </c>
      <c r="C5" t="s">
        <v>58</v>
      </c>
      <c r="D5" t="s">
        <v>59</v>
      </c>
      <c r="E5" t="s">
        <v>60</v>
      </c>
      <c r="F5" t="s">
        <v>61</v>
      </c>
      <c r="G5" t="s">
        <v>62</v>
      </c>
      <c r="H5" t="s">
        <v>63</v>
      </c>
      <c r="I5" t="s">
        <v>63</v>
      </c>
      <c r="J5" t="s">
        <v>63</v>
      </c>
      <c r="K5" t="s">
        <v>63</v>
      </c>
      <c r="L5" t="s">
        <v>63</v>
      </c>
      <c r="M5" t="s">
        <v>63</v>
      </c>
      <c r="N5" t="s">
        <v>63</v>
      </c>
      <c r="O5" t="s">
        <v>63</v>
      </c>
      <c r="P5" t="s">
        <v>63</v>
      </c>
      <c r="Q5" t="s">
        <v>63</v>
      </c>
      <c r="R5" t="s">
        <v>63</v>
      </c>
      <c r="S5" t="s">
        <v>63</v>
      </c>
      <c r="T5" t="s">
        <v>63</v>
      </c>
      <c r="U5" t="s">
        <v>64</v>
      </c>
      <c r="V5" t="s">
        <v>64</v>
      </c>
      <c r="W5" t="s">
        <v>64</v>
      </c>
      <c r="X5" t="s">
        <v>64</v>
      </c>
      <c r="Y5" t="s">
        <v>64</v>
      </c>
      <c r="Z5" t="s">
        <v>64</v>
      </c>
      <c r="AA5" t="s">
        <v>64</v>
      </c>
      <c r="AB5" t="s">
        <v>64</v>
      </c>
      <c r="AC5" t="s">
        <v>64</v>
      </c>
      <c r="AD5" t="s">
        <v>64</v>
      </c>
      <c r="AE5" t="s">
        <v>64</v>
      </c>
      <c r="AF5" t="s">
        <v>64</v>
      </c>
      <c r="AG5" t="s">
        <v>64</v>
      </c>
      <c r="AH5" t="s">
        <v>65</v>
      </c>
      <c r="AI5" t="s">
        <v>65</v>
      </c>
      <c r="AJ5" t="s">
        <v>65</v>
      </c>
      <c r="AK5" t="s">
        <v>65</v>
      </c>
      <c r="AL5" t="s">
        <v>65</v>
      </c>
      <c r="AM5" t="s">
        <v>65</v>
      </c>
      <c r="AN5" t="s">
        <v>65</v>
      </c>
      <c r="AO5" t="s">
        <v>65</v>
      </c>
      <c r="AP5" t="s">
        <v>65</v>
      </c>
      <c r="AQ5" t="s">
        <v>65</v>
      </c>
      <c r="AR5" t="s">
        <v>65</v>
      </c>
      <c r="AS5" t="s">
        <v>65</v>
      </c>
      <c r="AT5" t="s">
        <v>65</v>
      </c>
      <c r="AU5" t="s">
        <v>66</v>
      </c>
      <c r="AV5" t="s">
        <v>66</v>
      </c>
      <c r="AW5" t="s">
        <v>66</v>
      </c>
      <c r="AX5" t="s">
        <v>66</v>
      </c>
      <c r="AY5" t="s">
        <v>66</v>
      </c>
      <c r="AZ5" t="s">
        <v>66</v>
      </c>
      <c r="BA5" t="s">
        <v>66</v>
      </c>
      <c r="BB5" t="s">
        <v>66</v>
      </c>
      <c r="BC5" t="s">
        <v>66</v>
      </c>
      <c r="BD5" t="s">
        <v>66</v>
      </c>
      <c r="BE5" t="s">
        <v>66</v>
      </c>
      <c r="BF5" t="s">
        <v>66</v>
      </c>
      <c r="BG5" t="s">
        <v>66</v>
      </c>
      <c r="BH5" t="s">
        <v>67</v>
      </c>
      <c r="BI5" t="s">
        <v>65</v>
      </c>
      <c r="BJ5" t="s">
        <v>68</v>
      </c>
      <c r="BK5" t="s">
        <v>68</v>
      </c>
      <c r="BL5" t="s">
        <v>69</v>
      </c>
      <c r="BM5" t="s">
        <v>69</v>
      </c>
      <c r="BN5" t="s">
        <v>70</v>
      </c>
      <c r="BO5" t="s">
        <v>70</v>
      </c>
      <c r="BP5" t="s">
        <v>70</v>
      </c>
      <c r="BQ5" t="s">
        <v>70</v>
      </c>
      <c r="BR5" t="s">
        <v>70</v>
      </c>
      <c r="BS5" t="s">
        <v>70</v>
      </c>
      <c r="BT5" t="s">
        <v>70</v>
      </c>
      <c r="BU5" t="s">
        <v>70</v>
      </c>
      <c r="BV5" t="s">
        <v>70</v>
      </c>
      <c r="BW5" t="s">
        <v>70</v>
      </c>
      <c r="BX5" t="s">
        <v>70</v>
      </c>
      <c r="BY5" t="s">
        <v>70</v>
      </c>
    </row>
    <row r="6" spans="1:77" x14ac:dyDescent="0.25">
      <c r="A6" t="s">
        <v>185</v>
      </c>
      <c r="B6" t="s">
        <v>72</v>
      </c>
      <c r="C6" t="s">
        <v>73</v>
      </c>
      <c r="D6" t="s">
        <v>74</v>
      </c>
      <c r="E6" t="s">
        <v>75</v>
      </c>
      <c r="F6" t="s">
        <v>76</v>
      </c>
      <c r="G6">
        <v>24998.5</v>
      </c>
      <c r="H6">
        <v>0.28507300000000002</v>
      </c>
      <c r="I6">
        <v>0</v>
      </c>
      <c r="J6">
        <v>0</v>
      </c>
      <c r="K6">
        <v>5.3315700000000001</v>
      </c>
      <c r="L6">
        <v>0.79888000000000003</v>
      </c>
      <c r="M6">
        <v>0</v>
      </c>
      <c r="N6">
        <v>2.57802</v>
      </c>
      <c r="O6">
        <v>0</v>
      </c>
      <c r="P6">
        <v>0</v>
      </c>
      <c r="Q6">
        <v>3.6399300000000001</v>
      </c>
      <c r="R6">
        <v>0</v>
      </c>
      <c r="S6">
        <v>5.6858399999999998</v>
      </c>
      <c r="T6">
        <v>18.319299999999998</v>
      </c>
      <c r="U6">
        <v>0</v>
      </c>
      <c r="V6">
        <v>0</v>
      </c>
      <c r="W6">
        <v>0</v>
      </c>
      <c r="X6">
        <v>0</v>
      </c>
      <c r="Y6">
        <v>0</v>
      </c>
      <c r="Z6">
        <v>26.855399999999999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26.855399999999999</v>
      </c>
      <c r="AH6">
        <v>0</v>
      </c>
      <c r="AI6">
        <v>0</v>
      </c>
      <c r="AJ6">
        <v>0</v>
      </c>
      <c r="AK6">
        <v>3.0249600000000001</v>
      </c>
      <c r="AL6">
        <v>11.4307</v>
      </c>
      <c r="AM6">
        <v>0</v>
      </c>
      <c r="AN6">
        <v>0.50775199999999998</v>
      </c>
      <c r="AO6">
        <v>0</v>
      </c>
      <c r="AP6">
        <v>0</v>
      </c>
      <c r="AQ6">
        <v>9.6119999999999997E-2</v>
      </c>
      <c r="AR6">
        <v>0</v>
      </c>
      <c r="AS6">
        <v>1.39524</v>
      </c>
      <c r="AT6">
        <v>16.454799999999999</v>
      </c>
      <c r="AU6">
        <v>0</v>
      </c>
      <c r="AV6">
        <v>0</v>
      </c>
      <c r="AW6">
        <v>0</v>
      </c>
      <c r="AX6">
        <v>0</v>
      </c>
      <c r="AY6">
        <v>0</v>
      </c>
      <c r="AZ6">
        <v>14.14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14.14</v>
      </c>
      <c r="BH6">
        <v>44.572499999999998</v>
      </c>
      <c r="BI6">
        <v>3.3333300000000001</v>
      </c>
      <c r="BJ6" t="s">
        <v>77</v>
      </c>
      <c r="BK6" t="s">
        <v>77</v>
      </c>
      <c r="BL6" t="s">
        <v>77</v>
      </c>
      <c r="BM6" t="s">
        <v>77</v>
      </c>
      <c r="BN6">
        <v>0</v>
      </c>
      <c r="BO6">
        <v>0</v>
      </c>
      <c r="BP6">
        <v>30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30</v>
      </c>
    </row>
    <row r="7" spans="1:77" x14ac:dyDescent="0.25">
      <c r="A7" t="s">
        <v>186</v>
      </c>
      <c r="B7" t="s">
        <v>78</v>
      </c>
      <c r="C7" t="s">
        <v>79</v>
      </c>
      <c r="D7" t="s">
        <v>74</v>
      </c>
      <c r="E7" t="s">
        <v>80</v>
      </c>
      <c r="F7" t="s">
        <v>81</v>
      </c>
      <c r="G7">
        <v>24998.5</v>
      </c>
      <c r="H7">
        <v>2.80592</v>
      </c>
      <c r="I7">
        <v>0</v>
      </c>
      <c r="J7">
        <v>0</v>
      </c>
      <c r="K7">
        <v>4.1877199999999997</v>
      </c>
      <c r="L7">
        <v>0.30492799999999998</v>
      </c>
      <c r="M7">
        <v>0</v>
      </c>
      <c r="N7">
        <v>4.3093199999999996</v>
      </c>
      <c r="O7">
        <v>0</v>
      </c>
      <c r="P7">
        <v>0</v>
      </c>
      <c r="Q7">
        <v>3.6399300000000001</v>
      </c>
      <c r="R7">
        <v>0</v>
      </c>
      <c r="S7">
        <v>5.6858399999999998</v>
      </c>
      <c r="T7">
        <v>20.933700000000002</v>
      </c>
      <c r="U7">
        <v>0</v>
      </c>
      <c r="V7">
        <v>0</v>
      </c>
      <c r="W7">
        <v>0</v>
      </c>
      <c r="X7">
        <v>0</v>
      </c>
      <c r="Y7">
        <v>0</v>
      </c>
      <c r="Z7">
        <v>25.0624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25.0624</v>
      </c>
      <c r="AH7">
        <v>0</v>
      </c>
      <c r="AI7">
        <v>0</v>
      </c>
      <c r="AJ7">
        <v>0</v>
      </c>
      <c r="AK7">
        <v>5.8394300000000001</v>
      </c>
      <c r="AL7">
        <v>9.4683100000000007</v>
      </c>
      <c r="AM7">
        <v>0</v>
      </c>
      <c r="AN7">
        <v>0.911686</v>
      </c>
      <c r="AO7">
        <v>0</v>
      </c>
      <c r="AP7">
        <v>0</v>
      </c>
      <c r="AQ7">
        <v>0.57672000000000001</v>
      </c>
      <c r="AR7">
        <v>0</v>
      </c>
      <c r="AS7">
        <v>0.53208200000000005</v>
      </c>
      <c r="AT7">
        <v>17.328199999999999</v>
      </c>
      <c r="AU7">
        <v>0</v>
      </c>
      <c r="AV7">
        <v>0</v>
      </c>
      <c r="AW7">
        <v>0</v>
      </c>
      <c r="AX7">
        <v>0</v>
      </c>
      <c r="AY7">
        <v>0</v>
      </c>
      <c r="AZ7">
        <v>13.581300000000001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13.581300000000001</v>
      </c>
      <c r="BH7">
        <v>85.773499999999999</v>
      </c>
      <c r="BI7">
        <v>0.55555600000000005</v>
      </c>
      <c r="BJ7" t="s">
        <v>77</v>
      </c>
      <c r="BK7" t="s">
        <v>77</v>
      </c>
      <c r="BL7" t="s">
        <v>77</v>
      </c>
      <c r="BM7" t="s">
        <v>77</v>
      </c>
      <c r="BN7">
        <v>0</v>
      </c>
      <c r="BO7">
        <v>0</v>
      </c>
      <c r="BP7">
        <v>5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5</v>
      </c>
    </row>
    <row r="8" spans="1:77" x14ac:dyDescent="0.25">
      <c r="A8" t="s">
        <v>186</v>
      </c>
      <c r="B8" t="s">
        <v>83</v>
      </c>
      <c r="C8" t="s">
        <v>84</v>
      </c>
      <c r="D8" t="s">
        <v>74</v>
      </c>
      <c r="E8" t="s">
        <v>85</v>
      </c>
      <c r="F8" t="s">
        <v>86</v>
      </c>
      <c r="G8">
        <v>24998.5</v>
      </c>
      <c r="H8">
        <v>1.4787999999999999</v>
      </c>
      <c r="I8">
        <v>0</v>
      </c>
      <c r="J8">
        <v>0</v>
      </c>
      <c r="K8">
        <v>3.10324</v>
      </c>
      <c r="L8">
        <v>7.0553199999999996E-2</v>
      </c>
      <c r="M8">
        <v>0</v>
      </c>
      <c r="N8">
        <v>3.4507400000000001</v>
      </c>
      <c r="O8">
        <v>0</v>
      </c>
      <c r="P8">
        <v>0</v>
      </c>
      <c r="Q8">
        <v>3.6399300000000001</v>
      </c>
      <c r="R8">
        <v>0</v>
      </c>
      <c r="S8">
        <v>5.6858399999999998</v>
      </c>
      <c r="T8">
        <v>17.429099999999998</v>
      </c>
      <c r="U8">
        <v>0</v>
      </c>
      <c r="V8">
        <v>0</v>
      </c>
      <c r="W8">
        <v>0</v>
      </c>
      <c r="X8">
        <v>0</v>
      </c>
      <c r="Y8">
        <v>0</v>
      </c>
      <c r="Z8">
        <v>25.1938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25.1938</v>
      </c>
      <c r="AH8">
        <v>0</v>
      </c>
      <c r="AI8">
        <v>0</v>
      </c>
      <c r="AJ8">
        <v>0</v>
      </c>
      <c r="AK8">
        <v>5.4414400000000001</v>
      </c>
      <c r="AL8">
        <v>7.6107500000000003</v>
      </c>
      <c r="AM8">
        <v>0</v>
      </c>
      <c r="AN8">
        <v>0.83341900000000002</v>
      </c>
      <c r="AO8">
        <v>0</v>
      </c>
      <c r="AP8">
        <v>0</v>
      </c>
      <c r="AQ8">
        <v>0.57672000000000001</v>
      </c>
      <c r="AR8">
        <v>0</v>
      </c>
      <c r="AS8">
        <v>0.53208200000000005</v>
      </c>
      <c r="AT8">
        <v>14.994400000000001</v>
      </c>
      <c r="AU8">
        <v>0</v>
      </c>
      <c r="AV8">
        <v>0</v>
      </c>
      <c r="AW8">
        <v>0</v>
      </c>
      <c r="AX8">
        <v>0</v>
      </c>
      <c r="AY8">
        <v>0</v>
      </c>
      <c r="AZ8">
        <v>13.3954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13.3954</v>
      </c>
      <c r="BH8">
        <v>67.468599999999995</v>
      </c>
      <c r="BI8">
        <v>0.44444400000000001</v>
      </c>
      <c r="BJ8" t="s">
        <v>77</v>
      </c>
      <c r="BK8" t="s">
        <v>77</v>
      </c>
      <c r="BL8" t="s">
        <v>77</v>
      </c>
      <c r="BM8" t="s">
        <v>77</v>
      </c>
      <c r="BN8">
        <v>0</v>
      </c>
      <c r="BO8">
        <v>0</v>
      </c>
      <c r="BP8">
        <v>4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4</v>
      </c>
    </row>
    <row r="9" spans="1:77" x14ac:dyDescent="0.25">
      <c r="A9" t="s">
        <v>187</v>
      </c>
      <c r="B9" t="s">
        <v>87</v>
      </c>
      <c r="C9" t="s">
        <v>88</v>
      </c>
      <c r="D9" t="s">
        <v>74</v>
      </c>
      <c r="E9" t="s">
        <v>89</v>
      </c>
      <c r="F9" t="s">
        <v>90</v>
      </c>
      <c r="G9">
        <v>24998.5</v>
      </c>
      <c r="H9">
        <v>3.20797</v>
      </c>
      <c r="I9">
        <v>0</v>
      </c>
      <c r="J9">
        <v>0</v>
      </c>
      <c r="K9">
        <v>3.29921</v>
      </c>
      <c r="L9">
        <v>0.14119200000000001</v>
      </c>
      <c r="M9">
        <v>0</v>
      </c>
      <c r="N9">
        <v>4.3232699999999999</v>
      </c>
      <c r="O9">
        <v>0</v>
      </c>
      <c r="P9">
        <v>0</v>
      </c>
      <c r="Q9">
        <v>3.6399300000000001</v>
      </c>
      <c r="R9">
        <v>0</v>
      </c>
      <c r="S9">
        <v>5.6858399999999998</v>
      </c>
      <c r="T9">
        <v>20.2974</v>
      </c>
      <c r="U9">
        <v>0</v>
      </c>
      <c r="V9">
        <v>0</v>
      </c>
      <c r="W9">
        <v>0</v>
      </c>
      <c r="X9">
        <v>0</v>
      </c>
      <c r="Y9">
        <v>0</v>
      </c>
      <c r="Z9">
        <v>24.441099999999999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24.441099999999999</v>
      </c>
      <c r="AH9">
        <v>0</v>
      </c>
      <c r="AI9">
        <v>0</v>
      </c>
      <c r="AJ9">
        <v>0</v>
      </c>
      <c r="AK9">
        <v>6.5622800000000003</v>
      </c>
      <c r="AL9">
        <v>5.5064000000000002</v>
      </c>
      <c r="AM9">
        <v>0</v>
      </c>
      <c r="AN9">
        <v>0.99580000000000002</v>
      </c>
      <c r="AO9">
        <v>0</v>
      </c>
      <c r="AP9">
        <v>0</v>
      </c>
      <c r="AQ9">
        <v>0.57672000000000001</v>
      </c>
      <c r="AR9">
        <v>0</v>
      </c>
      <c r="AS9">
        <v>0.53208200000000005</v>
      </c>
      <c r="AT9">
        <v>14.173299999999999</v>
      </c>
      <c r="AU9">
        <v>0</v>
      </c>
      <c r="AV9">
        <v>0</v>
      </c>
      <c r="AW9">
        <v>0</v>
      </c>
      <c r="AX9">
        <v>0</v>
      </c>
      <c r="AY9">
        <v>0</v>
      </c>
      <c r="AZ9">
        <v>13.2896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13.2896</v>
      </c>
      <c r="BH9">
        <v>82.848399999999998</v>
      </c>
      <c r="BI9">
        <v>2.5555599999999998</v>
      </c>
      <c r="BJ9" t="s">
        <v>77</v>
      </c>
      <c r="BK9" t="s">
        <v>77</v>
      </c>
      <c r="BL9" t="s">
        <v>77</v>
      </c>
      <c r="BM9" t="s">
        <v>77</v>
      </c>
      <c r="BN9">
        <v>0</v>
      </c>
      <c r="BO9">
        <v>0</v>
      </c>
      <c r="BP9">
        <v>23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23</v>
      </c>
    </row>
    <row r="10" spans="1:77" x14ac:dyDescent="0.25">
      <c r="A10" t="s">
        <v>187</v>
      </c>
      <c r="B10" t="s">
        <v>92</v>
      </c>
      <c r="C10" t="s">
        <v>93</v>
      </c>
      <c r="D10" t="s">
        <v>74</v>
      </c>
      <c r="E10" t="s">
        <v>94</v>
      </c>
      <c r="F10" t="s">
        <v>95</v>
      </c>
      <c r="G10">
        <v>24998.5</v>
      </c>
      <c r="H10">
        <v>1.7948</v>
      </c>
      <c r="I10">
        <v>0</v>
      </c>
      <c r="J10">
        <v>0</v>
      </c>
      <c r="K10">
        <v>3.7410999999999999</v>
      </c>
      <c r="L10">
        <v>0.17815800000000001</v>
      </c>
      <c r="M10">
        <v>0</v>
      </c>
      <c r="N10">
        <v>3.665</v>
      </c>
      <c r="O10">
        <v>0</v>
      </c>
      <c r="P10">
        <v>0</v>
      </c>
      <c r="Q10">
        <v>3.6399300000000001</v>
      </c>
      <c r="R10">
        <v>0</v>
      </c>
      <c r="S10">
        <v>5.6858399999999998</v>
      </c>
      <c r="T10">
        <v>18.704799999999999</v>
      </c>
      <c r="U10">
        <v>0</v>
      </c>
      <c r="V10">
        <v>0</v>
      </c>
      <c r="W10">
        <v>0</v>
      </c>
      <c r="X10">
        <v>0</v>
      </c>
      <c r="Y10">
        <v>0</v>
      </c>
      <c r="Z10">
        <v>25.496700000000001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25.496700000000001</v>
      </c>
      <c r="AH10">
        <v>0</v>
      </c>
      <c r="AI10">
        <v>0</v>
      </c>
      <c r="AJ10">
        <v>0</v>
      </c>
      <c r="AK10">
        <v>5.3456099999999998</v>
      </c>
      <c r="AL10">
        <v>6.3931800000000001</v>
      </c>
      <c r="AM10">
        <v>0</v>
      </c>
      <c r="AN10">
        <v>0.82299800000000001</v>
      </c>
      <c r="AO10">
        <v>0</v>
      </c>
      <c r="AP10">
        <v>0</v>
      </c>
      <c r="AQ10">
        <v>9.6119999999999997E-2</v>
      </c>
      <c r="AR10">
        <v>0</v>
      </c>
      <c r="AS10">
        <v>1.39524</v>
      </c>
      <c r="AT10">
        <v>14.053100000000001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13.4978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13.4978</v>
      </c>
      <c r="BH10">
        <v>70.762</v>
      </c>
      <c r="BI10">
        <v>3.88889</v>
      </c>
      <c r="BJ10" t="s">
        <v>77</v>
      </c>
      <c r="BK10" t="s">
        <v>77</v>
      </c>
      <c r="BL10" t="s">
        <v>77</v>
      </c>
      <c r="BM10" t="s">
        <v>77</v>
      </c>
      <c r="BN10">
        <v>0</v>
      </c>
      <c r="BO10">
        <v>0</v>
      </c>
      <c r="BP10">
        <v>35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35</v>
      </c>
    </row>
    <row r="11" spans="1:77" x14ac:dyDescent="0.25">
      <c r="A11" t="s">
        <v>187</v>
      </c>
      <c r="B11" t="s">
        <v>96</v>
      </c>
      <c r="C11" t="s">
        <v>97</v>
      </c>
      <c r="D11" t="s">
        <v>74</v>
      </c>
      <c r="E11" t="s">
        <v>98</v>
      </c>
      <c r="F11" t="s">
        <v>99</v>
      </c>
      <c r="G11">
        <v>24998.5</v>
      </c>
      <c r="H11">
        <v>3.4676</v>
      </c>
      <c r="I11">
        <v>0</v>
      </c>
      <c r="J11">
        <v>0</v>
      </c>
      <c r="K11">
        <v>1.8771500000000001</v>
      </c>
      <c r="L11">
        <v>2.59134E-2</v>
      </c>
      <c r="M11">
        <v>0</v>
      </c>
      <c r="N11">
        <v>3.5983900000000002</v>
      </c>
      <c r="O11">
        <v>0</v>
      </c>
      <c r="P11">
        <v>0</v>
      </c>
      <c r="Q11">
        <v>3.6399300000000001</v>
      </c>
      <c r="R11">
        <v>0</v>
      </c>
      <c r="S11">
        <v>5.6858399999999998</v>
      </c>
      <c r="T11">
        <v>18.294799999999999</v>
      </c>
      <c r="U11">
        <v>0</v>
      </c>
      <c r="V11">
        <v>0</v>
      </c>
      <c r="W11">
        <v>0</v>
      </c>
      <c r="X11">
        <v>0</v>
      </c>
      <c r="Y11">
        <v>0</v>
      </c>
      <c r="Z11">
        <v>23.757200000000001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23.757200000000001</v>
      </c>
      <c r="AH11">
        <v>8.0750200000000003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0.95369400000000004</v>
      </c>
      <c r="AO11">
        <v>0</v>
      </c>
      <c r="AP11">
        <v>0</v>
      </c>
      <c r="AQ11">
        <v>1.9224000000000001</v>
      </c>
      <c r="AR11">
        <v>0</v>
      </c>
      <c r="AS11">
        <v>2.3091900000000001</v>
      </c>
      <c r="AT11">
        <v>13.260300000000001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12.7037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12.7037</v>
      </c>
      <c r="BH11">
        <v>90.873199999999997</v>
      </c>
      <c r="BI11">
        <v>2.2222200000000001</v>
      </c>
      <c r="BJ11" t="s">
        <v>77</v>
      </c>
      <c r="BK11" t="s">
        <v>77</v>
      </c>
      <c r="BL11" t="s">
        <v>77</v>
      </c>
      <c r="BM11" t="s">
        <v>77</v>
      </c>
      <c r="BN11">
        <v>0</v>
      </c>
      <c r="BO11">
        <v>0</v>
      </c>
      <c r="BP11">
        <v>20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20</v>
      </c>
    </row>
    <row r="12" spans="1:77" x14ac:dyDescent="0.25">
      <c r="A12" t="s">
        <v>187</v>
      </c>
      <c r="B12" t="s">
        <v>101</v>
      </c>
      <c r="C12" t="s">
        <v>102</v>
      </c>
      <c r="D12" t="s">
        <v>74</v>
      </c>
      <c r="E12" t="s">
        <v>103</v>
      </c>
      <c r="F12" t="s">
        <v>104</v>
      </c>
      <c r="G12">
        <v>24998.5</v>
      </c>
      <c r="H12">
        <v>2.7111900000000002</v>
      </c>
      <c r="I12">
        <v>0</v>
      </c>
      <c r="J12">
        <v>0</v>
      </c>
      <c r="K12">
        <v>1.09301</v>
      </c>
      <c r="L12">
        <v>0</v>
      </c>
      <c r="M12">
        <v>0</v>
      </c>
      <c r="N12">
        <v>2.5979999999999999</v>
      </c>
      <c r="O12">
        <v>0</v>
      </c>
      <c r="P12">
        <v>0</v>
      </c>
      <c r="Q12">
        <v>3.6399300000000001</v>
      </c>
      <c r="R12">
        <v>0</v>
      </c>
      <c r="S12">
        <v>5.6858399999999998</v>
      </c>
      <c r="T12">
        <v>15.728</v>
      </c>
      <c r="U12">
        <v>0</v>
      </c>
      <c r="V12">
        <v>0</v>
      </c>
      <c r="W12">
        <v>0</v>
      </c>
      <c r="X12">
        <v>0</v>
      </c>
      <c r="Y12">
        <v>0</v>
      </c>
      <c r="Z12">
        <v>23.519300000000001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23.519300000000001</v>
      </c>
      <c r="AH12">
        <v>6.6879400000000002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0.82784199999999997</v>
      </c>
      <c r="AO12">
        <v>0</v>
      </c>
      <c r="AP12">
        <v>0</v>
      </c>
      <c r="AQ12">
        <v>1.9224000000000001</v>
      </c>
      <c r="AR12">
        <v>0</v>
      </c>
      <c r="AS12">
        <v>2.3091900000000001</v>
      </c>
      <c r="AT12">
        <v>11.747400000000001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12.471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12.471</v>
      </c>
      <c r="BH12">
        <v>78.245199999999997</v>
      </c>
      <c r="BI12">
        <v>5.88889</v>
      </c>
      <c r="BJ12" t="s">
        <v>77</v>
      </c>
      <c r="BK12" t="s">
        <v>77</v>
      </c>
      <c r="BL12" t="s">
        <v>77</v>
      </c>
      <c r="BM12" t="s">
        <v>77</v>
      </c>
      <c r="BN12">
        <v>0</v>
      </c>
      <c r="BO12">
        <v>0</v>
      </c>
      <c r="BP12">
        <v>53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53</v>
      </c>
    </row>
    <row r="13" spans="1:77" x14ac:dyDescent="0.25">
      <c r="A13" t="s">
        <v>188</v>
      </c>
      <c r="B13" t="s">
        <v>105</v>
      </c>
      <c r="C13" t="s">
        <v>106</v>
      </c>
      <c r="D13" t="s">
        <v>74</v>
      </c>
      <c r="E13" t="s">
        <v>107</v>
      </c>
      <c r="F13" t="s">
        <v>108</v>
      </c>
      <c r="G13">
        <v>24998.5</v>
      </c>
      <c r="H13">
        <v>4.6137499999999996</v>
      </c>
      <c r="I13">
        <v>0</v>
      </c>
      <c r="J13">
        <v>0</v>
      </c>
      <c r="K13">
        <v>1.57362</v>
      </c>
      <c r="L13">
        <v>7.6697900000000001E-3</v>
      </c>
      <c r="M13">
        <v>0</v>
      </c>
      <c r="N13">
        <v>4.7825300000000004</v>
      </c>
      <c r="O13">
        <v>0</v>
      </c>
      <c r="P13">
        <v>0</v>
      </c>
      <c r="Q13">
        <v>3.6399300000000001</v>
      </c>
      <c r="R13">
        <v>0</v>
      </c>
      <c r="S13">
        <v>5.6858399999999998</v>
      </c>
      <c r="T13">
        <v>20.3033</v>
      </c>
      <c r="U13">
        <v>0</v>
      </c>
      <c r="V13">
        <v>0</v>
      </c>
      <c r="W13">
        <v>0</v>
      </c>
      <c r="X13">
        <v>0</v>
      </c>
      <c r="Y13">
        <v>0</v>
      </c>
      <c r="Z13">
        <v>23.193200000000001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23.193200000000001</v>
      </c>
      <c r="AH13">
        <v>11.648300000000001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1.21052</v>
      </c>
      <c r="AO13">
        <v>0</v>
      </c>
      <c r="AP13">
        <v>0</v>
      </c>
      <c r="AQ13">
        <v>1.9224000000000001</v>
      </c>
      <c r="AR13">
        <v>0</v>
      </c>
      <c r="AS13">
        <v>2.3091900000000001</v>
      </c>
      <c r="AT13">
        <v>17.090399999999999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12.445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12.445</v>
      </c>
      <c r="BH13">
        <v>97.601699999999994</v>
      </c>
      <c r="BI13">
        <v>8</v>
      </c>
      <c r="BJ13" t="s">
        <v>77</v>
      </c>
      <c r="BK13" t="s">
        <v>77</v>
      </c>
      <c r="BL13" t="s">
        <v>77</v>
      </c>
      <c r="BM13" t="s">
        <v>77</v>
      </c>
      <c r="BN13">
        <v>0</v>
      </c>
      <c r="BO13">
        <v>0</v>
      </c>
      <c r="BP13">
        <v>72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72</v>
      </c>
    </row>
    <row r="14" spans="1:77" x14ac:dyDescent="0.25">
      <c r="A14" t="s">
        <v>188</v>
      </c>
      <c r="B14" t="s">
        <v>110</v>
      </c>
      <c r="C14" t="s">
        <v>111</v>
      </c>
      <c r="D14" t="s">
        <v>74</v>
      </c>
      <c r="E14" t="s">
        <v>112</v>
      </c>
      <c r="F14" t="s">
        <v>113</v>
      </c>
      <c r="G14">
        <v>24998.5</v>
      </c>
      <c r="H14">
        <v>5.1449400000000001</v>
      </c>
      <c r="I14">
        <v>0</v>
      </c>
      <c r="J14">
        <v>0</v>
      </c>
      <c r="K14">
        <v>1.9584900000000001</v>
      </c>
      <c r="L14">
        <v>1.9710700000000001E-2</v>
      </c>
      <c r="M14">
        <v>0</v>
      </c>
      <c r="N14">
        <v>5.3553300000000004</v>
      </c>
      <c r="O14">
        <v>0</v>
      </c>
      <c r="P14">
        <v>0</v>
      </c>
      <c r="Q14">
        <v>3.6399300000000001</v>
      </c>
      <c r="R14">
        <v>0</v>
      </c>
      <c r="S14">
        <v>5.6858399999999998</v>
      </c>
      <c r="T14">
        <v>21.804200000000002</v>
      </c>
      <c r="U14">
        <v>0</v>
      </c>
      <c r="V14">
        <v>0</v>
      </c>
      <c r="W14">
        <v>0</v>
      </c>
      <c r="X14">
        <v>0</v>
      </c>
      <c r="Y14">
        <v>0</v>
      </c>
      <c r="Z14">
        <v>23.200099999999999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23.200099999999999</v>
      </c>
      <c r="AH14">
        <v>12.2873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1.2783199999999999</v>
      </c>
      <c r="AO14">
        <v>0</v>
      </c>
      <c r="AP14">
        <v>0</v>
      </c>
      <c r="AQ14">
        <v>1.9224000000000001</v>
      </c>
      <c r="AR14">
        <v>0</v>
      </c>
      <c r="AS14">
        <v>2.3091900000000001</v>
      </c>
      <c r="AT14">
        <v>17.7972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12.5746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12.5746</v>
      </c>
      <c r="BH14">
        <v>114.33799999999999</v>
      </c>
      <c r="BI14">
        <v>4.4444400000000002</v>
      </c>
      <c r="BJ14" t="s">
        <v>77</v>
      </c>
      <c r="BK14" t="s">
        <v>77</v>
      </c>
      <c r="BL14" t="s">
        <v>77</v>
      </c>
      <c r="BM14" t="s">
        <v>77</v>
      </c>
      <c r="BN14">
        <v>0</v>
      </c>
      <c r="BO14">
        <v>0</v>
      </c>
      <c r="BP14">
        <v>40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40</v>
      </c>
    </row>
    <row r="15" spans="1:77" x14ac:dyDescent="0.25">
      <c r="A15" t="s">
        <v>189</v>
      </c>
      <c r="B15" t="s">
        <v>114</v>
      </c>
      <c r="C15" t="s">
        <v>115</v>
      </c>
      <c r="D15" t="s">
        <v>74</v>
      </c>
      <c r="E15" t="s">
        <v>116</v>
      </c>
      <c r="F15" t="s">
        <v>117</v>
      </c>
      <c r="G15">
        <v>24998.5</v>
      </c>
      <c r="H15">
        <v>5.5269599999999999</v>
      </c>
      <c r="I15">
        <v>0</v>
      </c>
      <c r="J15">
        <v>0</v>
      </c>
      <c r="K15">
        <v>2.0024700000000002</v>
      </c>
      <c r="L15">
        <v>3.6704300000000002E-2</v>
      </c>
      <c r="M15">
        <v>0</v>
      </c>
      <c r="N15">
        <v>5.3758800000000004</v>
      </c>
      <c r="O15">
        <v>0</v>
      </c>
      <c r="P15">
        <v>0</v>
      </c>
      <c r="Q15">
        <v>3.6399300000000001</v>
      </c>
      <c r="R15">
        <v>0</v>
      </c>
      <c r="S15">
        <v>5.6858399999999998</v>
      </c>
      <c r="T15">
        <v>22.267800000000001</v>
      </c>
      <c r="U15">
        <v>0</v>
      </c>
      <c r="V15">
        <v>0</v>
      </c>
      <c r="W15">
        <v>0</v>
      </c>
      <c r="X15">
        <v>0</v>
      </c>
      <c r="Y15">
        <v>0</v>
      </c>
      <c r="Z15">
        <v>23.105799999999999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23.105799999999999</v>
      </c>
      <c r="AH15">
        <v>12.4939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1.2561800000000001</v>
      </c>
      <c r="AO15">
        <v>0</v>
      </c>
      <c r="AP15">
        <v>0</v>
      </c>
      <c r="AQ15">
        <v>1.9224000000000001</v>
      </c>
      <c r="AR15">
        <v>0</v>
      </c>
      <c r="AS15">
        <v>2.3091900000000001</v>
      </c>
      <c r="AT15">
        <v>17.9817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12.649900000000001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12.649900000000001</v>
      </c>
      <c r="BH15">
        <v>101.184</v>
      </c>
      <c r="BI15">
        <v>4.3333300000000001</v>
      </c>
      <c r="BJ15" t="s">
        <v>77</v>
      </c>
      <c r="BK15" t="s">
        <v>77</v>
      </c>
      <c r="BL15" t="s">
        <v>77</v>
      </c>
      <c r="BM15" t="s">
        <v>77</v>
      </c>
      <c r="BN15">
        <v>0</v>
      </c>
      <c r="BO15">
        <v>0</v>
      </c>
      <c r="BP15">
        <v>39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39</v>
      </c>
    </row>
    <row r="16" spans="1:77" x14ac:dyDescent="0.25">
      <c r="A16" t="s">
        <v>189</v>
      </c>
      <c r="B16" t="s">
        <v>119</v>
      </c>
      <c r="C16" t="s">
        <v>120</v>
      </c>
      <c r="D16" t="s">
        <v>74</v>
      </c>
      <c r="E16" t="s">
        <v>121</v>
      </c>
      <c r="F16" t="s">
        <v>122</v>
      </c>
      <c r="G16">
        <v>24998.5</v>
      </c>
      <c r="H16">
        <v>5.5938400000000001</v>
      </c>
      <c r="I16">
        <v>0</v>
      </c>
      <c r="J16">
        <v>0</v>
      </c>
      <c r="K16">
        <v>3.82558</v>
      </c>
      <c r="L16">
        <v>0.185863</v>
      </c>
      <c r="M16">
        <v>0</v>
      </c>
      <c r="N16">
        <v>5.2330899999999998</v>
      </c>
      <c r="O16">
        <v>0</v>
      </c>
      <c r="P16">
        <v>0</v>
      </c>
      <c r="Q16">
        <v>3.6399300000000001</v>
      </c>
      <c r="R16">
        <v>0</v>
      </c>
      <c r="S16">
        <v>5.6858399999999998</v>
      </c>
      <c r="T16">
        <v>24.164100000000001</v>
      </c>
      <c r="U16">
        <v>0</v>
      </c>
      <c r="V16">
        <v>0</v>
      </c>
      <c r="W16">
        <v>0</v>
      </c>
      <c r="X16">
        <v>0</v>
      </c>
      <c r="Y16">
        <v>0</v>
      </c>
      <c r="Z16">
        <v>23.5044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23.5044</v>
      </c>
      <c r="AH16">
        <v>0</v>
      </c>
      <c r="AI16">
        <v>0</v>
      </c>
      <c r="AJ16">
        <v>0</v>
      </c>
      <c r="AK16">
        <v>6.6100199999999996</v>
      </c>
      <c r="AL16">
        <v>8.0958400000000008</v>
      </c>
      <c r="AM16">
        <v>0</v>
      </c>
      <c r="AN16">
        <v>1.02403</v>
      </c>
      <c r="AO16">
        <v>0</v>
      </c>
      <c r="AP16">
        <v>0</v>
      </c>
      <c r="AQ16">
        <v>0.57672000000000001</v>
      </c>
      <c r="AR16">
        <v>0</v>
      </c>
      <c r="AS16">
        <v>0.53208200000000005</v>
      </c>
      <c r="AT16">
        <v>16.838699999999999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13.510199999999999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13.510199999999999</v>
      </c>
      <c r="BH16">
        <v>86.023499999999999</v>
      </c>
      <c r="BI16">
        <v>4</v>
      </c>
      <c r="BJ16" t="s">
        <v>77</v>
      </c>
      <c r="BK16" t="s">
        <v>77</v>
      </c>
      <c r="BL16" t="s">
        <v>77</v>
      </c>
      <c r="BM16" t="s">
        <v>77</v>
      </c>
      <c r="BN16">
        <v>0</v>
      </c>
      <c r="BO16">
        <v>0</v>
      </c>
      <c r="BP16">
        <v>36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36</v>
      </c>
    </row>
    <row r="17" spans="1:77" x14ac:dyDescent="0.25">
      <c r="A17" t="s">
        <v>190</v>
      </c>
      <c r="B17" t="s">
        <v>123</v>
      </c>
      <c r="C17" t="s">
        <v>124</v>
      </c>
      <c r="D17" t="s">
        <v>74</v>
      </c>
      <c r="E17" t="s">
        <v>125</v>
      </c>
      <c r="F17" t="s">
        <v>126</v>
      </c>
      <c r="G17">
        <v>24998.5</v>
      </c>
      <c r="H17">
        <v>4.1641300000000001</v>
      </c>
      <c r="I17">
        <v>0</v>
      </c>
      <c r="J17">
        <v>0</v>
      </c>
      <c r="K17">
        <v>3.6204499999999999</v>
      </c>
      <c r="L17">
        <v>0.19076299999999999</v>
      </c>
      <c r="M17">
        <v>0</v>
      </c>
      <c r="N17">
        <v>4.6772200000000002</v>
      </c>
      <c r="O17">
        <v>0</v>
      </c>
      <c r="P17">
        <v>0</v>
      </c>
      <c r="Q17">
        <v>3.6399300000000001</v>
      </c>
      <c r="R17">
        <v>0</v>
      </c>
      <c r="S17">
        <v>5.6858399999999998</v>
      </c>
      <c r="T17">
        <v>21.978300000000001</v>
      </c>
      <c r="U17">
        <v>0</v>
      </c>
      <c r="V17">
        <v>0</v>
      </c>
      <c r="W17">
        <v>0</v>
      </c>
      <c r="X17">
        <v>0</v>
      </c>
      <c r="Y17">
        <v>0</v>
      </c>
      <c r="Z17">
        <v>24.101500000000001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24.101500000000001</v>
      </c>
      <c r="AH17">
        <v>0</v>
      </c>
      <c r="AI17">
        <v>0</v>
      </c>
      <c r="AJ17">
        <v>0</v>
      </c>
      <c r="AK17">
        <v>6.2925700000000004</v>
      </c>
      <c r="AL17">
        <v>8.2239500000000003</v>
      </c>
      <c r="AM17">
        <v>0</v>
      </c>
      <c r="AN17">
        <v>0.98129100000000002</v>
      </c>
      <c r="AO17">
        <v>0</v>
      </c>
      <c r="AP17">
        <v>0</v>
      </c>
      <c r="AQ17">
        <v>0.57672000000000001</v>
      </c>
      <c r="AR17">
        <v>0</v>
      </c>
      <c r="AS17">
        <v>0.53208200000000005</v>
      </c>
      <c r="AT17">
        <v>16.6066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13.3965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13.3965</v>
      </c>
      <c r="BH17">
        <v>89.513599999999997</v>
      </c>
      <c r="BI17">
        <v>3.4444400000000002</v>
      </c>
      <c r="BJ17" t="s">
        <v>77</v>
      </c>
      <c r="BK17" t="s">
        <v>77</v>
      </c>
      <c r="BL17" t="s">
        <v>77</v>
      </c>
      <c r="BM17" t="s">
        <v>77</v>
      </c>
      <c r="BN17">
        <v>0</v>
      </c>
      <c r="BO17">
        <v>0</v>
      </c>
      <c r="BP17">
        <v>31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31</v>
      </c>
    </row>
    <row r="18" spans="1:77" x14ac:dyDescent="0.25">
      <c r="A18" t="s">
        <v>190</v>
      </c>
      <c r="B18" t="s">
        <v>128</v>
      </c>
      <c r="C18" t="s">
        <v>129</v>
      </c>
      <c r="D18" t="s">
        <v>74</v>
      </c>
      <c r="E18" t="s">
        <v>130</v>
      </c>
      <c r="F18" t="s">
        <v>131</v>
      </c>
      <c r="G18">
        <v>24998.5</v>
      </c>
      <c r="H18">
        <v>6.15801</v>
      </c>
      <c r="I18">
        <v>0</v>
      </c>
      <c r="J18">
        <v>0</v>
      </c>
      <c r="K18">
        <v>3.3205</v>
      </c>
      <c r="L18">
        <v>0.139154</v>
      </c>
      <c r="M18">
        <v>0</v>
      </c>
      <c r="N18">
        <v>5.1390700000000002</v>
      </c>
      <c r="O18">
        <v>0</v>
      </c>
      <c r="P18">
        <v>0</v>
      </c>
      <c r="Q18">
        <v>3.6399300000000001</v>
      </c>
      <c r="R18">
        <v>0</v>
      </c>
      <c r="S18">
        <v>5.6858399999999998</v>
      </c>
      <c r="T18">
        <v>24.0825</v>
      </c>
      <c r="U18">
        <v>0</v>
      </c>
      <c r="V18">
        <v>0</v>
      </c>
      <c r="W18">
        <v>0</v>
      </c>
      <c r="X18">
        <v>0</v>
      </c>
      <c r="Y18">
        <v>0</v>
      </c>
      <c r="Z18">
        <v>23.194600000000001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23.194600000000001</v>
      </c>
      <c r="AH18">
        <v>9.2900399999999994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1.01796</v>
      </c>
      <c r="AO18">
        <v>0</v>
      </c>
      <c r="AP18">
        <v>0</v>
      </c>
      <c r="AQ18">
        <v>1.9224000000000001</v>
      </c>
      <c r="AR18">
        <v>0</v>
      </c>
      <c r="AS18">
        <v>2.3091900000000001</v>
      </c>
      <c r="AT18">
        <v>14.5396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13.3156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13.3156</v>
      </c>
      <c r="BH18">
        <v>91.478899999999996</v>
      </c>
      <c r="BI18">
        <v>4.88889</v>
      </c>
      <c r="BJ18" t="s">
        <v>77</v>
      </c>
      <c r="BK18" t="s">
        <v>77</v>
      </c>
      <c r="BL18" t="s">
        <v>77</v>
      </c>
      <c r="BM18" t="s">
        <v>77</v>
      </c>
      <c r="BN18">
        <v>0</v>
      </c>
      <c r="BO18">
        <v>0</v>
      </c>
      <c r="BP18">
        <v>44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44</v>
      </c>
    </row>
    <row r="19" spans="1:77" x14ac:dyDescent="0.25">
      <c r="A19" t="s">
        <v>190</v>
      </c>
      <c r="B19" t="s">
        <v>132</v>
      </c>
      <c r="C19" t="s">
        <v>133</v>
      </c>
      <c r="D19" t="s">
        <v>74</v>
      </c>
      <c r="E19" t="s">
        <v>134</v>
      </c>
      <c r="F19" t="s">
        <v>135</v>
      </c>
      <c r="G19">
        <v>24998.5</v>
      </c>
      <c r="H19">
        <v>6.1205600000000002</v>
      </c>
      <c r="I19">
        <v>0</v>
      </c>
      <c r="J19">
        <v>0</v>
      </c>
      <c r="K19">
        <v>4.0588199999999999</v>
      </c>
      <c r="L19">
        <v>0.29320400000000002</v>
      </c>
      <c r="M19">
        <v>0</v>
      </c>
      <c r="N19">
        <v>5.5567299999999999</v>
      </c>
      <c r="O19">
        <v>0</v>
      </c>
      <c r="P19">
        <v>0</v>
      </c>
      <c r="Q19">
        <v>3.6399300000000001</v>
      </c>
      <c r="R19">
        <v>0</v>
      </c>
      <c r="S19">
        <v>5.6858399999999998</v>
      </c>
      <c r="T19">
        <v>25.355</v>
      </c>
      <c r="U19">
        <v>0</v>
      </c>
      <c r="V19">
        <v>0</v>
      </c>
      <c r="W19">
        <v>0</v>
      </c>
      <c r="X19">
        <v>0</v>
      </c>
      <c r="Y19">
        <v>0</v>
      </c>
      <c r="Z19">
        <v>23.6325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23.6325</v>
      </c>
      <c r="AH19">
        <v>10.6852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1.1011200000000001</v>
      </c>
      <c r="AO19">
        <v>0</v>
      </c>
      <c r="AP19">
        <v>0</v>
      </c>
      <c r="AQ19">
        <v>1.9224000000000001</v>
      </c>
      <c r="AR19">
        <v>0</v>
      </c>
      <c r="AS19">
        <v>2.3091900000000001</v>
      </c>
      <c r="AT19">
        <v>16.017900000000001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13.6149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13.6149</v>
      </c>
      <c r="BH19">
        <v>129.59700000000001</v>
      </c>
      <c r="BI19">
        <v>5.3333300000000001</v>
      </c>
      <c r="BJ19" t="s">
        <v>77</v>
      </c>
      <c r="BK19" t="s">
        <v>77</v>
      </c>
      <c r="BL19" t="s">
        <v>77</v>
      </c>
      <c r="BM19" t="s">
        <v>77</v>
      </c>
      <c r="BN19">
        <v>0</v>
      </c>
      <c r="BO19">
        <v>0</v>
      </c>
      <c r="BP19">
        <v>48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48</v>
      </c>
    </row>
    <row r="20" spans="1:77" x14ac:dyDescent="0.25">
      <c r="A20" t="s">
        <v>190</v>
      </c>
      <c r="B20" t="s">
        <v>137</v>
      </c>
      <c r="C20" t="s">
        <v>138</v>
      </c>
      <c r="D20" t="s">
        <v>74</v>
      </c>
      <c r="E20" t="s">
        <v>139</v>
      </c>
      <c r="F20" t="s">
        <v>140</v>
      </c>
      <c r="G20">
        <v>24998.5</v>
      </c>
      <c r="H20">
        <v>13.758100000000001</v>
      </c>
      <c r="I20">
        <v>0</v>
      </c>
      <c r="J20">
        <v>0</v>
      </c>
      <c r="K20">
        <v>0.82706299999999999</v>
      </c>
      <c r="L20">
        <v>5.09291E-3</v>
      </c>
      <c r="M20">
        <v>0</v>
      </c>
      <c r="N20">
        <v>7.1667899999999998</v>
      </c>
      <c r="O20">
        <v>0</v>
      </c>
      <c r="P20">
        <v>0</v>
      </c>
      <c r="Q20">
        <v>3.6399300000000001</v>
      </c>
      <c r="R20">
        <v>0</v>
      </c>
      <c r="S20">
        <v>5.6858399999999998</v>
      </c>
      <c r="T20">
        <v>31.082699999999999</v>
      </c>
      <c r="U20">
        <v>0</v>
      </c>
      <c r="V20">
        <v>0</v>
      </c>
      <c r="W20">
        <v>0</v>
      </c>
      <c r="X20">
        <v>0</v>
      </c>
      <c r="Y20">
        <v>0</v>
      </c>
      <c r="Z20">
        <v>19.960799999999999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19.960799999999999</v>
      </c>
      <c r="AH20">
        <v>15.7188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1.43597</v>
      </c>
      <c r="AO20">
        <v>0</v>
      </c>
      <c r="AP20">
        <v>0</v>
      </c>
      <c r="AQ20">
        <v>1.9224000000000001</v>
      </c>
      <c r="AR20">
        <v>0</v>
      </c>
      <c r="AS20">
        <v>2.3091900000000001</v>
      </c>
      <c r="AT20">
        <v>21.386399999999998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11.5274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11.5274</v>
      </c>
      <c r="BH20">
        <v>125.524</v>
      </c>
      <c r="BI20">
        <v>6.4444400000000002</v>
      </c>
      <c r="BJ20" t="s">
        <v>77</v>
      </c>
      <c r="BK20" t="s">
        <v>77</v>
      </c>
      <c r="BL20" t="s">
        <v>77</v>
      </c>
      <c r="BM20" t="s">
        <v>77</v>
      </c>
      <c r="BN20">
        <v>0</v>
      </c>
      <c r="BO20">
        <v>0</v>
      </c>
      <c r="BP20">
        <v>58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58</v>
      </c>
    </row>
    <row r="21" spans="1:77" x14ac:dyDescent="0.25">
      <c r="A21" t="s">
        <v>191</v>
      </c>
      <c r="B21" t="s">
        <v>141</v>
      </c>
      <c r="C21" t="s">
        <v>142</v>
      </c>
      <c r="D21" t="s">
        <v>74</v>
      </c>
      <c r="E21" t="s">
        <v>143</v>
      </c>
      <c r="F21" t="s">
        <v>144</v>
      </c>
      <c r="G21">
        <v>24998.5</v>
      </c>
      <c r="H21">
        <v>1.6464799999999999</v>
      </c>
      <c r="I21">
        <v>0</v>
      </c>
      <c r="J21">
        <v>0</v>
      </c>
      <c r="K21">
        <v>7.9568000000000003</v>
      </c>
      <c r="L21">
        <v>1.82789</v>
      </c>
      <c r="M21">
        <v>0</v>
      </c>
      <c r="N21">
        <v>3.6561300000000001</v>
      </c>
      <c r="O21">
        <v>0</v>
      </c>
      <c r="P21">
        <v>0</v>
      </c>
      <c r="Q21">
        <v>3.6399300000000001</v>
      </c>
      <c r="R21">
        <v>0</v>
      </c>
      <c r="S21">
        <v>5.6858399999999998</v>
      </c>
      <c r="T21">
        <v>24.413</v>
      </c>
      <c r="U21">
        <v>0</v>
      </c>
      <c r="V21">
        <v>0</v>
      </c>
      <c r="W21">
        <v>0</v>
      </c>
      <c r="X21">
        <v>0</v>
      </c>
      <c r="Y21">
        <v>0</v>
      </c>
      <c r="Z21">
        <v>26.741499999999998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26.741499999999998</v>
      </c>
      <c r="AH21">
        <v>0</v>
      </c>
      <c r="AI21">
        <v>0</v>
      </c>
      <c r="AJ21">
        <v>0</v>
      </c>
      <c r="AK21">
        <v>3.8536800000000002</v>
      </c>
      <c r="AL21">
        <v>17.733699999999999</v>
      </c>
      <c r="AM21">
        <v>0</v>
      </c>
      <c r="AN21">
        <v>0.67632800000000004</v>
      </c>
      <c r="AO21">
        <v>0</v>
      </c>
      <c r="AP21">
        <v>0</v>
      </c>
      <c r="AQ21">
        <v>0.57672000000000001</v>
      </c>
      <c r="AR21">
        <v>0</v>
      </c>
      <c r="AS21">
        <v>0.53208200000000005</v>
      </c>
      <c r="AT21">
        <v>23.372499999999999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15.114000000000001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15.114000000000001</v>
      </c>
      <c r="BH21">
        <v>58.238599999999998</v>
      </c>
      <c r="BI21">
        <v>2.7777799999999999</v>
      </c>
      <c r="BJ21" t="s">
        <v>77</v>
      </c>
      <c r="BK21" t="s">
        <v>77</v>
      </c>
      <c r="BL21" t="s">
        <v>77</v>
      </c>
      <c r="BM21" t="s">
        <v>77</v>
      </c>
      <c r="BN21">
        <v>0</v>
      </c>
      <c r="BO21">
        <v>0</v>
      </c>
      <c r="BP21">
        <v>25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25</v>
      </c>
    </row>
    <row r="22" spans="1:77" x14ac:dyDescent="0.25">
      <c r="A22" t="s">
        <v>191</v>
      </c>
      <c r="B22" t="s">
        <v>146</v>
      </c>
      <c r="C22" t="s">
        <v>147</v>
      </c>
      <c r="D22" t="s">
        <v>74</v>
      </c>
      <c r="E22" t="s">
        <v>75</v>
      </c>
      <c r="F22" t="s">
        <v>76</v>
      </c>
      <c r="G22">
        <v>24998.5</v>
      </c>
      <c r="H22">
        <v>0.29624699999999998</v>
      </c>
      <c r="I22">
        <v>0</v>
      </c>
      <c r="J22">
        <v>0</v>
      </c>
      <c r="K22">
        <v>0</v>
      </c>
      <c r="L22">
        <v>0</v>
      </c>
      <c r="M22">
        <v>0</v>
      </c>
      <c r="N22">
        <v>2.7129500000000002</v>
      </c>
      <c r="O22">
        <v>0</v>
      </c>
      <c r="P22">
        <v>0</v>
      </c>
      <c r="Q22">
        <v>3.6399300000000001</v>
      </c>
      <c r="R22">
        <v>0</v>
      </c>
      <c r="S22">
        <v>5.6858399999999998</v>
      </c>
      <c r="T22">
        <v>12.335000000000001</v>
      </c>
      <c r="U22">
        <v>0</v>
      </c>
      <c r="V22">
        <v>0</v>
      </c>
      <c r="W22">
        <v>0</v>
      </c>
      <c r="X22">
        <v>77.680000000000007</v>
      </c>
      <c r="Y22">
        <v>0</v>
      </c>
      <c r="Z22">
        <v>26.848800000000001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104.529</v>
      </c>
      <c r="AH22">
        <v>3.3018700000000001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0.53500999999999999</v>
      </c>
      <c r="AO22">
        <v>0</v>
      </c>
      <c r="AP22">
        <v>0</v>
      </c>
      <c r="AQ22">
        <v>1.9224000000000001</v>
      </c>
      <c r="AR22">
        <v>0</v>
      </c>
      <c r="AS22">
        <v>2.3091900000000001</v>
      </c>
      <c r="AT22">
        <v>8.0684699999999996</v>
      </c>
      <c r="AU22">
        <v>0</v>
      </c>
      <c r="AV22">
        <v>0</v>
      </c>
      <c r="AW22">
        <v>0</v>
      </c>
      <c r="AX22">
        <v>85.966800000000006</v>
      </c>
      <c r="AY22">
        <v>0</v>
      </c>
      <c r="AZ22">
        <v>8.7311499999999995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94.697900000000004</v>
      </c>
      <c r="BH22">
        <v>44.0398</v>
      </c>
      <c r="BI22">
        <v>3.3333300000000001</v>
      </c>
      <c r="BJ22" t="s">
        <v>77</v>
      </c>
      <c r="BK22" t="s">
        <v>77</v>
      </c>
      <c r="BL22" t="s">
        <v>77</v>
      </c>
      <c r="BM22" t="s">
        <v>77</v>
      </c>
      <c r="BN22">
        <v>0</v>
      </c>
      <c r="BO22">
        <v>0</v>
      </c>
      <c r="BP22">
        <v>30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30</v>
      </c>
    </row>
    <row r="23" spans="1:77" x14ac:dyDescent="0.25">
      <c r="A23" t="s">
        <v>191</v>
      </c>
      <c r="B23" t="s">
        <v>148</v>
      </c>
      <c r="C23" t="s">
        <v>149</v>
      </c>
      <c r="D23" t="s">
        <v>74</v>
      </c>
      <c r="E23" t="s">
        <v>80</v>
      </c>
      <c r="F23" t="s">
        <v>81</v>
      </c>
      <c r="G23">
        <v>24998.5</v>
      </c>
      <c r="H23">
        <v>2.80497</v>
      </c>
      <c r="I23">
        <v>0</v>
      </c>
      <c r="J23">
        <v>0</v>
      </c>
      <c r="K23">
        <v>0</v>
      </c>
      <c r="L23">
        <v>0</v>
      </c>
      <c r="M23">
        <v>0</v>
      </c>
      <c r="N23">
        <v>4.4496500000000001</v>
      </c>
      <c r="O23">
        <v>0</v>
      </c>
      <c r="P23">
        <v>0</v>
      </c>
      <c r="Q23">
        <v>3.6399300000000001</v>
      </c>
      <c r="R23">
        <v>0</v>
      </c>
      <c r="S23">
        <v>5.6858399999999998</v>
      </c>
      <c r="T23">
        <v>16.580300000000001</v>
      </c>
      <c r="U23">
        <v>0</v>
      </c>
      <c r="V23">
        <v>0</v>
      </c>
      <c r="W23">
        <v>0</v>
      </c>
      <c r="X23">
        <v>55.487900000000003</v>
      </c>
      <c r="Y23">
        <v>0</v>
      </c>
      <c r="Z23">
        <v>25.060300000000002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80.548299999999998</v>
      </c>
      <c r="AH23">
        <v>8.4831699999999994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0.94167100000000004</v>
      </c>
      <c r="AO23">
        <v>0</v>
      </c>
      <c r="AP23">
        <v>0</v>
      </c>
      <c r="AQ23">
        <v>1.9224000000000001</v>
      </c>
      <c r="AR23">
        <v>0</v>
      </c>
      <c r="AS23">
        <v>2.3091900000000001</v>
      </c>
      <c r="AT23">
        <v>13.6564</v>
      </c>
      <c r="AU23">
        <v>0</v>
      </c>
      <c r="AV23">
        <v>0</v>
      </c>
      <c r="AW23">
        <v>0</v>
      </c>
      <c r="AX23">
        <v>94.746899999999997</v>
      </c>
      <c r="AY23">
        <v>0</v>
      </c>
      <c r="AZ23">
        <v>8.1154600000000006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102.86199999999999</v>
      </c>
      <c r="BH23">
        <v>85.333399999999997</v>
      </c>
      <c r="BI23">
        <v>0.55555600000000005</v>
      </c>
      <c r="BJ23" t="s">
        <v>77</v>
      </c>
      <c r="BK23" t="s">
        <v>77</v>
      </c>
      <c r="BL23" t="s">
        <v>77</v>
      </c>
      <c r="BM23" t="s">
        <v>77</v>
      </c>
      <c r="BN23">
        <v>0</v>
      </c>
      <c r="BO23">
        <v>0</v>
      </c>
      <c r="BP23">
        <v>5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5</v>
      </c>
    </row>
    <row r="24" spans="1:77" x14ac:dyDescent="0.25">
      <c r="A24" t="s">
        <v>191</v>
      </c>
      <c r="B24" t="s">
        <v>151</v>
      </c>
      <c r="C24" t="s">
        <v>152</v>
      </c>
      <c r="D24" t="s">
        <v>74</v>
      </c>
      <c r="E24" t="s">
        <v>85</v>
      </c>
      <c r="F24" t="s">
        <v>86</v>
      </c>
      <c r="G24">
        <v>24998.5</v>
      </c>
      <c r="H24">
        <v>1.48058</v>
      </c>
      <c r="I24">
        <v>0</v>
      </c>
      <c r="J24">
        <v>0</v>
      </c>
      <c r="K24">
        <v>0</v>
      </c>
      <c r="L24">
        <v>0</v>
      </c>
      <c r="M24">
        <v>0</v>
      </c>
      <c r="N24">
        <v>3.5769899999999999</v>
      </c>
      <c r="O24">
        <v>0</v>
      </c>
      <c r="P24">
        <v>0</v>
      </c>
      <c r="Q24">
        <v>3.6399300000000001</v>
      </c>
      <c r="R24">
        <v>0</v>
      </c>
      <c r="S24">
        <v>5.6858399999999998</v>
      </c>
      <c r="T24">
        <v>14.3833</v>
      </c>
      <c r="U24">
        <v>0</v>
      </c>
      <c r="V24">
        <v>0</v>
      </c>
      <c r="W24">
        <v>0</v>
      </c>
      <c r="X24">
        <v>44.595500000000001</v>
      </c>
      <c r="Y24">
        <v>0</v>
      </c>
      <c r="Z24">
        <v>25.191700000000001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69.787199999999999</v>
      </c>
      <c r="AH24">
        <v>6.4969900000000003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0.864846</v>
      </c>
      <c r="AO24">
        <v>0</v>
      </c>
      <c r="AP24">
        <v>0</v>
      </c>
      <c r="AQ24">
        <v>1.9224000000000001</v>
      </c>
      <c r="AR24">
        <v>0</v>
      </c>
      <c r="AS24">
        <v>2.3091900000000001</v>
      </c>
      <c r="AT24">
        <v>11.593400000000001</v>
      </c>
      <c r="AU24">
        <v>0</v>
      </c>
      <c r="AV24">
        <v>0</v>
      </c>
      <c r="AW24">
        <v>0</v>
      </c>
      <c r="AX24">
        <v>90.371300000000005</v>
      </c>
      <c r="AY24">
        <v>0</v>
      </c>
      <c r="AZ24">
        <v>0.73746299999999998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91.108699999999999</v>
      </c>
      <c r="BH24">
        <v>67.094200000000001</v>
      </c>
      <c r="BI24">
        <v>0.44444400000000001</v>
      </c>
      <c r="BJ24" t="s">
        <v>77</v>
      </c>
      <c r="BK24" t="s">
        <v>77</v>
      </c>
      <c r="BL24" t="s">
        <v>77</v>
      </c>
      <c r="BM24" t="s">
        <v>77</v>
      </c>
      <c r="BN24">
        <v>0</v>
      </c>
      <c r="BO24">
        <v>0</v>
      </c>
      <c r="BP24">
        <v>4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4</v>
      </c>
    </row>
    <row r="25" spans="1:77" x14ac:dyDescent="0.25">
      <c r="A25" t="s">
        <v>191</v>
      </c>
      <c r="B25" t="s">
        <v>153</v>
      </c>
      <c r="C25" t="s">
        <v>154</v>
      </c>
      <c r="D25" t="s">
        <v>74</v>
      </c>
      <c r="E25" t="s">
        <v>89</v>
      </c>
      <c r="F25" t="s">
        <v>90</v>
      </c>
      <c r="G25">
        <v>24998.5</v>
      </c>
      <c r="H25">
        <v>3.1939700000000002</v>
      </c>
      <c r="I25">
        <v>0</v>
      </c>
      <c r="J25">
        <v>0</v>
      </c>
      <c r="K25">
        <v>0</v>
      </c>
      <c r="L25">
        <v>0</v>
      </c>
      <c r="M25">
        <v>0</v>
      </c>
      <c r="N25">
        <v>4.4644199999999996</v>
      </c>
      <c r="O25">
        <v>0</v>
      </c>
      <c r="P25">
        <v>0</v>
      </c>
      <c r="Q25">
        <v>3.6399300000000001</v>
      </c>
      <c r="R25">
        <v>0</v>
      </c>
      <c r="S25">
        <v>5.6858399999999998</v>
      </c>
      <c r="T25">
        <v>16.984100000000002</v>
      </c>
      <c r="U25">
        <v>0</v>
      </c>
      <c r="V25">
        <v>0</v>
      </c>
      <c r="W25">
        <v>0</v>
      </c>
      <c r="X25">
        <v>43.9422</v>
      </c>
      <c r="Y25">
        <v>0</v>
      </c>
      <c r="Z25">
        <v>24.439599999999999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68.381900000000002</v>
      </c>
      <c r="AH25">
        <v>8.5484100000000005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1.0283100000000001</v>
      </c>
      <c r="AO25">
        <v>0</v>
      </c>
      <c r="AP25">
        <v>0</v>
      </c>
      <c r="AQ25">
        <v>1.9224000000000001</v>
      </c>
      <c r="AR25">
        <v>0</v>
      </c>
      <c r="AS25">
        <v>2.3091900000000001</v>
      </c>
      <c r="AT25">
        <v>13.808299999999999</v>
      </c>
      <c r="AU25">
        <v>0</v>
      </c>
      <c r="AV25">
        <v>0</v>
      </c>
      <c r="AW25">
        <v>0</v>
      </c>
      <c r="AX25">
        <v>86.044300000000007</v>
      </c>
      <c r="AY25">
        <v>0</v>
      </c>
      <c r="AZ25">
        <v>7.9136199999999999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93.957899999999995</v>
      </c>
      <c r="BH25">
        <v>82.324299999999994</v>
      </c>
      <c r="BI25">
        <v>2.5555599999999998</v>
      </c>
      <c r="BJ25" t="s">
        <v>77</v>
      </c>
      <c r="BK25" t="s">
        <v>77</v>
      </c>
      <c r="BL25" t="s">
        <v>77</v>
      </c>
      <c r="BM25" t="s">
        <v>77</v>
      </c>
      <c r="BN25">
        <v>0</v>
      </c>
      <c r="BO25">
        <v>0</v>
      </c>
      <c r="BP25">
        <v>23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23</v>
      </c>
    </row>
    <row r="26" spans="1:77" x14ac:dyDescent="0.25">
      <c r="A26" t="s">
        <v>192</v>
      </c>
      <c r="B26" t="s">
        <v>156</v>
      </c>
      <c r="C26" t="s">
        <v>157</v>
      </c>
      <c r="D26" t="s">
        <v>74</v>
      </c>
      <c r="E26" t="s">
        <v>94</v>
      </c>
      <c r="F26" t="s">
        <v>95</v>
      </c>
      <c r="G26">
        <v>24998.5</v>
      </c>
      <c r="H26">
        <v>1.80081</v>
      </c>
      <c r="I26">
        <v>0</v>
      </c>
      <c r="J26">
        <v>0</v>
      </c>
      <c r="K26">
        <v>0</v>
      </c>
      <c r="L26">
        <v>0</v>
      </c>
      <c r="M26">
        <v>0</v>
      </c>
      <c r="N26">
        <v>3.8205</v>
      </c>
      <c r="O26">
        <v>0</v>
      </c>
      <c r="P26">
        <v>0</v>
      </c>
      <c r="Q26">
        <v>3.6399300000000001</v>
      </c>
      <c r="R26">
        <v>0</v>
      </c>
      <c r="S26">
        <v>5.6858399999999998</v>
      </c>
      <c r="T26">
        <v>14.947100000000001</v>
      </c>
      <c r="U26">
        <v>0</v>
      </c>
      <c r="V26">
        <v>0</v>
      </c>
      <c r="W26">
        <v>0</v>
      </c>
      <c r="X26">
        <v>51.913800000000002</v>
      </c>
      <c r="Y26">
        <v>0</v>
      </c>
      <c r="Z26">
        <v>25.494299999999999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77.408100000000005</v>
      </c>
      <c r="AH26">
        <v>6.7035600000000004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0.85801300000000003</v>
      </c>
      <c r="AO26">
        <v>0</v>
      </c>
      <c r="AP26">
        <v>0</v>
      </c>
      <c r="AQ26">
        <v>1.9224000000000001</v>
      </c>
      <c r="AR26">
        <v>0</v>
      </c>
      <c r="AS26">
        <v>2.3091900000000001</v>
      </c>
      <c r="AT26">
        <v>11.793200000000001</v>
      </c>
      <c r="AU26">
        <v>0</v>
      </c>
      <c r="AV26">
        <v>0</v>
      </c>
      <c r="AW26">
        <v>0</v>
      </c>
      <c r="AX26">
        <v>87.700100000000006</v>
      </c>
      <c r="AY26">
        <v>0</v>
      </c>
      <c r="AZ26">
        <v>8.2153100000000006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95.915400000000005</v>
      </c>
      <c r="BH26">
        <v>70.362499999999997</v>
      </c>
      <c r="BI26">
        <v>3.88889</v>
      </c>
      <c r="BJ26" t="s">
        <v>77</v>
      </c>
      <c r="BK26" t="s">
        <v>77</v>
      </c>
      <c r="BL26" t="s">
        <v>77</v>
      </c>
      <c r="BM26" t="s">
        <v>77</v>
      </c>
      <c r="BN26">
        <v>0</v>
      </c>
      <c r="BO26">
        <v>0</v>
      </c>
      <c r="BP26">
        <v>35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35</v>
      </c>
    </row>
    <row r="27" spans="1:77" x14ac:dyDescent="0.25">
      <c r="A27" t="s">
        <v>192</v>
      </c>
      <c r="B27" t="s">
        <v>158</v>
      </c>
      <c r="C27" t="s">
        <v>159</v>
      </c>
      <c r="D27" t="s">
        <v>74</v>
      </c>
      <c r="E27" t="s">
        <v>98</v>
      </c>
      <c r="F27" t="s">
        <v>99</v>
      </c>
      <c r="G27">
        <v>24998.5</v>
      </c>
      <c r="H27">
        <v>3.45024</v>
      </c>
      <c r="I27">
        <v>0</v>
      </c>
      <c r="J27">
        <v>0</v>
      </c>
      <c r="K27">
        <v>0</v>
      </c>
      <c r="L27">
        <v>0</v>
      </c>
      <c r="M27">
        <v>0</v>
      </c>
      <c r="N27">
        <v>3.74105</v>
      </c>
      <c r="O27">
        <v>0</v>
      </c>
      <c r="P27">
        <v>0</v>
      </c>
      <c r="Q27">
        <v>3.6399300000000001</v>
      </c>
      <c r="R27">
        <v>0</v>
      </c>
      <c r="S27">
        <v>5.6858399999999998</v>
      </c>
      <c r="T27">
        <v>16.517099999999999</v>
      </c>
      <c r="U27">
        <v>0</v>
      </c>
      <c r="V27">
        <v>0</v>
      </c>
      <c r="W27">
        <v>0</v>
      </c>
      <c r="X27">
        <v>27.226099999999999</v>
      </c>
      <c r="Y27">
        <v>0</v>
      </c>
      <c r="Z27">
        <v>23.756499999999999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50.982599999999998</v>
      </c>
      <c r="AH27">
        <v>8.3875899999999994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0.99177099999999996</v>
      </c>
      <c r="AO27">
        <v>0</v>
      </c>
      <c r="AP27">
        <v>0</v>
      </c>
      <c r="AQ27">
        <v>1.9224000000000001</v>
      </c>
      <c r="AR27">
        <v>0</v>
      </c>
      <c r="AS27">
        <v>2.3091900000000001</v>
      </c>
      <c r="AT27">
        <v>13.610900000000001</v>
      </c>
      <c r="AU27">
        <v>0</v>
      </c>
      <c r="AV27">
        <v>0</v>
      </c>
      <c r="AW27">
        <v>0</v>
      </c>
      <c r="AX27">
        <v>77.203500000000005</v>
      </c>
      <c r="AY27">
        <v>0</v>
      </c>
      <c r="AZ27">
        <v>7.4900599999999997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84.6935</v>
      </c>
      <c r="BH27">
        <v>93.037999999999997</v>
      </c>
      <c r="BI27">
        <v>2.2222200000000001</v>
      </c>
      <c r="BJ27" t="s">
        <v>77</v>
      </c>
      <c r="BK27" t="s">
        <v>77</v>
      </c>
      <c r="BL27" t="s">
        <v>77</v>
      </c>
      <c r="BM27" t="s">
        <v>77</v>
      </c>
      <c r="BN27">
        <v>0</v>
      </c>
      <c r="BO27">
        <v>0</v>
      </c>
      <c r="BP27">
        <v>20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20</v>
      </c>
    </row>
    <row r="28" spans="1:77" x14ac:dyDescent="0.25">
      <c r="A28" t="s">
        <v>192</v>
      </c>
      <c r="B28" t="s">
        <v>161</v>
      </c>
      <c r="C28" t="s">
        <v>162</v>
      </c>
      <c r="D28" t="s">
        <v>74</v>
      </c>
      <c r="E28" t="s">
        <v>103</v>
      </c>
      <c r="F28" t="s">
        <v>104</v>
      </c>
      <c r="G28">
        <v>24998.5</v>
      </c>
      <c r="H28">
        <v>2.7043200000000001</v>
      </c>
      <c r="I28">
        <v>0</v>
      </c>
      <c r="J28">
        <v>0</v>
      </c>
      <c r="K28">
        <v>0</v>
      </c>
      <c r="L28">
        <v>0</v>
      </c>
      <c r="M28">
        <v>0</v>
      </c>
      <c r="N28">
        <v>2.7085300000000001</v>
      </c>
      <c r="O28">
        <v>0</v>
      </c>
      <c r="P28">
        <v>0</v>
      </c>
      <c r="Q28">
        <v>3.6399300000000001</v>
      </c>
      <c r="R28">
        <v>0</v>
      </c>
      <c r="S28">
        <v>5.6858399999999998</v>
      </c>
      <c r="T28">
        <v>14.7386</v>
      </c>
      <c r="U28">
        <v>0</v>
      </c>
      <c r="V28">
        <v>0</v>
      </c>
      <c r="W28">
        <v>0</v>
      </c>
      <c r="X28">
        <v>16.650099999999998</v>
      </c>
      <c r="Y28">
        <v>0</v>
      </c>
      <c r="Z28">
        <v>23.518999999999998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40.168999999999997</v>
      </c>
      <c r="AH28">
        <v>6.7518700000000003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0.86347700000000005</v>
      </c>
      <c r="AO28">
        <v>0</v>
      </c>
      <c r="AP28">
        <v>0</v>
      </c>
      <c r="AQ28">
        <v>1.9224000000000001</v>
      </c>
      <c r="AR28">
        <v>0</v>
      </c>
      <c r="AS28">
        <v>2.3091900000000001</v>
      </c>
      <c r="AT28">
        <v>11.8469</v>
      </c>
      <c r="AU28">
        <v>0</v>
      </c>
      <c r="AV28">
        <v>0</v>
      </c>
      <c r="AW28">
        <v>0</v>
      </c>
      <c r="AX28">
        <v>57.253999999999998</v>
      </c>
      <c r="AY28">
        <v>0</v>
      </c>
      <c r="AZ28">
        <v>7.5804999999999998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64.834500000000006</v>
      </c>
      <c r="BH28">
        <v>77.562700000000007</v>
      </c>
      <c r="BI28">
        <v>5.88889</v>
      </c>
      <c r="BJ28" t="s">
        <v>77</v>
      </c>
      <c r="BK28" t="s">
        <v>77</v>
      </c>
      <c r="BL28" t="s">
        <v>77</v>
      </c>
      <c r="BM28" t="s">
        <v>77</v>
      </c>
      <c r="BN28">
        <v>0</v>
      </c>
      <c r="BO28">
        <v>0</v>
      </c>
      <c r="BP28">
        <v>53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53</v>
      </c>
    </row>
    <row r="29" spans="1:77" x14ac:dyDescent="0.25">
      <c r="A29" t="s">
        <v>192</v>
      </c>
      <c r="B29" t="s">
        <v>163</v>
      </c>
      <c r="C29" t="s">
        <v>164</v>
      </c>
      <c r="D29" t="s">
        <v>74</v>
      </c>
      <c r="E29" t="s">
        <v>107</v>
      </c>
      <c r="F29" t="s">
        <v>108</v>
      </c>
      <c r="G29">
        <v>24998.5</v>
      </c>
      <c r="H29">
        <v>4.5866600000000002</v>
      </c>
      <c r="I29">
        <v>0</v>
      </c>
      <c r="J29">
        <v>0</v>
      </c>
      <c r="K29">
        <v>0</v>
      </c>
      <c r="L29">
        <v>0</v>
      </c>
      <c r="M29">
        <v>0</v>
      </c>
      <c r="N29">
        <v>4.9215999999999998</v>
      </c>
      <c r="O29">
        <v>0</v>
      </c>
      <c r="P29">
        <v>0</v>
      </c>
      <c r="Q29">
        <v>3.6399300000000001</v>
      </c>
      <c r="R29">
        <v>0</v>
      </c>
      <c r="S29">
        <v>5.6858399999999998</v>
      </c>
      <c r="T29">
        <v>18.834</v>
      </c>
      <c r="U29">
        <v>0</v>
      </c>
      <c r="V29">
        <v>0</v>
      </c>
      <c r="W29">
        <v>0</v>
      </c>
      <c r="X29">
        <v>22.924499999999998</v>
      </c>
      <c r="Y29">
        <v>0</v>
      </c>
      <c r="Z29">
        <v>23.193000000000001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46.117600000000003</v>
      </c>
      <c r="AH29">
        <v>11.5754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1.2461899999999999</v>
      </c>
      <c r="AO29">
        <v>0</v>
      </c>
      <c r="AP29">
        <v>0</v>
      </c>
      <c r="AQ29">
        <v>1.9224000000000001</v>
      </c>
      <c r="AR29">
        <v>0</v>
      </c>
      <c r="AS29">
        <v>2.3091900000000001</v>
      </c>
      <c r="AT29">
        <v>17.053100000000001</v>
      </c>
      <c r="AU29">
        <v>0</v>
      </c>
      <c r="AV29">
        <v>0</v>
      </c>
      <c r="AW29">
        <v>0</v>
      </c>
      <c r="AX29">
        <v>75.843699999999998</v>
      </c>
      <c r="AY29">
        <v>0</v>
      </c>
      <c r="AZ29">
        <v>7.5010500000000002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83.344800000000006</v>
      </c>
      <c r="BH29">
        <v>96.999300000000005</v>
      </c>
      <c r="BI29">
        <v>8</v>
      </c>
      <c r="BJ29" t="s">
        <v>77</v>
      </c>
      <c r="BK29" t="s">
        <v>77</v>
      </c>
      <c r="BL29" t="s">
        <v>77</v>
      </c>
      <c r="BM29" t="s">
        <v>77</v>
      </c>
      <c r="BN29">
        <v>0</v>
      </c>
      <c r="BO29">
        <v>0</v>
      </c>
      <c r="BP29">
        <v>72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72</v>
      </c>
    </row>
    <row r="30" spans="1:77" x14ac:dyDescent="0.25">
      <c r="A30" t="s">
        <v>193</v>
      </c>
      <c r="B30" t="s">
        <v>165</v>
      </c>
      <c r="C30" t="s">
        <v>166</v>
      </c>
      <c r="D30" t="s">
        <v>74</v>
      </c>
      <c r="E30" t="s">
        <v>112</v>
      </c>
      <c r="F30" t="s">
        <v>113</v>
      </c>
      <c r="G30">
        <v>24998.5</v>
      </c>
      <c r="H30">
        <v>5.1173799999999998</v>
      </c>
      <c r="I30">
        <v>0</v>
      </c>
      <c r="J30">
        <v>0</v>
      </c>
      <c r="K30">
        <v>0</v>
      </c>
      <c r="L30">
        <v>0</v>
      </c>
      <c r="M30">
        <v>0</v>
      </c>
      <c r="N30">
        <v>5.5051399999999999</v>
      </c>
      <c r="O30">
        <v>0</v>
      </c>
      <c r="P30">
        <v>0</v>
      </c>
      <c r="Q30">
        <v>3.6399300000000001</v>
      </c>
      <c r="R30">
        <v>0</v>
      </c>
      <c r="S30">
        <v>5.6858399999999998</v>
      </c>
      <c r="T30">
        <v>19.9483</v>
      </c>
      <c r="U30">
        <v>0</v>
      </c>
      <c r="V30">
        <v>0</v>
      </c>
      <c r="W30">
        <v>0</v>
      </c>
      <c r="X30">
        <v>27.716000000000001</v>
      </c>
      <c r="Y30">
        <v>0</v>
      </c>
      <c r="Z30">
        <v>23.1998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50.915799999999997</v>
      </c>
      <c r="AH30">
        <v>12.639099999999999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1.31423</v>
      </c>
      <c r="AO30">
        <v>0</v>
      </c>
      <c r="AP30">
        <v>0</v>
      </c>
      <c r="AQ30">
        <v>1.9224000000000001</v>
      </c>
      <c r="AR30">
        <v>0</v>
      </c>
      <c r="AS30">
        <v>2.3091900000000001</v>
      </c>
      <c r="AT30">
        <v>18.184999999999999</v>
      </c>
      <c r="AU30">
        <v>0</v>
      </c>
      <c r="AV30">
        <v>0</v>
      </c>
      <c r="AW30">
        <v>0</v>
      </c>
      <c r="AX30">
        <v>78.181200000000004</v>
      </c>
      <c r="AY30">
        <v>0</v>
      </c>
      <c r="AZ30">
        <v>7.5198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85.700999999999993</v>
      </c>
      <c r="BH30">
        <v>113.492</v>
      </c>
      <c r="BI30">
        <v>4.4444400000000002</v>
      </c>
      <c r="BJ30" t="s">
        <v>77</v>
      </c>
      <c r="BK30" t="s">
        <v>77</v>
      </c>
      <c r="BL30" t="s">
        <v>77</v>
      </c>
      <c r="BM30" t="s">
        <v>77</v>
      </c>
      <c r="BN30">
        <v>0</v>
      </c>
      <c r="BO30">
        <v>0</v>
      </c>
      <c r="BP30">
        <v>40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40</v>
      </c>
    </row>
    <row r="31" spans="1:77" x14ac:dyDescent="0.25">
      <c r="A31" t="s">
        <v>193</v>
      </c>
      <c r="B31" t="s">
        <v>168</v>
      </c>
      <c r="C31" t="s">
        <v>169</v>
      </c>
      <c r="D31" t="s">
        <v>74</v>
      </c>
      <c r="E31" t="s">
        <v>116</v>
      </c>
      <c r="F31" t="s">
        <v>117</v>
      </c>
      <c r="G31">
        <v>24998.5</v>
      </c>
      <c r="H31">
        <v>5.4957500000000001</v>
      </c>
      <c r="I31">
        <v>0</v>
      </c>
      <c r="J31">
        <v>0</v>
      </c>
      <c r="K31">
        <v>0</v>
      </c>
      <c r="L31">
        <v>0</v>
      </c>
      <c r="M31">
        <v>0</v>
      </c>
      <c r="N31">
        <v>5.5207100000000002</v>
      </c>
      <c r="O31">
        <v>0</v>
      </c>
      <c r="P31">
        <v>0</v>
      </c>
      <c r="Q31">
        <v>3.6399300000000001</v>
      </c>
      <c r="R31">
        <v>0</v>
      </c>
      <c r="S31">
        <v>5.6858399999999998</v>
      </c>
      <c r="T31">
        <v>20.342199999999998</v>
      </c>
      <c r="U31">
        <v>0</v>
      </c>
      <c r="V31">
        <v>0</v>
      </c>
      <c r="W31">
        <v>0</v>
      </c>
      <c r="X31">
        <v>27.763100000000001</v>
      </c>
      <c r="Y31">
        <v>0</v>
      </c>
      <c r="Z31">
        <v>23.105399999999999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50.868499999999997</v>
      </c>
      <c r="AH31">
        <v>12.694900000000001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1.29094</v>
      </c>
      <c r="AO31">
        <v>0</v>
      </c>
      <c r="AP31">
        <v>0</v>
      </c>
      <c r="AQ31">
        <v>1.9224000000000001</v>
      </c>
      <c r="AR31">
        <v>0</v>
      </c>
      <c r="AS31">
        <v>2.3091900000000001</v>
      </c>
      <c r="AT31">
        <v>18.217400000000001</v>
      </c>
      <c r="AU31">
        <v>0</v>
      </c>
      <c r="AV31">
        <v>0</v>
      </c>
      <c r="AW31">
        <v>0</v>
      </c>
      <c r="AX31">
        <v>83.333699999999993</v>
      </c>
      <c r="AY31">
        <v>0</v>
      </c>
      <c r="AZ31">
        <v>7.2024600000000003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90.536199999999994</v>
      </c>
      <c r="BH31">
        <v>100.179</v>
      </c>
      <c r="BI31">
        <v>4.3333300000000001</v>
      </c>
      <c r="BJ31" t="s">
        <v>77</v>
      </c>
      <c r="BK31" t="s">
        <v>77</v>
      </c>
      <c r="BL31" t="s">
        <v>77</v>
      </c>
      <c r="BM31" t="s">
        <v>77</v>
      </c>
      <c r="BN31">
        <v>0</v>
      </c>
      <c r="BO31">
        <v>0</v>
      </c>
      <c r="BP31">
        <v>39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39</v>
      </c>
    </row>
    <row r="32" spans="1:77" x14ac:dyDescent="0.25">
      <c r="A32" t="s">
        <v>193</v>
      </c>
      <c r="B32" t="s">
        <v>170</v>
      </c>
      <c r="C32" t="s">
        <v>171</v>
      </c>
      <c r="D32" t="s">
        <v>74</v>
      </c>
      <c r="E32" t="s">
        <v>121</v>
      </c>
      <c r="F32" t="s">
        <v>122</v>
      </c>
      <c r="G32">
        <v>24998.5</v>
      </c>
      <c r="H32">
        <v>5.5862999999999996</v>
      </c>
      <c r="I32">
        <v>0</v>
      </c>
      <c r="J32">
        <v>0</v>
      </c>
      <c r="K32">
        <v>0</v>
      </c>
      <c r="L32">
        <v>0</v>
      </c>
      <c r="M32">
        <v>0</v>
      </c>
      <c r="N32">
        <v>5.41066</v>
      </c>
      <c r="O32">
        <v>0</v>
      </c>
      <c r="P32">
        <v>0</v>
      </c>
      <c r="Q32">
        <v>3.6399300000000001</v>
      </c>
      <c r="R32">
        <v>0</v>
      </c>
      <c r="S32">
        <v>5.6858399999999998</v>
      </c>
      <c r="T32">
        <v>20.322700000000001</v>
      </c>
      <c r="U32">
        <v>0</v>
      </c>
      <c r="V32">
        <v>0</v>
      </c>
      <c r="W32">
        <v>0</v>
      </c>
      <c r="X32">
        <v>49.579900000000002</v>
      </c>
      <c r="Y32">
        <v>0</v>
      </c>
      <c r="Z32">
        <v>23.503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73.082899999999995</v>
      </c>
      <c r="AH32">
        <v>10.406599999999999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1.0586800000000001</v>
      </c>
      <c r="AO32">
        <v>0</v>
      </c>
      <c r="AP32">
        <v>0</v>
      </c>
      <c r="AQ32">
        <v>1.9224000000000001</v>
      </c>
      <c r="AR32">
        <v>0</v>
      </c>
      <c r="AS32">
        <v>2.3091900000000001</v>
      </c>
      <c r="AT32">
        <v>15.696899999999999</v>
      </c>
      <c r="AU32">
        <v>0</v>
      </c>
      <c r="AV32">
        <v>0</v>
      </c>
      <c r="AW32">
        <v>0</v>
      </c>
      <c r="AX32">
        <v>101.816</v>
      </c>
      <c r="AY32">
        <v>0</v>
      </c>
      <c r="AZ32">
        <v>0.744278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102.56100000000001</v>
      </c>
      <c r="BH32">
        <v>85.480699999999999</v>
      </c>
      <c r="BI32">
        <v>4</v>
      </c>
      <c r="BJ32" t="s">
        <v>77</v>
      </c>
      <c r="BK32" t="s">
        <v>77</v>
      </c>
      <c r="BL32" t="s">
        <v>77</v>
      </c>
      <c r="BM32" t="s">
        <v>77</v>
      </c>
      <c r="BN32">
        <v>0</v>
      </c>
      <c r="BO32">
        <v>0</v>
      </c>
      <c r="BP32">
        <v>36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36</v>
      </c>
    </row>
    <row r="33" spans="1:77" x14ac:dyDescent="0.25">
      <c r="A33" t="s">
        <v>193</v>
      </c>
      <c r="B33" t="s">
        <v>173</v>
      </c>
      <c r="C33" t="s">
        <v>174</v>
      </c>
      <c r="D33" t="s">
        <v>74</v>
      </c>
      <c r="E33" t="s">
        <v>125</v>
      </c>
      <c r="F33" t="s">
        <v>126</v>
      </c>
      <c r="G33">
        <v>24998.5</v>
      </c>
      <c r="H33">
        <v>4.1473899999999997</v>
      </c>
      <c r="I33">
        <v>0</v>
      </c>
      <c r="J33">
        <v>0</v>
      </c>
      <c r="K33">
        <v>0</v>
      </c>
      <c r="L33">
        <v>0</v>
      </c>
      <c r="M33">
        <v>0</v>
      </c>
      <c r="N33">
        <v>4.8327</v>
      </c>
      <c r="O33">
        <v>0</v>
      </c>
      <c r="P33">
        <v>0</v>
      </c>
      <c r="Q33">
        <v>3.6399300000000001</v>
      </c>
      <c r="R33">
        <v>0</v>
      </c>
      <c r="S33">
        <v>5.6858399999999998</v>
      </c>
      <c r="T33">
        <v>18.305800000000001</v>
      </c>
      <c r="U33">
        <v>0</v>
      </c>
      <c r="V33">
        <v>0</v>
      </c>
      <c r="W33">
        <v>0</v>
      </c>
      <c r="X33">
        <v>47.834600000000002</v>
      </c>
      <c r="Y33">
        <v>0</v>
      </c>
      <c r="Z33">
        <v>24.1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71.934600000000003</v>
      </c>
      <c r="AH33">
        <v>9.13443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1.0145500000000001</v>
      </c>
      <c r="AO33">
        <v>0</v>
      </c>
      <c r="AP33">
        <v>0</v>
      </c>
      <c r="AQ33">
        <v>1.9224000000000001</v>
      </c>
      <c r="AR33">
        <v>0</v>
      </c>
      <c r="AS33">
        <v>2.3091900000000001</v>
      </c>
      <c r="AT33">
        <v>14.380599999999999</v>
      </c>
      <c r="AU33">
        <v>0</v>
      </c>
      <c r="AV33">
        <v>0</v>
      </c>
      <c r="AW33">
        <v>0</v>
      </c>
      <c r="AX33">
        <v>98.542500000000004</v>
      </c>
      <c r="AY33">
        <v>0</v>
      </c>
      <c r="AZ33">
        <v>0.74094300000000002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99.283500000000004</v>
      </c>
      <c r="BH33">
        <v>88.833299999999994</v>
      </c>
      <c r="BI33">
        <v>3.4444400000000002</v>
      </c>
      <c r="BJ33" t="s">
        <v>77</v>
      </c>
      <c r="BK33" t="s">
        <v>77</v>
      </c>
      <c r="BL33" t="s">
        <v>77</v>
      </c>
      <c r="BM33" t="s">
        <v>77</v>
      </c>
      <c r="BN33">
        <v>0</v>
      </c>
      <c r="BO33">
        <v>0</v>
      </c>
      <c r="BP33">
        <v>31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31</v>
      </c>
    </row>
    <row r="34" spans="1:77" x14ac:dyDescent="0.25">
      <c r="A34" t="s">
        <v>194</v>
      </c>
      <c r="B34" t="s">
        <v>175</v>
      </c>
      <c r="C34" t="s">
        <v>176</v>
      </c>
      <c r="D34" t="s">
        <v>74</v>
      </c>
      <c r="E34" t="s">
        <v>130</v>
      </c>
      <c r="F34" t="s">
        <v>131</v>
      </c>
      <c r="G34">
        <v>24998.5</v>
      </c>
      <c r="H34">
        <v>6.1350600000000002</v>
      </c>
      <c r="I34">
        <v>0</v>
      </c>
      <c r="J34">
        <v>0</v>
      </c>
      <c r="K34">
        <v>0</v>
      </c>
      <c r="L34">
        <v>0</v>
      </c>
      <c r="M34">
        <v>0</v>
      </c>
      <c r="N34">
        <v>5.3024500000000003</v>
      </c>
      <c r="O34">
        <v>0</v>
      </c>
      <c r="P34">
        <v>0</v>
      </c>
      <c r="Q34">
        <v>3.6399300000000001</v>
      </c>
      <c r="R34">
        <v>0</v>
      </c>
      <c r="S34">
        <v>5.6858399999999998</v>
      </c>
      <c r="T34">
        <v>20.763300000000001</v>
      </c>
      <c r="U34">
        <v>0</v>
      </c>
      <c r="V34">
        <v>0</v>
      </c>
      <c r="W34">
        <v>0</v>
      </c>
      <c r="X34">
        <v>43.271000000000001</v>
      </c>
      <c r="Y34">
        <v>0</v>
      </c>
      <c r="Z34">
        <v>23.1936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66.464699999999993</v>
      </c>
      <c r="AH34">
        <v>9.5986600000000006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1.0513600000000001</v>
      </c>
      <c r="AO34">
        <v>0</v>
      </c>
      <c r="AP34">
        <v>0</v>
      </c>
      <c r="AQ34">
        <v>1.9224000000000001</v>
      </c>
      <c r="AR34">
        <v>0</v>
      </c>
      <c r="AS34">
        <v>2.3091900000000001</v>
      </c>
      <c r="AT34">
        <v>14.881600000000001</v>
      </c>
      <c r="AU34">
        <v>0</v>
      </c>
      <c r="AV34">
        <v>0</v>
      </c>
      <c r="AW34">
        <v>0</v>
      </c>
      <c r="AX34">
        <v>84.854200000000006</v>
      </c>
      <c r="AY34">
        <v>0</v>
      </c>
      <c r="AZ34">
        <v>7.5786800000000003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92.4328</v>
      </c>
      <c r="BH34">
        <v>90.844200000000001</v>
      </c>
      <c r="BI34">
        <v>4.88889</v>
      </c>
      <c r="BJ34" t="s">
        <v>77</v>
      </c>
      <c r="BK34" t="s">
        <v>77</v>
      </c>
      <c r="BL34" t="s">
        <v>77</v>
      </c>
      <c r="BM34" t="s">
        <v>77</v>
      </c>
      <c r="BN34">
        <v>0</v>
      </c>
      <c r="BO34">
        <v>0</v>
      </c>
      <c r="BP34">
        <v>44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44</v>
      </c>
    </row>
    <row r="35" spans="1:77" x14ac:dyDescent="0.25">
      <c r="A35" t="s">
        <v>194</v>
      </c>
      <c r="B35" t="s">
        <v>178</v>
      </c>
      <c r="C35" t="s">
        <v>179</v>
      </c>
      <c r="D35" t="s">
        <v>74</v>
      </c>
      <c r="E35" t="s">
        <v>134</v>
      </c>
      <c r="F35" t="s">
        <v>135</v>
      </c>
      <c r="G35">
        <v>24998.5</v>
      </c>
      <c r="H35">
        <v>6.1208400000000003</v>
      </c>
      <c r="I35">
        <v>0</v>
      </c>
      <c r="J35">
        <v>0</v>
      </c>
      <c r="K35">
        <v>0</v>
      </c>
      <c r="L35">
        <v>0</v>
      </c>
      <c r="M35">
        <v>0</v>
      </c>
      <c r="N35">
        <v>5.7111599999999996</v>
      </c>
      <c r="O35">
        <v>0</v>
      </c>
      <c r="P35">
        <v>0</v>
      </c>
      <c r="Q35">
        <v>3.6399300000000001</v>
      </c>
      <c r="R35">
        <v>0</v>
      </c>
      <c r="S35">
        <v>5.6858399999999998</v>
      </c>
      <c r="T35">
        <v>21.157800000000002</v>
      </c>
      <c r="U35">
        <v>0</v>
      </c>
      <c r="V35">
        <v>0</v>
      </c>
      <c r="W35">
        <v>0</v>
      </c>
      <c r="X35">
        <v>51.449199999999998</v>
      </c>
      <c r="Y35">
        <v>0</v>
      </c>
      <c r="Z35">
        <v>23.6312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75.080500000000001</v>
      </c>
      <c r="AH35">
        <v>10.991099999999999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1.13219</v>
      </c>
      <c r="AO35">
        <v>0</v>
      </c>
      <c r="AP35">
        <v>0</v>
      </c>
      <c r="AQ35">
        <v>1.9224000000000001</v>
      </c>
      <c r="AR35">
        <v>0</v>
      </c>
      <c r="AS35">
        <v>2.3091900000000001</v>
      </c>
      <c r="AT35">
        <v>16.354900000000001</v>
      </c>
      <c r="AU35">
        <v>0</v>
      </c>
      <c r="AV35">
        <v>0</v>
      </c>
      <c r="AW35">
        <v>0</v>
      </c>
      <c r="AX35">
        <v>101.577</v>
      </c>
      <c r="AY35">
        <v>0</v>
      </c>
      <c r="AZ35">
        <v>7.7449199999999996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109.322</v>
      </c>
      <c r="BH35">
        <v>131.51599999999999</v>
      </c>
      <c r="BI35">
        <v>5.4444400000000002</v>
      </c>
      <c r="BJ35" t="s">
        <v>77</v>
      </c>
      <c r="BK35" t="s">
        <v>77</v>
      </c>
      <c r="BL35" t="s">
        <v>77</v>
      </c>
      <c r="BM35" t="s">
        <v>77</v>
      </c>
      <c r="BN35">
        <v>0</v>
      </c>
      <c r="BO35">
        <v>0</v>
      </c>
      <c r="BP35">
        <v>49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49</v>
      </c>
    </row>
    <row r="36" spans="1:77" x14ac:dyDescent="0.25">
      <c r="A36" t="s">
        <v>194</v>
      </c>
      <c r="B36" t="s">
        <v>180</v>
      </c>
      <c r="C36" t="s">
        <v>181</v>
      </c>
      <c r="D36" t="s">
        <v>74</v>
      </c>
      <c r="E36" t="s">
        <v>139</v>
      </c>
      <c r="F36" t="s">
        <v>140</v>
      </c>
      <c r="G36">
        <v>24998.5</v>
      </c>
      <c r="H36">
        <v>13.6858</v>
      </c>
      <c r="I36">
        <v>0</v>
      </c>
      <c r="J36">
        <v>0</v>
      </c>
      <c r="K36">
        <v>0</v>
      </c>
      <c r="L36">
        <v>0</v>
      </c>
      <c r="M36">
        <v>0</v>
      </c>
      <c r="N36">
        <v>7.3538800000000002</v>
      </c>
      <c r="O36">
        <v>0</v>
      </c>
      <c r="P36">
        <v>0</v>
      </c>
      <c r="Q36">
        <v>3.6399300000000001</v>
      </c>
      <c r="R36">
        <v>0</v>
      </c>
      <c r="S36">
        <v>5.6858399999999998</v>
      </c>
      <c r="T36">
        <v>30.365400000000001</v>
      </c>
      <c r="U36">
        <v>0</v>
      </c>
      <c r="V36">
        <v>0</v>
      </c>
      <c r="W36">
        <v>0</v>
      </c>
      <c r="X36">
        <v>11.8909</v>
      </c>
      <c r="Y36">
        <v>0</v>
      </c>
      <c r="Z36">
        <v>19.961600000000001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31.852499999999999</v>
      </c>
      <c r="AH36">
        <v>16.145099999999999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1.4737499999999999</v>
      </c>
      <c r="AO36">
        <v>0</v>
      </c>
      <c r="AP36">
        <v>0</v>
      </c>
      <c r="AQ36">
        <v>1.9224000000000001</v>
      </c>
      <c r="AR36">
        <v>0</v>
      </c>
      <c r="AS36">
        <v>2.3091900000000001</v>
      </c>
      <c r="AT36">
        <v>21.8505</v>
      </c>
      <c r="AU36">
        <v>0</v>
      </c>
      <c r="AV36">
        <v>0</v>
      </c>
      <c r="AW36">
        <v>0</v>
      </c>
      <c r="AX36">
        <v>65.215800000000002</v>
      </c>
      <c r="AY36">
        <v>0</v>
      </c>
      <c r="AZ36">
        <v>6.0103999999999997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71.226200000000006</v>
      </c>
      <c r="BH36">
        <v>125.251</v>
      </c>
      <c r="BI36">
        <v>6.4444400000000002</v>
      </c>
      <c r="BJ36" t="s">
        <v>77</v>
      </c>
      <c r="BK36" t="s">
        <v>77</v>
      </c>
      <c r="BL36" t="s">
        <v>77</v>
      </c>
      <c r="BM36" t="s">
        <v>77</v>
      </c>
      <c r="BN36">
        <v>0</v>
      </c>
      <c r="BO36">
        <v>0</v>
      </c>
      <c r="BP36">
        <v>58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58</v>
      </c>
    </row>
    <row r="37" spans="1:77" x14ac:dyDescent="0.25">
      <c r="A37" t="s">
        <v>194</v>
      </c>
      <c r="B37" t="s">
        <v>183</v>
      </c>
      <c r="C37" t="s">
        <v>184</v>
      </c>
      <c r="D37" t="s">
        <v>74</v>
      </c>
      <c r="E37" t="s">
        <v>143</v>
      </c>
      <c r="F37" t="s">
        <v>144</v>
      </c>
      <c r="G37">
        <v>24998.5</v>
      </c>
      <c r="H37">
        <v>1.6524000000000001</v>
      </c>
      <c r="I37">
        <v>0</v>
      </c>
      <c r="J37">
        <v>0</v>
      </c>
      <c r="K37">
        <v>0</v>
      </c>
      <c r="L37">
        <v>0</v>
      </c>
      <c r="M37">
        <v>0</v>
      </c>
      <c r="N37">
        <v>3.80505</v>
      </c>
      <c r="O37">
        <v>0</v>
      </c>
      <c r="P37">
        <v>0</v>
      </c>
      <c r="Q37">
        <v>3.6399300000000001</v>
      </c>
      <c r="R37">
        <v>0</v>
      </c>
      <c r="S37">
        <v>5.6858399999999998</v>
      </c>
      <c r="T37">
        <v>14.783200000000001</v>
      </c>
      <c r="U37">
        <v>0</v>
      </c>
      <c r="V37">
        <v>0</v>
      </c>
      <c r="W37">
        <v>0</v>
      </c>
      <c r="X37">
        <v>101.584</v>
      </c>
      <c r="Y37">
        <v>0</v>
      </c>
      <c r="Z37">
        <v>26.736000000000001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128.32</v>
      </c>
      <c r="AH37">
        <v>5.2779400000000001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0.70465900000000004</v>
      </c>
      <c r="AO37">
        <v>0</v>
      </c>
      <c r="AP37">
        <v>0</v>
      </c>
      <c r="AQ37">
        <v>1.9224000000000001</v>
      </c>
      <c r="AR37">
        <v>0</v>
      </c>
      <c r="AS37">
        <v>2.3091900000000001</v>
      </c>
      <c r="AT37">
        <v>10.2142</v>
      </c>
      <c r="AU37">
        <v>0</v>
      </c>
      <c r="AV37">
        <v>0</v>
      </c>
      <c r="AW37">
        <v>0</v>
      </c>
      <c r="AX37">
        <v>119.491</v>
      </c>
      <c r="AY37">
        <v>0</v>
      </c>
      <c r="AZ37">
        <v>0.76722599999999996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120.258</v>
      </c>
      <c r="BH37">
        <v>57.436100000000003</v>
      </c>
      <c r="BI37">
        <v>2.7777799999999999</v>
      </c>
      <c r="BJ37" t="s">
        <v>77</v>
      </c>
      <c r="BK37" t="s">
        <v>77</v>
      </c>
      <c r="BL37" t="s">
        <v>77</v>
      </c>
      <c r="BM37" t="s">
        <v>77</v>
      </c>
      <c r="BN37">
        <v>0</v>
      </c>
      <c r="BO37">
        <v>0</v>
      </c>
      <c r="BP37">
        <v>25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J34"/>
  <sheetViews>
    <sheetView workbookViewId="0">
      <selection activeCell="F3" sqref="F3:F34"/>
    </sheetView>
  </sheetViews>
  <sheetFormatPr defaultRowHeight="15" x14ac:dyDescent="0.25"/>
  <cols>
    <col min="4" max="4" width="3.42578125" style="10" bestFit="1" customWidth="1"/>
  </cols>
  <sheetData>
    <row r="1" spans="4:10" x14ac:dyDescent="0.25">
      <c r="G1" s="15" t="s">
        <v>220</v>
      </c>
      <c r="H1" s="15"/>
      <c r="I1" s="15"/>
      <c r="J1" t="s">
        <v>223</v>
      </c>
    </row>
    <row r="2" spans="4:10" x14ac:dyDescent="0.25">
      <c r="D2" s="10" t="s">
        <v>224</v>
      </c>
      <c r="E2" t="s">
        <v>197</v>
      </c>
      <c r="F2" t="s">
        <v>225</v>
      </c>
      <c r="G2" t="s">
        <v>221</v>
      </c>
      <c r="H2" t="s">
        <v>222</v>
      </c>
      <c r="I2" t="s">
        <v>41</v>
      </c>
      <c r="J2" t="s">
        <v>41</v>
      </c>
    </row>
    <row r="3" spans="4:10" x14ac:dyDescent="0.25">
      <c r="D3" s="12" t="s">
        <v>198</v>
      </c>
      <c r="E3" t="s">
        <v>215</v>
      </c>
      <c r="F3" t="str">
        <f>D3&amp;E3</f>
        <v>01Pkg-AC</v>
      </c>
      <c r="G3">
        <v>22.369</v>
      </c>
      <c r="H3">
        <v>23.294</v>
      </c>
      <c r="I3">
        <f>G3+H3</f>
        <v>45.662999999999997</v>
      </c>
      <c r="J3" s="11">
        <f>I3/12</f>
        <v>3.8052499999999996</v>
      </c>
    </row>
    <row r="4" spans="4:10" x14ac:dyDescent="0.25">
      <c r="D4" s="12" t="s">
        <v>198</v>
      </c>
      <c r="E4" t="s">
        <v>214</v>
      </c>
      <c r="F4" t="str">
        <f t="shared" ref="F4:F34" si="0">D4&amp;E4</f>
        <v>01Pkg-HP</v>
      </c>
      <c r="G4">
        <v>21.224</v>
      </c>
      <c r="H4">
        <v>22.111999999999998</v>
      </c>
      <c r="I4">
        <f t="shared" ref="I4:I34" si="1">G4+H4</f>
        <v>43.335999999999999</v>
      </c>
      <c r="J4" s="11">
        <f t="shared" ref="J4:J34" si="2">I4/12</f>
        <v>3.6113333333333331</v>
      </c>
    </row>
    <row r="5" spans="4:10" x14ac:dyDescent="0.25">
      <c r="D5" s="12" t="s">
        <v>199</v>
      </c>
      <c r="E5" t="s">
        <v>215</v>
      </c>
      <c r="F5" t="str">
        <f t="shared" si="0"/>
        <v>02Pkg-AC</v>
      </c>
      <c r="G5">
        <v>39.576999999999998</v>
      </c>
      <c r="H5">
        <v>40.793999999999997</v>
      </c>
      <c r="I5">
        <f t="shared" si="1"/>
        <v>80.370999999999995</v>
      </c>
      <c r="J5" s="11">
        <f t="shared" si="2"/>
        <v>6.6975833333333332</v>
      </c>
    </row>
    <row r="6" spans="4:10" x14ac:dyDescent="0.25">
      <c r="D6" s="12" t="s">
        <v>199</v>
      </c>
      <c r="E6" t="s">
        <v>214</v>
      </c>
      <c r="F6" t="str">
        <f t="shared" si="0"/>
        <v>02Pkg-HP</v>
      </c>
      <c r="G6">
        <v>38.323999999999998</v>
      </c>
      <c r="H6">
        <v>39.488</v>
      </c>
      <c r="I6">
        <f t="shared" si="1"/>
        <v>77.811999999999998</v>
      </c>
      <c r="J6" s="11">
        <f t="shared" si="2"/>
        <v>6.4843333333333328</v>
      </c>
    </row>
    <row r="7" spans="4:10" x14ac:dyDescent="0.25">
      <c r="D7" s="12" t="s">
        <v>200</v>
      </c>
      <c r="E7" t="s">
        <v>215</v>
      </c>
      <c r="F7" t="str">
        <f t="shared" si="0"/>
        <v>03Pkg-AC</v>
      </c>
      <c r="G7">
        <v>36.377000000000002</v>
      </c>
      <c r="H7">
        <v>37.438000000000002</v>
      </c>
      <c r="I7">
        <f t="shared" si="1"/>
        <v>73.814999999999998</v>
      </c>
      <c r="J7" s="11">
        <f t="shared" si="2"/>
        <v>6.1512500000000001</v>
      </c>
    </row>
    <row r="8" spans="4:10" x14ac:dyDescent="0.25">
      <c r="D8" s="12" t="s">
        <v>200</v>
      </c>
      <c r="E8" t="s">
        <v>214</v>
      </c>
      <c r="F8" t="str">
        <f t="shared" si="0"/>
        <v>03Pkg-HP</v>
      </c>
      <c r="G8">
        <v>35.058</v>
      </c>
      <c r="H8">
        <v>36.073999999999998</v>
      </c>
      <c r="I8">
        <f t="shared" si="1"/>
        <v>71.132000000000005</v>
      </c>
      <c r="J8" s="11">
        <f t="shared" si="2"/>
        <v>5.9276666666666671</v>
      </c>
    </row>
    <row r="9" spans="4:10" x14ac:dyDescent="0.25">
      <c r="D9" s="12" t="s">
        <v>201</v>
      </c>
      <c r="E9" t="s">
        <v>215</v>
      </c>
      <c r="F9" t="str">
        <f t="shared" si="0"/>
        <v>04Pkg-AC</v>
      </c>
      <c r="G9">
        <v>43.131999999999998</v>
      </c>
      <c r="H9">
        <v>44.634</v>
      </c>
      <c r="I9">
        <f t="shared" si="1"/>
        <v>87.765999999999991</v>
      </c>
      <c r="J9" s="11">
        <f t="shared" si="2"/>
        <v>7.3138333333333323</v>
      </c>
    </row>
    <row r="10" spans="4:10" x14ac:dyDescent="0.25">
      <c r="D10" s="12" t="s">
        <v>201</v>
      </c>
      <c r="E10" t="s">
        <v>214</v>
      </c>
      <c r="F10" t="str">
        <f t="shared" si="0"/>
        <v>04Pkg-HP</v>
      </c>
      <c r="G10">
        <v>41.777000000000001</v>
      </c>
      <c r="H10">
        <v>43.213999999999999</v>
      </c>
      <c r="I10">
        <f t="shared" si="1"/>
        <v>84.991</v>
      </c>
      <c r="J10" s="11">
        <f t="shared" si="2"/>
        <v>7.082583333333333</v>
      </c>
    </row>
    <row r="11" spans="4:10" x14ac:dyDescent="0.25">
      <c r="D11" s="12" t="s">
        <v>202</v>
      </c>
      <c r="E11" t="s">
        <v>215</v>
      </c>
      <c r="F11" t="str">
        <f t="shared" si="0"/>
        <v>05Pkg-AC</v>
      </c>
      <c r="G11">
        <v>35.677</v>
      </c>
      <c r="H11">
        <v>37.554000000000002</v>
      </c>
      <c r="I11">
        <f t="shared" si="1"/>
        <v>73.230999999999995</v>
      </c>
      <c r="J11" s="11">
        <f t="shared" si="2"/>
        <v>6.1025833333333326</v>
      </c>
    </row>
    <row r="12" spans="4:10" x14ac:dyDescent="0.25">
      <c r="D12" s="12" t="s">
        <v>202</v>
      </c>
      <c r="E12" t="s">
        <v>214</v>
      </c>
      <c r="F12" t="str">
        <f t="shared" si="0"/>
        <v>05Pkg-HP</v>
      </c>
      <c r="G12">
        <v>34.228999999999999</v>
      </c>
      <c r="H12">
        <v>36.014000000000003</v>
      </c>
      <c r="I12">
        <f t="shared" si="1"/>
        <v>70.242999999999995</v>
      </c>
      <c r="J12" s="11">
        <f t="shared" si="2"/>
        <v>5.8535833333333329</v>
      </c>
    </row>
    <row r="13" spans="4:10" x14ac:dyDescent="0.25">
      <c r="D13" s="12" t="s">
        <v>203</v>
      </c>
      <c r="E13" t="s">
        <v>215</v>
      </c>
      <c r="F13" t="str">
        <f t="shared" si="0"/>
        <v>06Pkg-AC</v>
      </c>
      <c r="G13">
        <v>41.762</v>
      </c>
      <c r="H13">
        <v>42.884999999999998</v>
      </c>
      <c r="I13">
        <f t="shared" si="1"/>
        <v>84.646999999999991</v>
      </c>
      <c r="J13" s="11">
        <f t="shared" si="2"/>
        <v>7.0539166666666659</v>
      </c>
    </row>
    <row r="14" spans="4:10" x14ac:dyDescent="0.25">
      <c r="D14" s="12" t="s">
        <v>203</v>
      </c>
      <c r="E14" t="s">
        <v>214</v>
      </c>
      <c r="F14" t="str">
        <f t="shared" si="0"/>
        <v>06Pkg-HP</v>
      </c>
      <c r="G14">
        <v>40.164999999999999</v>
      </c>
      <c r="H14">
        <v>41.231999999999999</v>
      </c>
      <c r="I14">
        <f t="shared" si="1"/>
        <v>81.396999999999991</v>
      </c>
      <c r="J14" s="11">
        <f t="shared" si="2"/>
        <v>6.7830833333333329</v>
      </c>
    </row>
    <row r="15" spans="4:10" x14ac:dyDescent="0.25">
      <c r="D15" s="12" t="s">
        <v>204</v>
      </c>
      <c r="E15" t="s">
        <v>215</v>
      </c>
      <c r="F15" t="str">
        <f t="shared" si="0"/>
        <v>07Pkg-AC</v>
      </c>
      <c r="G15">
        <v>36.186</v>
      </c>
      <c r="H15">
        <v>37.512</v>
      </c>
      <c r="I15">
        <f t="shared" si="1"/>
        <v>73.698000000000008</v>
      </c>
      <c r="J15" s="11">
        <f t="shared" si="2"/>
        <v>6.1415000000000006</v>
      </c>
    </row>
    <row r="16" spans="4:10" x14ac:dyDescent="0.25">
      <c r="D16" s="12" t="s">
        <v>204</v>
      </c>
      <c r="E16" t="s">
        <v>214</v>
      </c>
      <c r="F16" t="str">
        <f t="shared" si="0"/>
        <v>07Pkg-HP</v>
      </c>
      <c r="G16">
        <v>34.698</v>
      </c>
      <c r="H16">
        <v>35.957999999999998</v>
      </c>
      <c r="I16">
        <f t="shared" si="1"/>
        <v>70.656000000000006</v>
      </c>
      <c r="J16" s="11">
        <f t="shared" si="2"/>
        <v>5.8880000000000008</v>
      </c>
    </row>
    <row r="17" spans="4:10" x14ac:dyDescent="0.25">
      <c r="D17" s="12" t="s">
        <v>205</v>
      </c>
      <c r="E17" t="s">
        <v>215</v>
      </c>
      <c r="F17" t="str">
        <f t="shared" si="0"/>
        <v>08Pkg-AC</v>
      </c>
      <c r="G17">
        <v>52.698999999999998</v>
      </c>
      <c r="H17">
        <v>53.662999999999997</v>
      </c>
      <c r="I17">
        <f t="shared" si="1"/>
        <v>106.36199999999999</v>
      </c>
      <c r="J17" s="11">
        <f t="shared" si="2"/>
        <v>8.8635000000000002</v>
      </c>
    </row>
    <row r="18" spans="4:10" x14ac:dyDescent="0.25">
      <c r="D18" s="12" t="s">
        <v>205</v>
      </c>
      <c r="E18" t="s">
        <v>214</v>
      </c>
      <c r="F18" t="str">
        <f t="shared" si="0"/>
        <v>08Pkg-HP</v>
      </c>
      <c r="G18">
        <v>51.197000000000003</v>
      </c>
      <c r="H18">
        <v>52.12</v>
      </c>
      <c r="I18">
        <f t="shared" si="1"/>
        <v>103.31700000000001</v>
      </c>
      <c r="J18" s="11">
        <f t="shared" si="2"/>
        <v>8.60975</v>
      </c>
    </row>
    <row r="19" spans="4:10" x14ac:dyDescent="0.25">
      <c r="D19" s="12" t="s">
        <v>206</v>
      </c>
      <c r="E19" t="s">
        <v>215</v>
      </c>
      <c r="F19" t="str">
        <f t="shared" si="0"/>
        <v>09Pkg-AC</v>
      </c>
      <c r="G19">
        <v>55.570999999999998</v>
      </c>
      <c r="H19">
        <v>56.598999999999997</v>
      </c>
      <c r="I19">
        <f t="shared" si="1"/>
        <v>112.16999999999999</v>
      </c>
      <c r="J19" s="11">
        <f t="shared" si="2"/>
        <v>9.3474999999999984</v>
      </c>
    </row>
    <row r="20" spans="4:10" x14ac:dyDescent="0.25">
      <c r="D20" s="12" t="s">
        <v>206</v>
      </c>
      <c r="E20" t="s">
        <v>214</v>
      </c>
      <c r="F20" t="str">
        <f t="shared" si="0"/>
        <v>09Pkg-HP</v>
      </c>
      <c r="G20">
        <v>54.06</v>
      </c>
      <c r="H20">
        <v>55.043999999999997</v>
      </c>
      <c r="I20">
        <f t="shared" si="1"/>
        <v>109.104</v>
      </c>
      <c r="J20" s="11">
        <f t="shared" si="2"/>
        <v>9.0920000000000005</v>
      </c>
    </row>
    <row r="21" spans="4:10" x14ac:dyDescent="0.25">
      <c r="D21" s="10">
        <v>10</v>
      </c>
      <c r="E21" t="s">
        <v>215</v>
      </c>
      <c r="F21" t="str">
        <f t="shared" si="0"/>
        <v>10Pkg-AC</v>
      </c>
      <c r="G21">
        <v>54.683999999999997</v>
      </c>
      <c r="H21">
        <v>55.497</v>
      </c>
      <c r="I21">
        <f t="shared" si="1"/>
        <v>110.181</v>
      </c>
      <c r="J21" s="11">
        <f t="shared" si="2"/>
        <v>9.1817499999999992</v>
      </c>
    </row>
    <row r="22" spans="4:10" x14ac:dyDescent="0.25">
      <c r="D22" s="10">
        <v>10</v>
      </c>
      <c r="E22" t="s">
        <v>214</v>
      </c>
      <c r="F22" t="str">
        <f t="shared" si="0"/>
        <v>10Pkg-HP</v>
      </c>
      <c r="G22">
        <v>53.218000000000004</v>
      </c>
      <c r="H22">
        <v>53.997</v>
      </c>
      <c r="I22">
        <f t="shared" si="1"/>
        <v>107.215</v>
      </c>
      <c r="J22" s="11">
        <f t="shared" si="2"/>
        <v>8.9345833333333342</v>
      </c>
    </row>
    <row r="23" spans="4:10" x14ac:dyDescent="0.25">
      <c r="D23" s="10">
        <v>11</v>
      </c>
      <c r="E23" t="s">
        <v>215</v>
      </c>
      <c r="F23" t="str">
        <f t="shared" si="0"/>
        <v>11Pkg-AC</v>
      </c>
      <c r="G23">
        <v>44.46</v>
      </c>
      <c r="H23">
        <v>45.898000000000003</v>
      </c>
      <c r="I23">
        <f t="shared" si="1"/>
        <v>90.358000000000004</v>
      </c>
      <c r="J23" s="11">
        <f t="shared" si="2"/>
        <v>7.5298333333333334</v>
      </c>
    </row>
    <row r="24" spans="4:10" x14ac:dyDescent="0.25">
      <c r="D24" s="10">
        <v>11</v>
      </c>
      <c r="E24" t="s">
        <v>214</v>
      </c>
      <c r="F24" t="str">
        <f t="shared" si="0"/>
        <v>11Pkg-HP</v>
      </c>
      <c r="G24">
        <v>43.012999999999998</v>
      </c>
      <c r="H24">
        <v>44.387999999999998</v>
      </c>
      <c r="I24">
        <f t="shared" si="1"/>
        <v>87.400999999999996</v>
      </c>
      <c r="J24" s="11">
        <f t="shared" si="2"/>
        <v>7.2834166666666667</v>
      </c>
    </row>
    <row r="25" spans="4:10" x14ac:dyDescent="0.25">
      <c r="D25" s="10">
        <v>12</v>
      </c>
      <c r="E25" t="s">
        <v>215</v>
      </c>
      <c r="F25" t="str">
        <f t="shared" si="0"/>
        <v>12Pkg-AC</v>
      </c>
      <c r="G25">
        <v>42.66</v>
      </c>
      <c r="H25">
        <v>43.930999999999997</v>
      </c>
      <c r="I25">
        <f t="shared" si="1"/>
        <v>86.590999999999994</v>
      </c>
      <c r="J25" s="11">
        <f t="shared" si="2"/>
        <v>7.2159166666666659</v>
      </c>
    </row>
    <row r="26" spans="4:10" x14ac:dyDescent="0.25">
      <c r="D26" s="10">
        <v>12</v>
      </c>
      <c r="E26" t="s">
        <v>214</v>
      </c>
      <c r="F26" t="str">
        <f t="shared" si="0"/>
        <v>12Pkg-HP</v>
      </c>
      <c r="G26">
        <v>41.268000000000001</v>
      </c>
      <c r="H26">
        <v>42.484000000000002</v>
      </c>
      <c r="I26">
        <f t="shared" si="1"/>
        <v>83.75200000000001</v>
      </c>
      <c r="J26" s="11">
        <f t="shared" si="2"/>
        <v>6.9793333333333338</v>
      </c>
    </row>
    <row r="27" spans="4:10" x14ac:dyDescent="0.25">
      <c r="D27" s="10">
        <v>13</v>
      </c>
      <c r="E27" t="s">
        <v>215</v>
      </c>
      <c r="F27" t="str">
        <f t="shared" si="0"/>
        <v>13Pkg-AC</v>
      </c>
      <c r="G27">
        <v>44.515999999999998</v>
      </c>
      <c r="H27">
        <v>45.216999999999999</v>
      </c>
      <c r="I27">
        <f t="shared" si="1"/>
        <v>89.733000000000004</v>
      </c>
      <c r="J27" s="11">
        <f t="shared" si="2"/>
        <v>7.4777500000000003</v>
      </c>
    </row>
    <row r="28" spans="4:10" x14ac:dyDescent="0.25">
      <c r="D28" s="10">
        <v>13</v>
      </c>
      <c r="E28" t="s">
        <v>214</v>
      </c>
      <c r="F28" t="str">
        <f t="shared" si="0"/>
        <v>13Pkg-HP</v>
      </c>
      <c r="G28">
        <v>43.106000000000002</v>
      </c>
      <c r="H28">
        <v>43.777000000000001</v>
      </c>
      <c r="I28">
        <f t="shared" si="1"/>
        <v>86.88300000000001</v>
      </c>
      <c r="J28" s="11">
        <f t="shared" si="2"/>
        <v>7.2402500000000005</v>
      </c>
    </row>
    <row r="29" spans="4:10" x14ac:dyDescent="0.25">
      <c r="D29" s="10">
        <v>14</v>
      </c>
      <c r="E29" t="s">
        <v>215</v>
      </c>
      <c r="F29" t="str">
        <f t="shared" si="0"/>
        <v>14Pkg-AC</v>
      </c>
      <c r="G29">
        <v>47.884999999999998</v>
      </c>
      <c r="H29">
        <v>48.747</v>
      </c>
      <c r="I29">
        <f t="shared" si="1"/>
        <v>96.632000000000005</v>
      </c>
      <c r="J29" s="11">
        <f t="shared" si="2"/>
        <v>8.0526666666666671</v>
      </c>
    </row>
    <row r="30" spans="4:10" x14ac:dyDescent="0.25">
      <c r="D30" s="10">
        <v>14</v>
      </c>
      <c r="E30" t="s">
        <v>214</v>
      </c>
      <c r="F30" t="str">
        <f t="shared" si="0"/>
        <v>14Pkg-HP</v>
      </c>
      <c r="G30">
        <v>46.576999999999998</v>
      </c>
      <c r="H30">
        <v>47.404000000000003</v>
      </c>
      <c r="I30">
        <f t="shared" si="1"/>
        <v>93.980999999999995</v>
      </c>
      <c r="J30" s="11">
        <f t="shared" si="2"/>
        <v>7.8317499999999995</v>
      </c>
    </row>
    <row r="31" spans="4:10" x14ac:dyDescent="0.25">
      <c r="D31" s="10">
        <v>15</v>
      </c>
      <c r="E31" t="s">
        <v>215</v>
      </c>
      <c r="F31" t="str">
        <f t="shared" si="0"/>
        <v>15Pkg-AC</v>
      </c>
      <c r="G31">
        <v>62.319000000000003</v>
      </c>
      <c r="H31">
        <v>63.465000000000003</v>
      </c>
      <c r="I31">
        <f t="shared" si="1"/>
        <v>125.78400000000001</v>
      </c>
      <c r="J31" s="11">
        <f t="shared" si="2"/>
        <v>10.482000000000001</v>
      </c>
    </row>
    <row r="32" spans="4:10" x14ac:dyDescent="0.25">
      <c r="D32" s="10">
        <v>15</v>
      </c>
      <c r="E32" t="s">
        <v>214</v>
      </c>
      <c r="F32" t="str">
        <f t="shared" si="0"/>
        <v>15Pkg-HP</v>
      </c>
      <c r="G32">
        <v>60.731000000000002</v>
      </c>
      <c r="H32">
        <v>61.829000000000001</v>
      </c>
      <c r="I32">
        <f t="shared" si="1"/>
        <v>122.56</v>
      </c>
      <c r="J32" s="11">
        <f t="shared" si="2"/>
        <v>10.213333333333333</v>
      </c>
    </row>
    <row r="33" spans="4:10" x14ac:dyDescent="0.25">
      <c r="D33" s="10">
        <v>16</v>
      </c>
      <c r="E33" t="s">
        <v>215</v>
      </c>
      <c r="F33" t="str">
        <f t="shared" si="0"/>
        <v>16Pkg-AC</v>
      </c>
      <c r="G33">
        <v>29.808</v>
      </c>
      <c r="H33">
        <v>30.335000000000001</v>
      </c>
      <c r="I33">
        <f t="shared" si="1"/>
        <v>60.143000000000001</v>
      </c>
      <c r="J33" s="11">
        <f t="shared" si="2"/>
        <v>5.011916666666667</v>
      </c>
    </row>
    <row r="34" spans="4:10" x14ac:dyDescent="0.25">
      <c r="D34" s="10">
        <v>16</v>
      </c>
      <c r="E34" t="s">
        <v>214</v>
      </c>
      <c r="F34" t="str">
        <f t="shared" si="0"/>
        <v>16Pkg-HP</v>
      </c>
      <c r="G34">
        <v>28.611000000000001</v>
      </c>
      <c r="H34">
        <v>29.114000000000001</v>
      </c>
      <c r="I34">
        <f t="shared" si="1"/>
        <v>57.725000000000001</v>
      </c>
      <c r="J34" s="11">
        <f t="shared" si="2"/>
        <v>4.8104166666666668</v>
      </c>
    </row>
  </sheetData>
  <mergeCells count="1">
    <mergeCell ref="G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Savings Summary</vt:lpstr>
      <vt:lpstr>Base_Batch_Output</vt:lpstr>
      <vt:lpstr>Post_Batch_Output</vt:lpstr>
      <vt:lpstr>Tonnage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2018-07-19T23:58:40Z</dcterms:modified>
</cp:coreProperties>
</file>