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Workpapers\PGECOLTG164 R7-LED Globe Lamps\"/>
    </mc:Choice>
  </mc:AlternateContent>
  <bookViews>
    <workbookView xWindow="0" yWindow="0" windowWidth="10200" windowHeight="4350"/>
  </bookViews>
  <sheets>
    <sheet name="Cost Summary" sheetId="2" r:id="rId1"/>
    <sheet name="LEDCombined" sheetId="26" r:id="rId2"/>
    <sheet name="CFLCombined" sheetId="27" r:id="rId3"/>
    <sheet name="HalIncCombined" sheetId="28" r:id="rId4"/>
    <sheet name="lowesledglobe" sheetId="23" r:id="rId5"/>
    <sheet name="bulbsledglobe" sheetId="14" r:id="rId6"/>
    <sheet name="homedepotledglobe" sheetId="21" r:id="rId7"/>
    <sheet name="NotUsed" sheetId="25" r:id="rId8"/>
    <sheet name="homedepotcflglobe" sheetId="18" r:id="rId9"/>
    <sheet name="homedepotinchalglobe" sheetId="24" r:id="rId10"/>
    <sheet name="loweshalincglobe" sheetId="22" r:id="rId11"/>
    <sheet name="bulbsincglobe" sheetId="30" r:id="rId12"/>
    <sheet name="NotUsedIncHal" sheetId="29" r:id="rId13"/>
  </sheets>
  <definedNames>
    <definedName name="_xlnm._FilterDatabase" localSheetId="11" hidden="1">bulbsincglobe!$A$1:$X$57</definedName>
    <definedName name="_xlnm._FilterDatabase" localSheetId="5" hidden="1">bulbsledglobe!$A$1:$V$1</definedName>
    <definedName name="_xlnm._FilterDatabase" localSheetId="3" hidden="1">HalIncCombined!$A$1:$I$78</definedName>
    <definedName name="_xlnm._FilterDatabase" localSheetId="9" hidden="1">homedepotinchalglobe!$A$1:$BA$47</definedName>
    <definedName name="_xlnm._FilterDatabase" localSheetId="6" hidden="1">homedepotledglobe!$A$1:$BI$127</definedName>
    <definedName name="_xlnm._FilterDatabase" localSheetId="1" hidden="1">LEDCombined!$A$1:$O$176</definedName>
    <definedName name="_xlnm._FilterDatabase" localSheetId="10" hidden="1">loweshalincglobe!$A$1:$S$1</definedName>
    <definedName name="_xlnm._FilterDatabase" localSheetId="4" hidden="1">lowesledglobe!$A$1:$R$22</definedName>
  </definedNames>
  <calcPr calcId="171027"/>
</workbook>
</file>

<file path=xl/calcChain.xml><?xml version="1.0" encoding="utf-8"?>
<calcChain xmlns="http://schemas.openxmlformats.org/spreadsheetml/2006/main">
  <c r="J9" i="2" l="1"/>
  <c r="J8" i="2"/>
  <c r="H8" i="2"/>
  <c r="H9" i="2"/>
  <c r="M6" i="26" l="1"/>
  <c r="O7" i="26" l="1"/>
  <c r="O6" i="26"/>
  <c r="N7" i="26"/>
  <c r="N6" i="26"/>
  <c r="G8" i="2"/>
  <c r="P19" i="28"/>
  <c r="G9" i="2" s="1"/>
  <c r="P18" i="28"/>
  <c r="F8" i="2"/>
  <c r="P5" i="27"/>
  <c r="F9" i="2" s="1"/>
  <c r="P4" i="27"/>
  <c r="M7" i="26"/>
  <c r="E9" i="2" s="1"/>
  <c r="K9" i="2" s="1"/>
  <c r="E8" i="2"/>
  <c r="K8" i="2" s="1"/>
  <c r="AF7" i="29" l="1"/>
  <c r="AG7" i="29" s="1"/>
  <c r="S4" i="29"/>
  <c r="S3" i="29"/>
  <c r="S2" i="29"/>
  <c r="S3" i="22"/>
  <c r="S4" i="22"/>
  <c r="S5" i="22"/>
  <c r="S6" i="22"/>
  <c r="S7" i="22"/>
  <c r="S8" i="22"/>
  <c r="S9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" i="22"/>
  <c r="AF3" i="24"/>
  <c r="AG3" i="24" s="1"/>
  <c r="AF4" i="24"/>
  <c r="AG4" i="24" s="1"/>
  <c r="AF5" i="24"/>
  <c r="AG5" i="24" s="1"/>
  <c r="AF6" i="24"/>
  <c r="AG6" i="24" s="1"/>
  <c r="AF7" i="24"/>
  <c r="AG7" i="24"/>
  <c r="AF8" i="24"/>
  <c r="AG8" i="24" s="1"/>
  <c r="AF9" i="24"/>
  <c r="AG9" i="24" s="1"/>
  <c r="AF10" i="24"/>
  <c r="AG10" i="24" s="1"/>
  <c r="AF11" i="24"/>
  <c r="AG11" i="24" s="1"/>
  <c r="AF12" i="24"/>
  <c r="AG12" i="24" s="1"/>
  <c r="AF13" i="24"/>
  <c r="AG13" i="24" s="1"/>
  <c r="AF14" i="24"/>
  <c r="AG14" i="24" s="1"/>
  <c r="AF15" i="24"/>
  <c r="AG15" i="24" s="1"/>
  <c r="AF16" i="24"/>
  <c r="AG16" i="24" s="1"/>
  <c r="AF17" i="24"/>
  <c r="AG17" i="24" s="1"/>
  <c r="AF18" i="24"/>
  <c r="AG18" i="24" s="1"/>
  <c r="AF19" i="24"/>
  <c r="AG19" i="24" s="1"/>
  <c r="AF20" i="24"/>
  <c r="AG20" i="24" s="1"/>
  <c r="AF21" i="24"/>
  <c r="AG21" i="24" s="1"/>
  <c r="AF22" i="24"/>
  <c r="AG22" i="24" s="1"/>
  <c r="AF23" i="24"/>
  <c r="AG23" i="24"/>
  <c r="AF24" i="24"/>
  <c r="AG24" i="24" s="1"/>
  <c r="AF25" i="24"/>
  <c r="AG25" i="24" s="1"/>
  <c r="AF26" i="24"/>
  <c r="AG26" i="24" s="1"/>
  <c r="AF27" i="24"/>
  <c r="AG27" i="24" s="1"/>
  <c r="AF28" i="24"/>
  <c r="AG28" i="24" s="1"/>
  <c r="AF29" i="24"/>
  <c r="AG29" i="24" s="1"/>
  <c r="AF30" i="24"/>
  <c r="AG30" i="24" s="1"/>
  <c r="AF31" i="24"/>
  <c r="AG31" i="24"/>
  <c r="AF32" i="24"/>
  <c r="AG32" i="24" s="1"/>
  <c r="AF33" i="24"/>
  <c r="AG33" i="24" s="1"/>
  <c r="AF34" i="24"/>
  <c r="AG34" i="24" s="1"/>
  <c r="AF35" i="24"/>
  <c r="AG35" i="24" s="1"/>
  <c r="AF36" i="24"/>
  <c r="AG36" i="24" s="1"/>
  <c r="AF37" i="24"/>
  <c r="AG37" i="24" s="1"/>
  <c r="AF38" i="24"/>
  <c r="AG38" i="24" s="1"/>
  <c r="AF39" i="24"/>
  <c r="AG39" i="24"/>
  <c r="AF40" i="24"/>
  <c r="AG40" i="24" s="1"/>
  <c r="AF41" i="24"/>
  <c r="AG41" i="24" s="1"/>
  <c r="AF42" i="24"/>
  <c r="AG42" i="24" s="1"/>
  <c r="AF43" i="24"/>
  <c r="AG43" i="24" s="1"/>
  <c r="AF44" i="24"/>
  <c r="AG44" i="24" s="1"/>
  <c r="AF45" i="24"/>
  <c r="AG45" i="24" s="1"/>
  <c r="AF46" i="24"/>
  <c r="AG46" i="24" s="1"/>
  <c r="AF47" i="24"/>
  <c r="AG47" i="24"/>
  <c r="AF48" i="24"/>
  <c r="AG48" i="24" s="1"/>
  <c r="AF49" i="24"/>
  <c r="AG49" i="24" s="1"/>
  <c r="AF50" i="24"/>
  <c r="AG50" i="24" s="1"/>
  <c r="AF51" i="24"/>
  <c r="AG51" i="24" s="1"/>
  <c r="AF52" i="24"/>
  <c r="AG52" i="24" s="1"/>
  <c r="AF53" i="24"/>
  <c r="AG53" i="24" s="1"/>
  <c r="AG2" i="24"/>
  <c r="AF2" i="24"/>
  <c r="H4" i="27"/>
  <c r="H3" i="27"/>
  <c r="H2" i="27"/>
  <c r="W3" i="18"/>
  <c r="V4" i="18"/>
  <c r="W4" i="18" s="1"/>
  <c r="V3" i="18"/>
  <c r="V2" i="18"/>
  <c r="W2" i="18" s="1"/>
  <c r="X38" i="26"/>
  <c r="X37" i="26"/>
  <c r="F4" i="2"/>
  <c r="X39" i="26" l="1"/>
  <c r="H2" i="26" l="1"/>
  <c r="H3" i="26"/>
  <c r="H4" i="26"/>
  <c r="H5" i="26"/>
  <c r="H6" i="26"/>
  <c r="H7" i="26"/>
  <c r="H8" i="26"/>
  <c r="H9" i="26"/>
  <c r="H10" i="26"/>
  <c r="H11" i="26"/>
  <c r="H12" i="26"/>
  <c r="H13" i="26"/>
  <c r="H14" i="26"/>
  <c r="H15" i="26"/>
  <c r="H16" i="26"/>
  <c r="H17" i="26"/>
  <c r="H18" i="26"/>
  <c r="H19" i="26"/>
  <c r="H20" i="26"/>
  <c r="H21" i="26"/>
  <c r="H22" i="26"/>
  <c r="H23" i="26"/>
  <c r="H24" i="26"/>
  <c r="H25" i="26"/>
  <c r="H26" i="26"/>
  <c r="H27" i="26"/>
  <c r="H28" i="26"/>
  <c r="H29" i="26"/>
  <c r="H30" i="26"/>
  <c r="H31" i="26"/>
  <c r="H32" i="26"/>
  <c r="H33" i="26"/>
  <c r="H34" i="26"/>
  <c r="H35" i="26"/>
  <c r="H36" i="26"/>
  <c r="H37" i="26"/>
  <c r="H38" i="26"/>
  <c r="H39" i="26"/>
  <c r="H40" i="26"/>
  <c r="H41" i="26"/>
  <c r="H42" i="26"/>
  <c r="H43" i="26"/>
  <c r="H44" i="26"/>
  <c r="H45" i="26"/>
  <c r="H46" i="26"/>
  <c r="H47" i="26"/>
  <c r="H48" i="26"/>
  <c r="H49" i="26"/>
  <c r="H50" i="26"/>
  <c r="H51" i="26"/>
  <c r="H52" i="26"/>
  <c r="H53" i="26"/>
  <c r="H54" i="26"/>
  <c r="H55" i="26"/>
  <c r="H56" i="26"/>
  <c r="H57" i="26"/>
  <c r="H58" i="26"/>
  <c r="H59" i="26"/>
  <c r="H60" i="26"/>
  <c r="H61" i="26"/>
  <c r="H62" i="26"/>
  <c r="H63" i="26"/>
  <c r="H64" i="26"/>
  <c r="H65" i="26"/>
  <c r="H66" i="26"/>
  <c r="H67" i="26"/>
  <c r="H68" i="26"/>
  <c r="H69" i="26"/>
  <c r="H70" i="26"/>
  <c r="H71" i="26"/>
  <c r="H72" i="26"/>
  <c r="H73" i="26"/>
  <c r="H74" i="26"/>
  <c r="H75" i="26"/>
  <c r="H76" i="26"/>
  <c r="H77" i="26"/>
  <c r="H78" i="26"/>
  <c r="H79" i="26"/>
  <c r="H80" i="26"/>
  <c r="H81" i="26"/>
  <c r="H82" i="26"/>
  <c r="H83" i="26"/>
  <c r="H84" i="26"/>
  <c r="H85" i="26"/>
  <c r="H86" i="26"/>
  <c r="H87" i="26"/>
  <c r="H88" i="26"/>
  <c r="H89" i="26"/>
  <c r="H90" i="26"/>
  <c r="H91" i="26"/>
  <c r="H92" i="26"/>
  <c r="H93" i="26"/>
  <c r="H94" i="26"/>
  <c r="H95" i="26"/>
  <c r="H96" i="26"/>
  <c r="H97" i="26"/>
  <c r="H98" i="26"/>
  <c r="H99" i="26"/>
  <c r="H100" i="26"/>
  <c r="H101" i="26"/>
  <c r="H102" i="26"/>
  <c r="H103" i="26"/>
  <c r="H104" i="26"/>
  <c r="H105" i="26"/>
  <c r="H106" i="26"/>
  <c r="H107" i="26"/>
  <c r="H108" i="26"/>
  <c r="H109" i="26"/>
  <c r="H110" i="26"/>
  <c r="H111" i="26"/>
  <c r="H112" i="26"/>
  <c r="H113" i="26"/>
  <c r="H114" i="26"/>
  <c r="H115" i="26"/>
  <c r="H116" i="26"/>
  <c r="H117" i="26"/>
  <c r="H118" i="26"/>
  <c r="H119" i="26"/>
  <c r="H120" i="26"/>
  <c r="H121" i="26"/>
  <c r="H122" i="26"/>
  <c r="H123" i="26"/>
  <c r="H124" i="26"/>
  <c r="H125" i="26"/>
  <c r="H126" i="26"/>
  <c r="H127" i="26"/>
  <c r="H128" i="26"/>
  <c r="H129" i="26"/>
  <c r="H130" i="26"/>
  <c r="H131" i="26"/>
  <c r="H132" i="26"/>
  <c r="H133" i="26"/>
  <c r="H134" i="26"/>
  <c r="H135" i="26"/>
  <c r="H136" i="26"/>
  <c r="H137" i="26"/>
  <c r="H138" i="26"/>
  <c r="H139" i="26"/>
  <c r="H140" i="26"/>
  <c r="H141" i="26"/>
  <c r="H142" i="26"/>
  <c r="H143" i="26"/>
  <c r="H144" i="26"/>
  <c r="H145" i="26"/>
  <c r="H146" i="26"/>
  <c r="H147" i="26"/>
  <c r="H148" i="26"/>
  <c r="H149" i="26"/>
  <c r="H150" i="26"/>
  <c r="H151" i="26"/>
  <c r="H152" i="26"/>
  <c r="H153" i="26"/>
  <c r="H154" i="26"/>
  <c r="H155" i="26"/>
  <c r="H156" i="26"/>
  <c r="H157" i="26"/>
  <c r="H158" i="26"/>
  <c r="H159" i="26"/>
  <c r="H160" i="26"/>
  <c r="H161" i="26"/>
  <c r="H162" i="26"/>
  <c r="H163" i="26"/>
  <c r="H164" i="26"/>
  <c r="H165" i="26"/>
  <c r="H166" i="26"/>
  <c r="H167" i="26"/>
  <c r="H168" i="26"/>
  <c r="H169" i="26"/>
  <c r="H170" i="26"/>
  <c r="H171" i="26"/>
  <c r="H172" i="26"/>
  <c r="H173" i="26"/>
  <c r="H174" i="26"/>
  <c r="H175" i="26"/>
  <c r="H176" i="26"/>
  <c r="R2" i="23"/>
  <c r="R3" i="23"/>
  <c r="R4" i="23"/>
  <c r="R5" i="23"/>
  <c r="R6" i="23"/>
  <c r="R7" i="23"/>
  <c r="R8" i="23"/>
  <c r="R9" i="23"/>
  <c r="R10" i="23"/>
  <c r="R11" i="23"/>
  <c r="R12" i="23"/>
  <c r="R13" i="23"/>
  <c r="R14" i="23"/>
  <c r="R15" i="23"/>
  <c r="R16" i="23"/>
  <c r="R17" i="23"/>
  <c r="R18" i="23"/>
  <c r="R19" i="23"/>
  <c r="R20" i="23"/>
  <c r="R21" i="23"/>
  <c r="R22" i="23"/>
  <c r="AB3" i="25"/>
  <c r="AC3" i="25" s="1"/>
  <c r="AB2" i="25"/>
  <c r="AC2" i="25" s="1"/>
  <c r="AB2" i="21"/>
  <c r="AC2" i="21" s="1"/>
  <c r="AB31" i="21"/>
  <c r="AC31" i="21" s="1"/>
  <c r="AB32" i="21"/>
  <c r="AC32" i="21" s="1"/>
  <c r="AB41" i="21"/>
  <c r="AC41" i="21" s="1"/>
  <c r="AB42" i="21"/>
  <c r="AC42" i="21" s="1"/>
  <c r="AB21" i="21"/>
  <c r="AC21" i="21" s="1"/>
  <c r="AB37" i="21"/>
  <c r="AC37" i="21" s="1"/>
  <c r="AB38" i="21"/>
  <c r="AC38" i="21" s="1"/>
  <c r="AB39" i="21"/>
  <c r="AC39" i="21" s="1"/>
  <c r="AB44" i="21"/>
  <c r="AC44" i="21" s="1"/>
  <c r="AB95" i="21"/>
  <c r="AC95" i="21" s="1"/>
  <c r="AB117" i="21"/>
  <c r="AC117" i="21" s="1"/>
  <c r="AB30" i="21"/>
  <c r="AC30" i="21" s="1"/>
  <c r="AB26" i="21"/>
  <c r="AC26" i="21" s="1"/>
  <c r="AB18" i="21"/>
  <c r="AC18" i="21" s="1"/>
  <c r="AB16" i="21"/>
  <c r="AC16" i="21" s="1"/>
  <c r="AB19" i="21"/>
  <c r="AC19" i="21" s="1"/>
  <c r="AB89" i="21"/>
  <c r="AC89" i="21" s="1"/>
  <c r="AB52" i="21"/>
  <c r="AC52" i="21" s="1"/>
  <c r="AB51" i="21"/>
  <c r="AC51" i="21" s="1"/>
  <c r="AB88" i="21"/>
  <c r="AC88" i="21" s="1"/>
  <c r="AB40" i="21"/>
  <c r="AC40" i="21" s="1"/>
  <c r="AB119" i="21"/>
  <c r="AC119" i="21" s="1"/>
  <c r="AB114" i="21"/>
  <c r="AC114" i="21" s="1"/>
  <c r="AB118" i="21"/>
  <c r="AC118" i="21" s="1"/>
  <c r="AB122" i="21"/>
  <c r="AC122" i="21" s="1"/>
  <c r="AB62" i="21"/>
  <c r="AC62" i="21" s="1"/>
  <c r="AB77" i="21"/>
  <c r="AC77" i="21" s="1"/>
  <c r="AB63" i="21"/>
  <c r="AC63" i="21" s="1"/>
  <c r="AB78" i="21"/>
  <c r="AC78" i="21" s="1"/>
  <c r="AB35" i="21"/>
  <c r="AC35" i="21" s="1"/>
  <c r="AB60" i="21"/>
  <c r="AC60" i="21" s="1"/>
  <c r="AB61" i="21"/>
  <c r="AC61" i="21" s="1"/>
  <c r="AB115" i="21"/>
  <c r="AC115" i="21" s="1"/>
  <c r="AB109" i="21"/>
  <c r="AC109" i="21" s="1"/>
  <c r="AB50" i="21"/>
  <c r="AC50" i="21" s="1"/>
  <c r="AB92" i="21"/>
  <c r="AC92" i="21" s="1"/>
  <c r="AB116" i="21"/>
  <c r="AC116" i="21" s="1"/>
  <c r="AB123" i="21"/>
  <c r="AC123" i="21" s="1"/>
  <c r="AB127" i="21"/>
  <c r="AC127" i="21" s="1"/>
  <c r="AB46" i="21"/>
  <c r="AC46" i="21" s="1"/>
  <c r="AB85" i="21"/>
  <c r="AC85" i="21" s="1"/>
  <c r="AB67" i="21"/>
  <c r="AC67" i="21" s="1"/>
  <c r="AB126" i="21"/>
  <c r="AC126" i="21" s="1"/>
  <c r="AB6" i="21"/>
  <c r="AC6" i="21" s="1"/>
  <c r="AB34" i="21"/>
  <c r="AC34" i="21" s="1"/>
  <c r="AB23" i="21"/>
  <c r="AC23" i="21" s="1"/>
  <c r="AB102" i="21"/>
  <c r="AC102" i="21" s="1"/>
  <c r="AB7" i="21"/>
  <c r="AC7" i="21" s="1"/>
  <c r="AB91" i="21"/>
  <c r="AC91" i="21" s="1"/>
  <c r="AB79" i="21"/>
  <c r="AC79" i="21" s="1"/>
  <c r="AB68" i="21"/>
  <c r="AC68" i="21" s="1"/>
  <c r="AB24" i="21"/>
  <c r="AC24" i="21" s="1"/>
  <c r="AB106" i="21"/>
  <c r="AC106" i="21" s="1"/>
  <c r="AB20" i="21"/>
  <c r="AC20" i="21" s="1"/>
  <c r="AB107" i="21"/>
  <c r="AC107" i="21" s="1"/>
  <c r="AB104" i="21"/>
  <c r="AC104" i="21" s="1"/>
  <c r="AB8" i="21"/>
  <c r="AC8" i="21" s="1"/>
  <c r="AB72" i="21"/>
  <c r="AC72" i="21" s="1"/>
  <c r="AB70" i="21"/>
  <c r="AC70" i="21" s="1"/>
  <c r="AB101" i="21"/>
  <c r="AC101" i="21" s="1"/>
  <c r="AB100" i="21"/>
  <c r="AC100" i="21" s="1"/>
  <c r="AB84" i="21"/>
  <c r="AC84" i="21" s="1"/>
  <c r="AB111" i="21"/>
  <c r="AC111" i="21" s="1"/>
  <c r="AB64" i="21"/>
  <c r="AC64" i="21" s="1"/>
  <c r="AB47" i="21"/>
  <c r="AC47" i="21" s="1"/>
  <c r="AB86" i="21"/>
  <c r="AC86" i="21" s="1"/>
  <c r="AB9" i="21"/>
  <c r="AC9" i="21" s="1"/>
  <c r="AB103" i="21"/>
  <c r="AC103" i="21" s="1"/>
  <c r="AB59" i="21"/>
  <c r="AC59" i="21" s="1"/>
  <c r="AB75" i="21"/>
  <c r="AC75" i="21" s="1"/>
  <c r="AB53" i="21"/>
  <c r="AC53" i="21" s="1"/>
  <c r="AB3" i="21"/>
  <c r="AC3" i="21" s="1"/>
  <c r="AB108" i="21"/>
  <c r="AC108" i="21" s="1"/>
  <c r="AB36" i="21"/>
  <c r="AC36" i="21" s="1"/>
  <c r="AB25" i="21"/>
  <c r="AC25" i="21" s="1"/>
  <c r="AB43" i="21"/>
  <c r="AC43" i="21" s="1"/>
  <c r="AB76" i="21"/>
  <c r="AC76" i="21" s="1"/>
  <c r="AB15" i="21"/>
  <c r="AC15" i="21" s="1"/>
  <c r="AB45" i="21"/>
  <c r="AC45" i="21" s="1"/>
  <c r="AB71" i="21"/>
  <c r="AC71" i="21" s="1"/>
  <c r="AB22" i="21"/>
  <c r="AC22" i="21" s="1"/>
  <c r="AB66" i="21"/>
  <c r="AC66" i="21" s="1"/>
  <c r="AB74" i="21"/>
  <c r="AC74" i="21" s="1"/>
  <c r="AB112" i="21"/>
  <c r="AC112" i="21" s="1"/>
  <c r="AB82" i="21"/>
  <c r="AC82" i="21" s="1"/>
  <c r="AB87" i="21"/>
  <c r="AC87" i="21" s="1"/>
  <c r="AB93" i="21"/>
  <c r="AC93" i="21" s="1"/>
  <c r="AB105" i="21"/>
  <c r="AC105" i="21" s="1"/>
  <c r="AB121" i="21"/>
  <c r="AC121" i="21" s="1"/>
  <c r="AB83" i="21"/>
  <c r="AC83" i="21" s="1"/>
  <c r="AB65" i="21"/>
  <c r="AC65" i="21" s="1"/>
  <c r="AB124" i="21"/>
  <c r="AC124" i="21" s="1"/>
  <c r="AB110" i="21"/>
  <c r="AC110" i="21" s="1"/>
  <c r="AB120" i="21"/>
  <c r="AC120" i="21" s="1"/>
  <c r="AB48" i="21"/>
  <c r="AC48" i="21" s="1"/>
  <c r="AB81" i="21"/>
  <c r="AC81" i="21" s="1"/>
  <c r="AB4" i="21"/>
  <c r="AC4" i="21" s="1"/>
  <c r="AB10" i="21"/>
  <c r="AC10" i="21" s="1"/>
  <c r="AB13" i="21"/>
  <c r="AC13" i="21" s="1"/>
  <c r="AB11" i="21"/>
  <c r="AC11" i="21" s="1"/>
  <c r="AB28" i="21"/>
  <c r="AC28" i="21" s="1"/>
  <c r="AB14" i="21"/>
  <c r="AC14" i="21" s="1"/>
  <c r="AB5" i="21"/>
  <c r="AC5" i="21" s="1"/>
  <c r="AB96" i="21"/>
  <c r="AC96" i="21" s="1"/>
  <c r="AB97" i="21"/>
  <c r="AC97" i="21" s="1"/>
  <c r="AB49" i="21"/>
  <c r="AC49" i="21" s="1"/>
  <c r="AB94" i="21"/>
  <c r="AC94" i="21" s="1"/>
  <c r="AB57" i="21"/>
  <c r="AC57" i="21" s="1"/>
  <c r="AB55" i="21"/>
  <c r="AC55" i="21" s="1"/>
  <c r="AB73" i="21"/>
  <c r="AC73" i="21" s="1"/>
  <c r="AB98" i="21"/>
  <c r="AC98" i="21" s="1"/>
  <c r="AB56" i="21"/>
  <c r="AC56" i="21" s="1"/>
  <c r="AB27" i="21"/>
  <c r="AC27" i="21" s="1"/>
  <c r="AB33" i="21"/>
  <c r="AC33" i="21" s="1"/>
  <c r="AB113" i="21"/>
  <c r="AC113" i="21" s="1"/>
  <c r="AB90" i="21"/>
  <c r="AC90" i="21" s="1"/>
  <c r="AB80" i="21"/>
  <c r="AC80" i="21" s="1"/>
  <c r="AB58" i="21"/>
  <c r="AC58" i="21" s="1"/>
  <c r="AB54" i="21"/>
  <c r="AC54" i="21" s="1"/>
  <c r="AB125" i="21"/>
  <c r="AC125" i="21" s="1"/>
  <c r="AB12" i="21"/>
  <c r="AC12" i="21" s="1"/>
  <c r="AB17" i="21"/>
  <c r="AC17" i="21" s="1"/>
  <c r="AB69" i="21"/>
  <c r="AC69" i="21" s="1"/>
  <c r="AB99" i="21"/>
  <c r="AC99" i="21" s="1"/>
  <c r="AB29" i="21"/>
  <c r="AC29" i="21" s="1"/>
</calcChain>
</file>

<file path=xl/sharedStrings.xml><?xml version="1.0" encoding="utf-8"?>
<sst xmlns="http://schemas.openxmlformats.org/spreadsheetml/2006/main" count="7839" uniqueCount="1661">
  <si>
    <t>web-scraper-order</t>
  </si>
  <si>
    <t>web-scraper-start-url</t>
  </si>
  <si>
    <t>product</t>
  </si>
  <si>
    <t>product-href</t>
  </si>
  <si>
    <t>producttitle</t>
  </si>
  <si>
    <t>productprice</t>
  </si>
  <si>
    <t>productwasprice</t>
  </si>
  <si>
    <t>itemmodelnumbers</t>
  </si>
  <si>
    <t>bulbshapecode</t>
  </si>
  <si>
    <t>lumenoutput</t>
  </si>
  <si>
    <t>wattage</t>
  </si>
  <si>
    <t>packagecount</t>
  </si>
  <si>
    <t>escertified</t>
  </si>
  <si>
    <t>averagelifehours</t>
  </si>
  <si>
    <t>wattequivalence</t>
  </si>
  <si>
    <t>bulbbasetype</t>
  </si>
  <si>
    <t>3way</t>
  </si>
  <si>
    <t>null</t>
  </si>
  <si>
    <t>No</t>
  </si>
  <si>
    <t>Medium base (E-26)</t>
  </si>
  <si>
    <t>Yes</t>
  </si>
  <si>
    <t>Candelabra base (E-12)</t>
  </si>
  <si>
    <t>Lowes</t>
  </si>
  <si>
    <t>LED</t>
  </si>
  <si>
    <t>Home Depot</t>
  </si>
  <si>
    <t>Store</t>
  </si>
  <si>
    <t>Website</t>
  </si>
  <si>
    <t>Description</t>
  </si>
  <si>
    <t>$/lamp</t>
  </si>
  <si>
    <t>LPW</t>
  </si>
  <si>
    <t>productbrand</t>
  </si>
  <si>
    <t>priceunit</t>
  </si>
  <si>
    <t>Average Life (hours)</t>
  </si>
  <si>
    <t>Actual Color Temperature (K)</t>
  </si>
  <si>
    <t>Bulb Shape</t>
  </si>
  <si>
    <t>Bulb Type</t>
  </si>
  <si>
    <t>Color Temperature</t>
  </si>
  <si>
    <t>Indoor/Outdoor</t>
  </si>
  <si>
    <t>Light Bulb Base Code</t>
  </si>
  <si>
    <t>Light Bulb Base Type</t>
  </si>
  <si>
    <t>Decorative Bulb Type</t>
  </si>
  <si>
    <t>Light Bulb Features</t>
  </si>
  <si>
    <t>Light Color</t>
  </si>
  <si>
    <t>Lighting Technology</t>
  </si>
  <si>
    <t>Light Bulb Shape Code</t>
  </si>
  <si>
    <t>Number in Package</t>
  </si>
  <si>
    <t>Reconditioned</t>
  </si>
  <si>
    <t>Returnable</t>
  </si>
  <si>
    <t>Specialty Bulb Type</t>
  </si>
  <si>
    <t>Watt Equivalence</t>
  </si>
  <si>
    <t>Wattage (watts)</t>
  </si>
  <si>
    <t>Household</t>
  </si>
  <si>
    <t>Soft White</t>
  </si>
  <si>
    <t>Indoor</t>
  </si>
  <si>
    <t>E26</t>
  </si>
  <si>
    <t>Medium</t>
  </si>
  <si>
    <t>Dimmable,Energy Saving</t>
  </si>
  <si>
    <t>90-Day</t>
  </si>
  <si>
    <t>Household / General Purpose</t>
  </si>
  <si>
    <t>$2997
					/each</t>
  </si>
  <si>
    <t>Bright White</t>
  </si>
  <si>
    <t>Daylight</t>
  </si>
  <si>
    <t>Energy Saving</t>
  </si>
  <si>
    <t>Dimmable,Energy Saving,Shatter Resistant</t>
  </si>
  <si>
    <t>Warm White</t>
  </si>
  <si>
    <t>Bulbrite</t>
  </si>
  <si>
    <t>Decorative</t>
  </si>
  <si>
    <t>$1297
					/each</t>
  </si>
  <si>
    <t>$1440
					/each</t>
  </si>
  <si>
    <t>Dimmable</t>
  </si>
  <si>
    <t>Cool White</t>
  </si>
  <si>
    <t>$1099
					/each</t>
  </si>
  <si>
    <t>No additional features</t>
  </si>
  <si>
    <t>Energy Saving,Shatter Resistant</t>
  </si>
  <si>
    <t>Shatter Resistant</t>
  </si>
  <si>
    <t>Euri Lighting</t>
  </si>
  <si>
    <t>Other Colors</t>
  </si>
  <si>
    <t>TCP</t>
  </si>
  <si>
    <t>$3988
					/case</t>
  </si>
  <si>
    <t>$597
					/each</t>
  </si>
  <si>
    <t>$3997
					/each</t>
  </si>
  <si>
    <t>Dimmable,Energy Saving,No additional features</t>
  </si>
  <si>
    <t>$1049
					/each</t>
  </si>
  <si>
    <t>$4928
					/each</t>
  </si>
  <si>
    <t>Dimmable,Dimmable,Energy Saving,Energy Saving</t>
  </si>
  <si>
    <t>$4168
					/each</t>
  </si>
  <si>
    <t>$997
					/each</t>
  </si>
  <si>
    <t>$837
					/each</t>
  </si>
  <si>
    <t>$699
					/each</t>
  </si>
  <si>
    <t>$1397
					/set</t>
  </si>
  <si>
    <t>E26D</t>
  </si>
  <si>
    <t>1000bulbs.com</t>
  </si>
  <si>
    <t>CFL</t>
  </si>
  <si>
    <t>producttitle-href</t>
  </si>
  <si>
    <t>title</t>
  </si>
  <si>
    <t>secondtitle</t>
  </si>
  <si>
    <t>retailprice</t>
  </si>
  <si>
    <t>mpn</t>
  </si>
  <si>
    <t>bulbshape</t>
  </si>
  <si>
    <t>cri</t>
  </si>
  <si>
    <t>wattageequivalence</t>
  </si>
  <si>
    <t>ea</t>
  </si>
  <si>
    <t>PLT</t>
  </si>
  <si>
    <t>Certified</t>
  </si>
  <si>
    <t>Green Creative</t>
  </si>
  <si>
    <t>ea.</t>
  </si>
  <si>
    <t>Halco</t>
  </si>
  <si>
    <t>Kobi</t>
  </si>
  <si>
    <t>SYLVANIA</t>
  </si>
  <si>
    <t>non ES</t>
  </si>
  <si>
    <t>ES</t>
  </si>
  <si>
    <t>ES Count</t>
  </si>
  <si>
    <t>non ES Count</t>
  </si>
  <si>
    <t>Average</t>
  </si>
  <si>
    <t>esqualified</t>
  </si>
  <si>
    <t>Glass</t>
  </si>
  <si>
    <t>$797
					/each</t>
  </si>
  <si>
    <t>E12</t>
  </si>
  <si>
    <t>Standard</t>
  </si>
  <si>
    <t>Satco</t>
  </si>
  <si>
    <t>MaxLite</t>
  </si>
  <si>
    <t>1000bulbs</t>
  </si>
  <si>
    <t>Measure description</t>
  </si>
  <si>
    <t>Websites Scraped</t>
  </si>
  <si>
    <t>Base Case Mix</t>
  </si>
  <si>
    <t>All</t>
  </si>
  <si>
    <t>All Count</t>
  </si>
  <si>
    <t>LED Cost (2)</t>
  </si>
  <si>
    <t>Notes</t>
  </si>
  <si>
    <t>CFL Cost (3)</t>
  </si>
  <si>
    <t>Measure Code</t>
  </si>
  <si>
    <t>L0335</t>
  </si>
  <si>
    <t>L0336</t>
  </si>
  <si>
    <t>LED globe:  GTE 2 to &lt; 3 Watts</t>
  </si>
  <si>
    <t>LED globe:  GTE 3 to LTE 10 Watts</t>
  </si>
  <si>
    <t>eisa</t>
  </si>
  <si>
    <t>base</t>
  </si>
  <si>
    <t>base-href</t>
  </si>
  <si>
    <t>1517109824-726</t>
  </si>
  <si>
    <t>https://www.1000bulbs.com/category/led-decorative-2in-globes/</t>
  </si>
  <si>
    <t>LED - 0.7 Watt - G16 Clear Globe - 2 in. Dia. - 15 Watt Equal - 6500K Full Spectrum Daylight - Medium Base - 120 Volt - PLT LEDGG50WH</t>
  </si>
  <si>
    <t>https://www.1000bulbs.com/product/111614/SIV-LEDG50CW.html</t>
  </si>
  <si>
    <t>LED - 0.7 Watt - G16 Clear Globe - 2 in. Diameter</t>
  </si>
  <si>
    <t>15 Watt Equal - 6500K Full Spectrum Daylight - Medium Base - 120 Volt - PLT LEDGG50WH</t>
  </si>
  <si>
    <t>LEDGG50WH</t>
  </si>
  <si>
    <t>G16</t>
  </si>
  <si>
    <t>Medium Base</t>
  </si>
  <si>
    <t>https://www.1000bulbs.com/category/led-decorative-2in-globes-medium-base/</t>
  </si>
  <si>
    <t>1517109873-744</t>
  </si>
  <si>
    <t>350 Lumens - 5W - 40W Equal - LED G16.5 Globe - 1.9 in. Diameter - 2700 Kelvin - Frosted - Candelabra Base - Dimmable - 120V</t>
  </si>
  <si>
    <t>https://www.1000bulbs.com/product/175529/LED-80651SU.html</t>
  </si>
  <si>
    <t>LED G16.5 Globe - 5W - 350 Lumens</t>
  </si>
  <si>
    <t>40W Equal - 1.9 in. Diameter - 2700 Kelvin - Frosted - Candelabra Base - Dimmable - 120V - Sunlite 80651-SU</t>
  </si>
  <si>
    <t>Sunlite</t>
  </si>
  <si>
    <t>80651-SU</t>
  </si>
  <si>
    <t>G16.5</t>
  </si>
  <si>
    <t>Candelabra Base</t>
  </si>
  <si>
    <t>https://www.1000bulbs.com/category/led-decorative-2in-globes-candelabra-base/</t>
  </si>
  <si>
    <t>1517109888-748</t>
  </si>
  <si>
    <t>300 Lumens - 5W - 40W Equal - LED G16 Globe - 1.95 in. Diameter - 2700 Kelvin - Frosted - Candelabra Base -
Dimmable - 120V - 2 Pack</t>
  </si>
  <si>
    <t>https://www.1000bulbs.com/product/202729/TCP-10103.html</t>
  </si>
  <si>
    <t>LED G16 Globe - 5W - 300 Lumens</t>
  </si>
  <si>
    <t>40W Equal - 1.95 in. Diameter - 2700 Kelvin - Frosted - Candelabra Base - Dimmable - 120V - 2 Pack - TCP CANRLDCG165W27KF2</t>
  </si>
  <si>
    <t>CANRLDCG165W27KF2</t>
  </si>
  <si>
    <t>1517109857-739</t>
  </si>
  <si>
    <t>160 Lumens - 2.5W - 25W Equal - LED G16 Globe - 2 in. Diameter - Vertical Filament - 2200 Kelvin - Tinted - Candelabra Base - Dimmable - 120V</t>
  </si>
  <si>
    <t>https://www.1000bulbs.com/product/203276/BULBRI-10071.html</t>
  </si>
  <si>
    <t>LED G16 Globe - 2.5W - 160 Lumens</t>
  </si>
  <si>
    <t>25W Equal - 2 in. Diameter - Vertical Filament - 2200 Kelvin - Tinted - Candelabra Base - Dimmable - 120V - Bulbrite 776606</t>
  </si>
  <si>
    <t>1517109836-733</t>
  </si>
  <si>
    <t>300 Lumens - 5W - 40W Equal - LED G16 Globe - 2 in. Diameter - 2700 Kelvin - Clear - Medium Base - 120V</t>
  </si>
  <si>
    <t>https://www.1000bulbs.com/product/115893/TCP-5E26G1627K.html</t>
  </si>
  <si>
    <t>40W Equal - 2 in. Diameter - 2700 Kelvin - Clear - Medium Base - 120V - TCP LED5E26G1627K</t>
  </si>
  <si>
    <t>LED5E26G1627K</t>
  </si>
  <si>
    <t>1517109880-747</t>
  </si>
  <si>
    <t>300 Lumens - 5W - 40W Equal - LED G16 Globe - 1.95 in. Diameter - 2700 Kelvin - Clear - Candelabra Base - Dimmable - 120V - 2 Pack</t>
  </si>
  <si>
    <t>https://www.1000bulbs.com/product/202728/TCP-10102.html</t>
  </si>
  <si>
    <t>40W Equal - 1.95 in. Diameter - 2700 Kelvin - Clear - Candelabra Base - Dimmable - 120V - 2 Pack - TCP CANRLDCG165W27K2</t>
  </si>
  <si>
    <t>CANRLDCG165W27K2</t>
  </si>
  <si>
    <t>1517109829-729</t>
  </si>
  <si>
    <t>300 Lumens - 5W - 40W Equal - LED G16 Globe - 2 in. Diameter - 2700 Kelvin - Frosted - Medium Base - 120V</t>
  </si>
  <si>
    <t>https://www.1000bulbs.com/product/115904/TCP-5E26G1627KF.html</t>
  </si>
  <si>
    <t>40W Equal - 2 in. Diameter - 2700 Kelvin - Frosted - Medium Base - 120V - TCP LED5E26G1627KF</t>
  </si>
  <si>
    <t>LED5E26G1627KF</t>
  </si>
  <si>
    <t>1517109846-736</t>
  </si>
  <si>
    <t>350 Lumens - 4.5W - 40W Equal - LED G16 Globe - 2 in. Diameter - Vertical Filament - 2700 Kelvin - Clear - Candelabra Base - Dimmable - 120V</t>
  </si>
  <si>
    <t>https://www.1000bulbs.com/product/201451/LED-10078.html</t>
  </si>
  <si>
    <t>LED G16 Globe - 4.5W - 350 Lumens</t>
  </si>
  <si>
    <t>40W Equal - 2 in. Diameter - Vertical Filament - 2700 Kelvin - Clear - Candelabra Base - Dimmable - 120V - Bulbrite 776673</t>
  </si>
  <si>
    <t>1517109869-741</t>
  </si>
  <si>
    <t>350 Lumens - 5W - 40W Equal - LED G16.5 Globe - 1.9 in. Diameter - 2700 Kelvin - Clear - Candelabra Base - Dimmable - 120V</t>
  </si>
  <si>
    <t>https://www.1000bulbs.com/product/175526/LED-80409SU.html</t>
  </si>
  <si>
    <t>40W Equal - 1.9 in. Diameter - 2700 Kelvin - Clear - Candelabra Base - Dimmable - 120V - Sunlite 80409-SU</t>
  </si>
  <si>
    <t>80409-SU</t>
  </si>
  <si>
    <t>1517109758-709</t>
  </si>
  <si>
    <t>https://www.1000bulbs.com/category/led-decorative-3in-globes/</t>
  </si>
  <si>
    <t>LED G25 - Silver Bowl - Vertical Filament - 400 Lumens - 5 Watt - 40 Watt Equal - 3.1 in. Diameter - Warm White 2700 Kelvin - Clear - Dimmable</t>
  </si>
  <si>
    <t>https://www.1000bulbs.com/product/203301/BULBRI-10087.html</t>
  </si>
  <si>
    <t>LED G25 - Silver Bowl - Vertical Filament</t>
  </si>
  <si>
    <t>400 Lumens - 5 Watt - 40 Watt Equal - 3.1 in. Diameter - Warm White 2700 Kelvin - Clear - Dimmable - Bulbrite 776670</t>
  </si>
  <si>
    <t>G25</t>
  </si>
  <si>
    <t>2700K</t>
  </si>
  <si>
    <t>https://www.1000bulbs.com/category/led-decorative-3in-globes-2700k/</t>
  </si>
  <si>
    <t>1517109832-731</t>
  </si>
  <si>
    <t>500 Lumens - 6W - 60W Equal - LED G25 Globe - 3.15 in. Diameter - 2700 Kelvin - Frosted - Medium Base - 120V</t>
  </si>
  <si>
    <t>https://www.1000bulbs.com/product/202362/BULBRI-10049.html</t>
  </si>
  <si>
    <t>LED G25 Globe - 6W - 500 Lumens</t>
  </si>
  <si>
    <t>60W Equal - 3.15 in. Diameter - 2700 Kelvin - Frosted - Medium Base - 120V - Bulbrite 860440</t>
  </si>
  <si>
    <t>1517109854-738</t>
  </si>
  <si>
    <t>670 Lumens - 7.5W - 60W Equal - LED G25 Globe - 3 in. Diameter - Vertical Filament - 2400 Kelvin - Tinted - Medium Base - Dimmable - 120V</t>
  </si>
  <si>
    <t>https://www.1000bulbs.com/product/200012/IRT-10093.html</t>
  </si>
  <si>
    <t>LED G25 Globe - 7.5W - 670 Lumens</t>
  </si>
  <si>
    <t>60W Equal - 3 in. Diameter - Vertical Filament - 2400 Kelvin - Tinted - Medium Base - Dimmable - 120V - Euri Lighting VG25-2000A</t>
  </si>
  <si>
    <t>VG25-2000A</t>
  </si>
  <si>
    <t>2400K</t>
  </si>
  <si>
    <t>https://www.1000bulbs.com/category/led-decorative-3in-globes-2400k/</t>
  </si>
  <si>
    <t>1517109774-714</t>
  </si>
  <si>
    <t>450 Lumens - 6W - 40W Equal - LED G25 Globe - 3.15 in. Diameter - 2700 Kelvin - Frosted - Medium Base - Dimmable - 120V</t>
  </si>
  <si>
    <t>https://www.1000bulbs.com/product/171631/GREENCREATIVE-97729.html</t>
  </si>
  <si>
    <t>LED G25 Globe - 6W - 450 Lumens</t>
  </si>
  <si>
    <t>40W Equal - 3.15 in. Diameter - 2700 Kelvin - Frosted - Medium Base - Dimmable - 120V - Green Creative 97729</t>
  </si>
  <si>
    <t>1517109808-723</t>
  </si>
  <si>
    <t>500 Lumens - 8W - 60W Equal - LED G25 Globe - 3.3 in. Diameter - 2700 Kelvin - Frosted - Medium Base - 120V</t>
  </si>
  <si>
    <t>https://www.1000bulbs.com/product/177237/PLT-10492.html</t>
  </si>
  <si>
    <t>LED G25 Globe - 8W - 500 Lumens</t>
  </si>
  <si>
    <t>60W Equal - 3.3 in. Diameter - 2700 Kelvin - Frosted - Medium Base - 120V - Lighting Science RES 25 60WE W27 120 DG</t>
  </si>
  <si>
    <t>Lighting Science</t>
  </si>
  <si>
    <t>RES 25 60WE W27 120 DG</t>
  </si>
  <si>
    <t>1517109711-699</t>
  </si>
  <si>
    <t>500 Lumens - 7W - 60W Equal - LED G25 Globe - 3.15 in. Diameter - 4000 Kelvin - Frosted - Medium Base - Dimmable - 120V</t>
  </si>
  <si>
    <t>https://www.1000bulbs.com/product/201632/LED-G256040.html</t>
  </si>
  <si>
    <t>LED G25 Globe - 7W - 500 Lumens</t>
  </si>
  <si>
    <t>60W Equal - 3.15 in. Diameter - 4000 Kelvin - Frosted - Medium Base - Dimmable - 120V - Kobi G25-60-40</t>
  </si>
  <si>
    <t>G25-60-40</t>
  </si>
  <si>
    <t>4000K</t>
  </si>
  <si>
    <t>https://www.1000bulbs.com/category/led-decorative-3in-globes-4000k/</t>
  </si>
  <si>
    <t>1517109793-719</t>
  </si>
  <si>
    <t>800 Lumens - 7.5W - 60W Equal - LED G25 Globe - 3 in. Diameter - Vertical Filament - 2700 Kelvin - Clear - Medium Base - Dimmable - 120V</t>
  </si>
  <si>
    <t>https://www.1000bulbs.com/product/200008/IRT-10089.html</t>
  </si>
  <si>
    <t>LED G25 Globe - 7.5W - 800 Lumens</t>
  </si>
  <si>
    <t>60W Equal - 3 in. Diameter - Vertical Filament - 2700 Kelvin - Clear - Dimmable - Euri Lighting VG25-2000E</t>
  </si>
  <si>
    <t>VG25-2000E</t>
  </si>
  <si>
    <t>1517109869-743</t>
  </si>
  <si>
    <t>190 Lumens - 4W - 40W Equal - LED G25 Globe - 3 in. Diameter - Spiral Filament - 2200 Kelvin - Clear - Medium Base - Dimmable - 120V</t>
  </si>
  <si>
    <t>https://www.1000bulbs.com/product/199848/BULBRI-10018.html</t>
  </si>
  <si>
    <t>LED G25 Globe - 4W - 190 Lumens</t>
  </si>
  <si>
    <t>40W Equal - 3 in. Diameter - Spiral Filament - 2200 Kelvin - Clear - Medium Base - Dimmable - Bulbrite 776512</t>
  </si>
  <si>
    <t>2200K</t>
  </si>
  <si>
    <t>https://www.1000bulbs.com/category/led-decorative-3in-globes-2200k/</t>
  </si>
  <si>
    <t>1517109799-721</t>
  </si>
  <si>
    <t>300 Lumens - 5W - 40W Equal - LED G25 Globe - 3.1 in. Diameter - 2700 Kelvin - Frosted - Medium Base - Dimmable - 120V</t>
  </si>
  <si>
    <t>https://www.1000bulbs.com/product/115226/TCP-5G25D27KF.html</t>
  </si>
  <si>
    <t>LED G25 Globe - 5W - 300 Lumens</t>
  </si>
  <si>
    <t>40W Equal - 3.1 in. Diameter - 2700 Kelvin - Frosted - Medium Base - Dimmable - 120V - TCP LED5G25D27KF</t>
  </si>
  <si>
    <t>LED5G25D27KF</t>
  </si>
  <si>
    <t>1517109845-734</t>
  </si>
  <si>
    <t>380 Lumens - 4.5W - 40W Equal - LED G25 Globe - 3 in. Diameter - Vertical Filament - 2400 Kelvin - Tinted - Medium Base - Dimmable - 120V</t>
  </si>
  <si>
    <t>https://www.1000bulbs.com/product/174705/GREENCREATIVE-57894.html</t>
  </si>
  <si>
    <t>LED G25 Globe - 4.5W - 380 Lumens</t>
  </si>
  <si>
    <t>40W Equal - 3 in. Diameter - Vertical Filament - 2400 Kelvin - Tinted - Medium Base - Dimmable - 120V - Green Creative 57894</t>
  </si>
  <si>
    <t>1517109744-706</t>
  </si>
  <si>
    <t>500 Lumens - 6W - 60W Equal - LED G25 Globe - 3.15 in. Diameter - 3000 Kelvin - Frosted - Medium Base - 120V</t>
  </si>
  <si>
    <t>https://www.1000bulbs.com/product/202363/BULBRI-10050.html</t>
  </si>
  <si>
    <t>60W Equal - 3.15 in. Diameter - 3000 Kelvin - Frosted - Medium Base - 120V - Bulbrite 860441</t>
  </si>
  <si>
    <t>3000K</t>
  </si>
  <si>
    <t>https://www.1000bulbs.com/category/led-decorative-3in-globes-3000k/</t>
  </si>
  <si>
    <t>1517109703-697</t>
  </si>
  <si>
    <t>500 Lumens - 7W - 60W Equal - LED G25 Globe - 3.15 in. Diameter - 5000 Kelvin - Frosted - Medium Base - Dimmable - 120V</t>
  </si>
  <si>
    <t>https://www.1000bulbs.com/product/201633/LED-G256050.html</t>
  </si>
  <si>
    <t>60W Equal - 3.15 in. Diameter - 5000 Kelvin - Frosted - Medium Base - Dimmable - 120V - Kobi G25-60-50</t>
  </si>
  <si>
    <t>G25-60-50</t>
  </si>
  <si>
    <t>5000K</t>
  </si>
  <si>
    <t>https://www.1000bulbs.com/category/led-decorative-3in-globes-5000k/</t>
  </si>
  <si>
    <t>1517109716-700</t>
  </si>
  <si>
    <t>520 Lumens - 6W - 60W Equal - LED G25 Globe - 3.15 in. Diameter - 4000 Kelvin - Frosted - Medium Base - 120V - Bulbrite 860442</t>
  </si>
  <si>
    <t>https://www.1000bulbs.com/product/202364/BULBRI-10051.html</t>
  </si>
  <si>
    <t>LED G25 Globe - 6W - 520 Lumens</t>
  </si>
  <si>
    <t>60W Equal - 3.15 in. Diameter - 4000 Kelvin - Frosted - Medium Base - 120V - Bulbrite 860442</t>
  </si>
  <si>
    <t>1517109815-725</t>
  </si>
  <si>
    <t>500 Lumens - 6W - 60W Equal - LED G25 Globe - 3.3 in. Diameter - 2700 Kelvin - Frosted - Medium Base - Dimmable - 120V</t>
  </si>
  <si>
    <t>https://www.1000bulbs.com/product/200231/LSG-02498.html</t>
  </si>
  <si>
    <t>60W Equal - 3.3 in. Diameter - 2700 Kelvin - Frosted - Medium Base - Dimmable - 120V - Lighting Science FG-02605</t>
  </si>
  <si>
    <t>FG-02605</t>
  </si>
  <si>
    <t>1517109876-745</t>
  </si>
  <si>
    <t>450 Lumens - 5W - 40W Equal - LED G25 Globe - 3.125 in. Diameter - Vertical Filament - 2200 Kelvin - Tinted - Medium Base - Dimmable - 120V</t>
  </si>
  <si>
    <t>https://www.1000bulbs.com/product/201426/LED-10076.html</t>
  </si>
  <si>
    <t>LED G25 Globe - 5W - 450 Lumens</t>
  </si>
  <si>
    <t>40W Equal - 3.125 in. Diameter - Vertical Filament - 2200 Kelvin - Tinted - Medium Base - Dimmable - 120V - Bulbrite 776600</t>
  </si>
  <si>
    <t>1517109824-727</t>
  </si>
  <si>
    <t>450 Lumens - 6W - 40W Equal - LED G25 Globe - 3.51 in. Diameter - 2700 Kelvin - Frosted - Medium Base - Dimmable - 120V</t>
  </si>
  <si>
    <t>https://www.1000bulbs.com/product/200916/MAXLITE-107505.html</t>
  </si>
  <si>
    <t>40W Equal - 3.16 in. Diameter - 2700 Kelvin - Frosted - Medium Base - Dimmable - 120V - MaxLite 107505</t>
  </si>
  <si>
    <t>1517109784-716</t>
  </si>
  <si>
    <t>800 Lumens - 7W - 60W Equal - LED G25 Globe - 3.1 in. Diameter - Vertical Filament - 2700 Kelvin - Clear - Medium Base - Dimmable - 120V</t>
  </si>
  <si>
    <t>https://www.1000bulbs.com/product/203348/BULBRI-10091.html</t>
  </si>
  <si>
    <t>LED G25 Globe - 7W - 800 Lumens</t>
  </si>
  <si>
    <t>60W Equal - 3.1 in. Diameter - Vertical Filament - 2700 Kelvin - Clear - Medium Base - Dimmable - 120V - Bulbrite 776575</t>
  </si>
  <si>
    <t>1517109724-702</t>
  </si>
  <si>
    <t>525 Lumens - 8W - 60W Equal - LED G25 Globe - 3.1 in. Diameter - 3000 Kelvin - Frosted - Medium Base - Dimmable - 120V - TCP LED8G25D30KF</t>
  </si>
  <si>
    <t>https://www.1000bulbs.com/product/115237/TCP-8G25D30KF.html</t>
  </si>
  <si>
    <t>LED G25 Globe - 8W - 525 Lumens</t>
  </si>
  <si>
    <t>60W Equal - 3.1 in. Diameter - 3000 Kelvin - Frosted - Medium Base - Dimmable - 120V - TCP LED8G25D30KF</t>
  </si>
  <si>
    <t>LED8G25D30KF</t>
  </si>
  <si>
    <t>1517109769-712</t>
  </si>
  <si>
    <t>450 Lumens - 4.5W - 40W Equal - LED G25 Globe - 3 in. Diameter - Vertical Filament - 2700 Kelvin - Clear - Medium Base - Dimmable - 120V</t>
  </si>
  <si>
    <t>https://www.1000bulbs.com/product/174722/GREENCREATIVE-57893.html</t>
  </si>
  <si>
    <t>LED G25 Globe - 4.5W - 450 Lumens</t>
  </si>
  <si>
    <t>40W Equal - 3 in. Diameter - Vertical Filament - 2700 Kelvin - Clear - Medium Base - Dimmable - 120V - Green Creative 57893</t>
  </si>
  <si>
    <t>1517109737-704</t>
  </si>
  <si>
    <t>500 Lumens - 7W - 60W Equal - LED G25 Globe - 3.15 in. Diameter - 3000 Kelvin - Frosted - Medium Base - Dimmable - 120V</t>
  </si>
  <si>
    <t>https://www.1000bulbs.com/product/201630/LED-G256030.html</t>
  </si>
  <si>
    <t>60W Equal - 3.15 in. Diameter - 3000 Kelvin - Frosted - Medium Base - Dimmable - 120V - Kobi G25-60-30</t>
  </si>
  <si>
    <t>G25-60-30</t>
  </si>
  <si>
    <t>1517109940-754</t>
  </si>
  <si>
    <t>https://www.1000bulbs.com/category/led-decorative-1in-globes/</t>
  </si>
  <si>
    <t>LED - 0.5 Watt - G12 Clear Globe - 1.5 in. Dia. - 7 Watt Equal - 2700K Warm White - Intermediate Base - 130 Volt - 25 Pack - PLT LEDGG4017WW</t>
  </si>
  <si>
    <t>https://www.1000bulbs.com/product/152884/SIV-LEDGG4017WW.html</t>
  </si>
  <si>
    <t>LED - 0.5 Watt - G12 Clear Globe - 1.5 in. Diameter</t>
  </si>
  <si>
    <t>7 Watt Equal - 2700K Warm White - Intermediate Base - 130 Volt - 25 Pack - PLT LEDGG4017WW</t>
  </si>
  <si>
    <t>LEDGG4017WW</t>
  </si>
  <si>
    <t>G12</t>
  </si>
  <si>
    <t>1517109945-755</t>
  </si>
  <si>
    <t>LED - 0.4 Watt - G12 Clear Globe - 1.5 in. Dia. - 2700K Warm White - Candelabra Base - 130 Volt - 25 Pack</t>
  </si>
  <si>
    <t>https://www.1000bulbs.com/product/117558/SIV-LEDG4012WW.html</t>
  </si>
  <si>
    <t>LED - 0.4 Watt - G12 Clear Globe - 1.5 in. Diameter</t>
  </si>
  <si>
    <t>2700K Warm White - Candelabra Base - 130 Volt - 25 Pack</t>
  </si>
  <si>
    <t>Christmas Lite Co.</t>
  </si>
  <si>
    <t>LEDGG4012WW</t>
  </si>
  <si>
    <t>1517108173-603</t>
  </si>
  <si>
    <t>https://www.lowes.com/pl/Incandescent-light-bulbs-Light-bulbs-Lighting-ceiling-fans/4294801198?refinement=827202881,926103966,1180433512,2533013144,2140399986</t>
  </si>
  <si>
    <t>SYLVANIA 2-Pack Dimmable Soft White G16.5 Incandescent Decorative Light Bulb</t>
  </si>
  <si>
    <t>https://www.lowes.com/pd/SYLVANIA-2-Pack-40-Watt-Dimmable-Soft-White-G16-5-Incandescent-Decorative-Light-Bulb/3410950</t>
  </si>
  <si>
    <t>SYLVANIA 2-Pack 40-Watt Dimmable Soft White G16.5 Incandescent Decorative Light Bulb</t>
  </si>
  <si>
    <t>Item # 76959 Model # 15984</t>
  </si>
  <si>
    <t>1517108087-591</t>
  </si>
  <si>
    <t>Cascadia Lighting 3-Pack 40 Watt Dimmable Warm White G30 Vintage Incandescent Light Fixture Light Bulb</t>
  </si>
  <si>
    <t>https://www.lowes.com/pd/Cascadia-Lighting-3-Pack-40-Watt-Dimmable-Warm-White-G30-Vintage-Incandescent-Light-Fixture-Light-Bulb/1000145113</t>
  </si>
  <si>
    <t>Item # 549305 Model # NOS40G30</t>
  </si>
  <si>
    <t>G30</t>
  </si>
  <si>
    <t>1517108223-610</t>
  </si>
  <si>
    <t>SYLVANIA Watt Indoor Dimmable Soft White G25 Incandescent Decorative Light Bulbs</t>
  </si>
  <si>
    <t>https://www.lowes.com/pd/SYLVANIA-3-Pack-40-Watt-Indoor-Dimmable-Soft-White-G25-Incandescent-Decorative-Light-Bulbs/3408064</t>
  </si>
  <si>
    <t>SYLVANIA 3-Pack 40 Watt Indoor Dimmable Soft White G25 Incandescent Decorative Light Bulbs</t>
  </si>
  <si>
    <t>Item # 27978 Model # 15980</t>
  </si>
  <si>
    <t>1517108094-592</t>
  </si>
  <si>
    <t>Feit Electric 2-Pack 1.8 Watt Indoor Dimmable Soft White G Incandescent Appliance/Light Fixture Light Bulbs</t>
  </si>
  <si>
    <t>https://www.lowes.com/pd/Feit-Electric-2-Pack-1-8-Watt-Indoor-Dimmable-Soft-White-G-Incandescent-Appliance-Light-Fixture-Light-Bulbs/50107532</t>
  </si>
  <si>
    <t>Item # 110989 Model # BP18G412RP</t>
  </si>
  <si>
    <t>G</t>
  </si>
  <si>
    <t>1517108216-609</t>
  </si>
  <si>
    <t>2-Pack 60 Watt Indoor Dimmable Soft White G25 Incandescent Decorative Light Bulbs</t>
  </si>
  <si>
    <t>https://www.lowes.com/pd/2-Pack-60-Watt-Indoor-Dimmable-Soft-White-G25-Incandescent-Decorative-Light-Bulbs/50162605</t>
  </si>
  <si>
    <t>Item # 554479 Model # 13954</t>
  </si>
  <si>
    <t>1517108202-607</t>
  </si>
  <si>
    <t>SYLVANIA 3-Pack 25-Watt Dimmable Soft White G25 Incandescent Decorative Light Bulb</t>
  </si>
  <si>
    <t>https://www.lowes.com/pd/SYLVANIA-3-Pack-25-Watt-Dimmable-Soft-White-G25-Incandescent-Decorative-Light-Bulb/50170555</t>
  </si>
  <si>
    <t>Item # 33499 Model # 15997</t>
  </si>
  <si>
    <t>1517108152-600</t>
  </si>
  <si>
    <t>Hillman 2.7 Watt Indoor Daylight G Incandescent Decorative Light Bulb</t>
  </si>
  <si>
    <t>https://www.lowes.com/pd/Hillman-2-7-Watt-Indoor-Daylight-G-Incandescent-Decorative-Light-Bulb/1214627</t>
  </si>
  <si>
    <t>Item # 139594 Model # 881510</t>
  </si>
  <si>
    <t>1517108209-608</t>
  </si>
  <si>
    <t>https://www.lowes.com/pd/SYLVANIA-3-Pack-25-Watt-Dimmable-Soft-White-G25-Incandescent-Decorative-Light-Bulb/50170553</t>
  </si>
  <si>
    <t>Item # 33242 Model # 15998</t>
  </si>
  <si>
    <t>1517108137-598</t>
  </si>
  <si>
    <t>Litex Vintage 40-Watt for Indoor Dimmable Warm White G25 Vintage Incandescent Decorative Light Bulb</t>
  </si>
  <si>
    <t>https://www.lowes.com/pd/Litex-Vintage-40-Watt-for-Indoor-Dimmable-Warm-White-G25-Vintage-Incandescent-Decorative-Light-Bulb/1000002268</t>
  </si>
  <si>
    <t>Item # 779805 Model # LBV40-3DL</t>
  </si>
  <si>
    <t>1517108101-593</t>
  </si>
  <si>
    <t>https://www.lowes.com/pd/SYLVANIA-2-Pack-40-Watt-Dimmable-Soft-White-G16-5-Incandescent-Decorative-Light-Bulb/3411002</t>
  </si>
  <si>
    <t>Item # 86644 Model # 15990</t>
  </si>
  <si>
    <t>1517108181-604</t>
  </si>
  <si>
    <t>SYLVANIA 60-Watt Dimmable Soft White G30 Incandescent Decorative Light Bulb</t>
  </si>
  <si>
    <t>https://www.lowes.com/pd/SYLVANIA-60-Watt-Dimmable-Soft-White-G30-Incandescent-Decorative-Light-Bulb/1209519</t>
  </si>
  <si>
    <t>Item # 76598 Model # 14128</t>
  </si>
  <si>
    <t>1517108108-594</t>
  </si>
  <si>
    <t>Cascadia Lighting 3-Pack 40 Watt Indoor Dimmable Amber G25 Incandescent Decorative Light Bulb</t>
  </si>
  <si>
    <t>https://www.lowes.com/pd/Cascadia-Lighting-3-Pack-40-Watt-Indoor-Dimmable-Amber-G25-Incandescent-Decorative-Light-Bulb/1000144807</t>
  </si>
  <si>
    <t>Item # 549305 Model # 40G25/MAR</t>
  </si>
  <si>
    <t>1517108130-597</t>
  </si>
  <si>
    <t>SYLVANIA 2-Pack Indoor Dimmable Soft White G16.5 Incandescent Decorative Light Bulbs</t>
  </si>
  <si>
    <t>https://www.lowes.com/pd/SYLVANIA-2-Pack-40-Watt-Dimmable-Soft-White-G16-5-Incandescent-Decorative-Light-Bulb/3410998</t>
  </si>
  <si>
    <t>Item # 85815 Model # 15989</t>
  </si>
  <si>
    <t>1517108080-590</t>
  </si>
  <si>
    <t>Cascadia Lighting 30-Pack Watt Dimmable Warm White G16.5 Incandescent Decorative Light Bulb</t>
  </si>
  <si>
    <t>https://www.lowes.com/pd/Cascadia-Lighting-30-Pack-60-Watt-Dimmable-Warm-White-G16-5-Incandescent-Decorative-Light-Bulb/1000144867</t>
  </si>
  <si>
    <t>Cascadia Lighting 30-Pack 60 Watt Dimmable Warm White G16.5 Incandescent Decorative Light Bulb</t>
  </si>
  <si>
    <t>Item # 549305 Model # 60G16CL2</t>
  </si>
  <si>
    <t>1517108073-589</t>
  </si>
  <si>
    <t>Cascadia Lighting 4-Pack 40 Watt Dimmable Warm White G25 Incandescent Decorative Light Bulb</t>
  </si>
  <si>
    <t>https://www.lowes.com/pd/Cascadia-Lighting-4-Pack-40-Watt-Dimmable-Warm-White-G25-Incandescent-Decorative-Light-Bulb/1000144817</t>
  </si>
  <si>
    <t>Item # 549305 Model # 40G25HG</t>
  </si>
  <si>
    <t>1517108116-595</t>
  </si>
  <si>
    <t>Litex Vintage 40 Watt for Indoor Dimmable Warm White G25 Vintage Incandescent Decorative Light Bulb</t>
  </si>
  <si>
    <t>https://www.lowes.com/pd/Litex-Vintage-40-Watt-for-Indoor-Dimmable-Warm-White-G25-Vintage-Incandescent-Decorative-Light-Bulb/1000003346</t>
  </si>
  <si>
    <t>Item # 772639 Model # LBV40-3A</t>
  </si>
  <si>
    <t>1517108188-605</t>
  </si>
  <si>
    <t>SYLVANIA Dimmable Soft White G40 Incandescent Decorative Light Bulb</t>
  </si>
  <si>
    <t>https://www.lowes.com/pd/SYLVANIA-60-Watt-Dimmable-Soft-White-G40-Incandescent-Decorative-Light-Bulb/3370640</t>
  </si>
  <si>
    <t>SYLVANIA 60-Watt Dimmable Soft White G40 Incandescent Decorative Light Bulb</t>
  </si>
  <si>
    <t>Item # 76540 Model # 15974</t>
  </si>
  <si>
    <t>G40</t>
  </si>
  <si>
    <t>1517108145-599</t>
  </si>
  <si>
    <t>https://www.lowes.com/pd/Hillman-2-7-Watt-Indoor-Daylight-G-Incandescent-Decorative-Light-Bulb/3878620</t>
  </si>
  <si>
    <t>Item # 139586 Model # 881509</t>
  </si>
  <si>
    <t>1517108195-606</t>
  </si>
  <si>
    <t>SYLVANIA Indoor Dimmable Soft White G16.5 Incandescent Decorative Light Bulbs</t>
  </si>
  <si>
    <t>https://www.lowes.com/pd/SYLVANIA-2-Pack-25-Watt-Dimmable-Soft-White-G16-5-Incandescent-Decorative-Light-Bulb/3410946</t>
  </si>
  <si>
    <t>SYLVANIA 2-Pack 25-Watt Dimmable Soft White G16.5 Incandescent Decorative Light Bulb</t>
  </si>
  <si>
    <t>Item # 76563 Model # 15983</t>
  </si>
  <si>
    <t>1517108166-602</t>
  </si>
  <si>
    <t>Litex Vintage 2-Pack 40 Watt Indoor Dimmable Warm White G16.5 Vintage Incandescent Decorative Light Bulbs</t>
  </si>
  <si>
    <t>https://www.lowes.com/pd/Litex-Vintage-2-Pack-40-Watt-Indoor-Dimmable-Warm-White-G16-5-Vintage-Incandescent-Decorative-Light-Bulbs/1000003310</t>
  </si>
  <si>
    <t>Item # 772632 Model # LBV40-11DL</t>
  </si>
  <si>
    <t>1517108123-596</t>
  </si>
  <si>
    <t>https://www.lowes.com/pd/Cascadia-Lighting-30-Pack-60-Watt-Dimmable-Warm-White-G16-5-Incandescent-Decorative-Light-Bulb/1000144877</t>
  </si>
  <si>
    <t>Item # 549305 Model # 60G16WH2</t>
  </si>
  <si>
    <t>1517108159-601</t>
  </si>
  <si>
    <t>Litex 60 Watt for Indoor Dimmable Warm White G25 Incandescent Decorative Light Bulb</t>
  </si>
  <si>
    <t>https://www.lowes.com/pd/Litex-60-Watt-for-Indoor-Dimmable-Warm-White-G25-Incandescent-Decorative-Light-Bulb/1000003316</t>
  </si>
  <si>
    <t>Item # 772634 Model # LBV60-12DL</t>
  </si>
  <si>
    <t>price</t>
  </si>
  <si>
    <t>Color Rendering Index (CRI)</t>
  </si>
  <si>
    <t>Lumens (Brightness)</t>
  </si>
  <si>
    <t>Wattage Equivalence</t>
  </si>
  <si>
    <t>Energy Star</t>
  </si>
  <si>
    <t>1517102541-425</t>
  </si>
  <si>
    <t>https://www.homedepot.com/b/Lighting-Light-Bulbs-CFL-Bulbs/G25/G40/N-5yc1vZbmatZ1z0vvogZ1z0vvqi?NCNI-5</t>
  </si>
  <si>
    <t>Philips 
    75W Equivalent Soft White (2700K) G40 CFL Light Bulb (E*)</t>
  </si>
  <si>
    <t>https://www.homedepot.com/p/Philips-75W-Equivalent-Soft-White-2700K-G40-CFL-Light-Bulb-E-211078/203349698</t>
  </si>
  <si>
    <t>$1589
					/each</t>
  </si>
  <si>
    <t>Globe</t>
  </si>
  <si>
    <t>1517102553-427</t>
  </si>
  <si>
    <t>EcoSmart 
    40W Equivalent Soft White  G25 Twister CFL Light Bulb (4-Pack)</t>
  </si>
  <si>
    <t>https://www.homedepot.com/p/EcoSmart-40W-Equivalent-Soft-White-G25-Twister-CFL-Light-Bulb-4-Pack-ES9G8092YOW/203878218</t>
  </si>
  <si>
    <t>$1594
					/package</t>
  </si>
  <si>
    <t>1517102546-426</t>
  </si>
  <si>
    <t>Philips 
    40W Equivalent Soft White (2700K) G25 Globe Decorative CFL Light Bulb</t>
  </si>
  <si>
    <t>https://www.homedepot.com/p/Philips-40W-Equivalent-Soft-White-2700K-G25-Globe-Decorative-CFL-Light-Bulb-417337/204394008</t>
  </si>
  <si>
    <t>$1097
					/each</t>
  </si>
  <si>
    <t>Bulb Finish</t>
  </si>
  <si>
    <t>1517101655-419</t>
  </si>
  <si>
    <t>https://www.homedepot.com/b/Lighting-Light-Bulbs-Halogen-Bulbs/G165/G25/G40/N-5yc1vZbmg5Z1z0vvogZ1z0vvovZ1z0vvqi?NCNI-5&amp;catStyle=ShowProducts</t>
  </si>
  <si>
    <t>Bulbrite 
    60-Watt Krypton Halogen G16.5 Light Bulb (4-Pack)</t>
  </si>
  <si>
    <t>https://www.homedepot.com/p/Bulbrite-60-Watt-Krypton-Halogen-G16-5-Light-Bulb-4-Pack-860057/203339015</t>
  </si>
  <si>
    <t>$6720
					/package</t>
  </si>
  <si>
    <t>Candelabra</t>
  </si>
  <si>
    <t>Halogen</t>
  </si>
  <si>
    <t>1517101657-420</t>
  </si>
  <si>
    <t>Globe Electric 
    40W Designer Vintage Globo Halogen Light Bulb</t>
  </si>
  <si>
    <t>https://www.homedepot.com/p/Globe-Electric-40W-Designer-Vintage-Globo-Halogen-Light-Bulb-84656/300115925</t>
  </si>
  <si>
    <t>$1499
					/each</t>
  </si>
  <si>
    <t>Clear</t>
  </si>
  <si>
    <t>Edison</t>
  </si>
  <si>
    <t>1517101667-423</t>
  </si>
  <si>
    <t>Philips 
    40-Watt Equivalent G25 Halogen White Decorative Globe Light Bulb (3-Pack)</t>
  </si>
  <si>
    <t>https://www.homedepot.com/p/Philips-40-Watt-Equivalent-G25-Halogen-White-Decorative-Globe-Light-Bulb-3-Pack-433698/204983957</t>
  </si>
  <si>
    <t>Soft</t>
  </si>
  <si>
    <t>1517101670-424</t>
  </si>
  <si>
    <t>Philips 
    40-Watt Halogen G25 Clear Decorative Globe Light Bulb (3-Pack)</t>
  </si>
  <si>
    <t>https://www.homedepot.com/p/Philips-40-Watt-Halogen-G25-Clear-Decorative-Globe-Light-Bulb-3-Pack-433680/204983956</t>
  </si>
  <si>
    <t>$797
					/set</t>
  </si>
  <si>
    <t>1517101664-422</t>
  </si>
  <si>
    <t>Philips 
    60W Equivalent Halogen G25 White Globe Light Bulb (12-Pack)</t>
  </si>
  <si>
    <t>https://www.homedepot.com/p/Philips-60W-Equivalent-Halogen-G25-White-Globe-Light-Bulb-12-Pack-420851/203532858</t>
  </si>
  <si>
    <t>$5688
					/case</t>
  </si>
  <si>
    <t>1517101661-421</t>
  </si>
  <si>
    <t>Philips 
    60W Equivalent Halogen G25 Clear Globe Light Bulb (12-Pack)</t>
  </si>
  <si>
    <t>https://www.homedepot.com/p/Philips-60W-Equivalent-Halogen-G25-Clear-Globe-Light-Bulb-12-Pack-420844/203532855</t>
  </si>
  <si>
    <t>1517108403-631</t>
  </si>
  <si>
    <t>https://www.homedepot.com/b/Lighting-Light-Bulbs-Incandescent-Light-Bulbs/G165/G25/G30/G40/G50/N-5yc1vZbmglZ1z0jmr0Z1z0vvogZ1z0vvovZ1z0vvqiZ1z0vvrm?NCNI-5&amp;catStyle=ShowProducts&amp;Nao=24&amp;Ns=None</t>
  </si>
  <si>
    <t>Sylvania 
    40-Watt G25 Clarity Incandescent Light Bulb (2-Pack)</t>
  </si>
  <si>
    <t>https://www.homedepot.com/p/Sylvania-40-Watt-G25-Clarity-Incandescent-Light-Bulb-2-Pack-10607/303762183</t>
  </si>
  <si>
    <t>$897
					/package</t>
  </si>
  <si>
    <t>1517108418-634</t>
  </si>
  <si>
    <t>https://www.homedepot.com/b/Lighting-Light-Bulbs-Incandescent-Light-Bulbs/G165/G25/G30/G40/G50/N-5yc1vZbmglZ1z0jmr0Z1z0vvogZ1z0vvovZ1z0vvqiZ1z0vvrm?NCNI-5&amp;catStyle=ShowProducts&amp;Nao=0&amp;Ns=None</t>
  </si>
  <si>
    <t>Sylvania 
    25-Watt Double Life G16.5 Incandescent Light Bulb (2-Pack)</t>
  </si>
  <si>
    <t>https://www.homedepot.com/p/Sylvania-25-Watt-Double-Life-G16-5-Incandescent-Light-Bulb-2-Pack-10589/303762179</t>
  </si>
  <si>
    <t>$297
					/package</t>
  </si>
  <si>
    <t>1517108532-657</t>
  </si>
  <si>
    <t>GE 
    40-Watt Incandescent G25 Globe Double Life Soft White Light Bulb (3-Pack)</t>
  </si>
  <si>
    <t>https://www.homedepot.com/p/GE-40-Watt-Incandescent-G25-Globe-Double-Life-Soft-White-Light-Bulb-3-Pack-40G25W-2L-TP3-6/203909191</t>
  </si>
  <si>
    <t>$697
					/package</t>
  </si>
  <si>
    <t>1517108433-638</t>
  </si>
  <si>
    <t>Sylvania 
    40-Watt Double Life G16.5 Incandescent Light Bulb (2-Pack)</t>
  </si>
  <si>
    <t>https://www.homedepot.com/p/Sylvania-40-Watt-Double-Life-G16-5-Incandescent-Light-Bulb-2-Pack-10593/303762166</t>
  </si>
  <si>
    <t>1517108484-647</t>
  </si>
  <si>
    <t>Feit Electric 
    40-Watt Soft White Dimmable Incandescent G25 Frosted Light Bulb Maintenance Pack (48-Pack)</t>
  </si>
  <si>
    <t>https://www.homedepot.com/p/Feit-Electric-40-Watt-Soft-White-Dimmable-Incandescent-G25-Frosted-Light-Bulb-Maintenance-Pack-48-Pack-40G25-W-MP-48/100653097</t>
  </si>
  <si>
    <t>1517108322-617</t>
  </si>
  <si>
    <t>Westinghouse 
    40-Watt G40 Timeless Vintage Inspired Incandescent Light Bulb</t>
  </si>
  <si>
    <t>https://www.homedepot.com/p/Westinghouse-40-Watt-G40-Timeless-Vintage-Inspired-Incandescent-Light-Bulb-0410900/302787037</t>
  </si>
  <si>
    <t>1517108465-644</t>
  </si>
  <si>
    <t>https://www.homedepot.com/p/Sylvania-25-Watt-Double-Life-G16-5-Incandescent-Light-Bulb-2-Pack-10588/303762198</t>
  </si>
  <si>
    <t>1517108440-639</t>
  </si>
  <si>
    <t>https://www.homedepot.com/p/Sylvania-40-Watt-Double-Life-G16-5-Incandescent-Light-Bulb-2-Pack-10594/303762167</t>
  </si>
  <si>
    <t>1517108386-628</t>
  </si>
  <si>
    <t>Feit Electric 
    60-Watt Soft White G25 Incandescent Original Vintage Style Light Bulb</t>
  </si>
  <si>
    <t>https://www.homedepot.com/p/Feit-Electric-60-Watt-Soft-White-G25-Incandescent-Original-Vintage-Style-Light-Bulb-BP60G25-VG/204513729</t>
  </si>
  <si>
    <t>1517108526-655</t>
  </si>
  <si>
    <t>GE 
    25-Watt Incandescent G16.5 Globe Candelabra Base Clear Light Bulb (4-Pack)</t>
  </si>
  <si>
    <t>https://www.homedepot.com/p/GE-25-Watt-Incandescent-G16-5-Globe-Candelabra-Base-Clear-Light-Bulb-4-Pack-25GC-CD4-TP6/100621068</t>
  </si>
  <si>
    <t>$426
					/package</t>
  </si>
  <si>
    <t>1517108382-627</t>
  </si>
  <si>
    <t>Globe Electric 
    40W Amber Designer Vintage Edison Granada Incandescent Light Bulb</t>
  </si>
  <si>
    <t>https://www.homedepot.com/p/Globe-Electric-40W-Amber-Designer-Vintage-Edison-Granada-Incandescent-Light-Bulb-84635/300115739</t>
  </si>
  <si>
    <t>$1399
					/each</t>
  </si>
  <si>
    <t>1517108345-620</t>
  </si>
  <si>
    <t>Westinghouse 
    60-Watt Timeless Vintage Inspired Incandescent G25 Light Bulb</t>
  </si>
  <si>
    <t>https://www.homedepot.com/p/Westinghouse-60-Watt-Timeless-Vintage-Inspired-Incandescent-G25-Light-Bulb-0412700/300232094</t>
  </si>
  <si>
    <t>$733
					/each</t>
  </si>
  <si>
    <t>1517108449-641</t>
  </si>
  <si>
    <t>Sylvania 
    60-Watt Double Life G25 Incandescent Light Bulb (2-Pack)</t>
  </si>
  <si>
    <t>https://www.homedepot.com/p/Sylvania-60-Watt-Double-Life-G25-Incandescent-Light-Bulb-2-Pack-10608/303815664</t>
  </si>
  <si>
    <t>$394
					/package</t>
  </si>
  <si>
    <t>1517108408-632</t>
  </si>
  <si>
    <t>Sylvania 
    25-Watt Double Life G25 Incandescent Light Bulb (2-Pack)</t>
  </si>
  <si>
    <t>https://www.homedepot.com/p/Sylvania-25-Watt-Double-Life-G25-Incandescent-Light-Bulb-2-Pack-10544/303815660</t>
  </si>
  <si>
    <t>1517108375-626</t>
  </si>
  <si>
    <t>Globe Electric 
    40W Amber Designer Vintage Edison Diamante Incandescent Light Bulb</t>
  </si>
  <si>
    <t>https://www.homedepot.com/p/Globe-Electric-40W-Amber-Designer-Vintage-Edison-Diamante-Incandescent-Light-Bulb-84644/300115772</t>
  </si>
  <si>
    <t>$1999
					/each</t>
  </si>
  <si>
    <t>1517108413-633</t>
  </si>
  <si>
    <t>Sylvania 
    60-Watt Double Life G16.5 Incandescent Light Bulb (2-Pack)</t>
  </si>
  <si>
    <t>https://www.homedepot.com/p/Sylvania-60-Watt-Double-Life-G16-5-Incandescent-Light-Bulb-2-Pack-10596/303762196</t>
  </si>
  <si>
    <t>1517108523-654</t>
  </si>
  <si>
    <t>Philips 
    DuraMax 100-Watt Incandescent G40 White Decorative Globe Light Bulb (6-Pack)</t>
  </si>
  <si>
    <t>https://www.homedepot.com/p/Philips-DuraMax-100-Watt-Incandescent-G40-White-Decorative-Globe-Light-Bulb-6-Pack-168534/203493627</t>
  </si>
  <si>
    <t>$2447
					/case</t>
  </si>
  <si>
    <t>1517108510-652</t>
  </si>
  <si>
    <t>Sylvania 
    40-Watt G25 GLOBE Double Life Clear Incandescent Light Bulb (3-Pack)</t>
  </si>
  <si>
    <t>https://www.homedepot.com/p/Sylvania-40-Watt-G25-GLOBE-Double-Life-Clear-Incandescent-Light-Bulb-3-Pack-10546/303166564</t>
  </si>
  <si>
    <t>$597
					/package</t>
  </si>
  <si>
    <t>1517108360-623</t>
  </si>
  <si>
    <t>Globe Electric 
    40W Clear Designer Vintage Edison Labo Incandescent Light Bulb</t>
  </si>
  <si>
    <t>https://www.homedepot.com/p/Globe-Electric-40W-Clear-Designer-Vintage-Edison-Labo-Incandescent-Light-Bulb-84654/300115905</t>
  </si>
  <si>
    <t>$899
					/each</t>
  </si>
  <si>
    <t>1517108350-621</t>
  </si>
  <si>
    <t>Newhouse Lighting 
    60-Watt Incandescent G25 Thomas Edison Vintage Filament Globe Light Bulb</t>
  </si>
  <si>
    <t>https://www.homedepot.com/p/Newhouse-Lighting-60-Watt-Incandescent-G25-Thomas-Edison-Vintage-Filament-Globe-Light-Bulb-G25INC-1/301357578</t>
  </si>
  <si>
    <t>$827
					/each</t>
  </si>
  <si>
    <t>1517108390-629</t>
  </si>
  <si>
    <t>https://www.homedepot.com/p/Sylvania-25-Watt-Double-Life-G16-5-Incandescent-Light-Bulb-2-Pack-10536/303762199</t>
  </si>
  <si>
    <t>1517108364-624</t>
  </si>
  <si>
    <t>Globe Electric 
    60-Watt G150 Oversized Vintage Edison Incandescent Light Bulb</t>
  </si>
  <si>
    <t>https://www.homedepot.com/p/Globe-Electric-60-Watt-G150-Oversized-Vintage-Edison-Incandescent-Light-Bulb-80131/303046774</t>
  </si>
  <si>
    <t>$2799
					/each</t>
  </si>
  <si>
    <t>1517108356-622</t>
  </si>
  <si>
    <t>Westinghouse 
    60-Watt G25 Timeless Vintage Inspired Incandescent Light Bulb</t>
  </si>
  <si>
    <t>https://www.homedepot.com/p/Westinghouse-60-Watt-G25-Timeless-Vintage-Inspired-Incandescent-Light-Bulb-0410800/302787041</t>
  </si>
  <si>
    <t>$769
					/each</t>
  </si>
  <si>
    <t>1517108420-635</t>
  </si>
  <si>
    <t>Newhouse Lighting 
    60-Watt Incandescent T45 Thomas Edison Vintage Filament Globe Light Bulb (6-Pack)</t>
  </si>
  <si>
    <t>https://www.homedepot.com/p/Newhouse-Lighting-60-Watt-Incandescent-T45-Thomas-Edison-Vintage-Filament-Globe-Light-Bulb-6-Pack-G25INC-6/301357580</t>
  </si>
  <si>
    <t>$1938
					/each</t>
  </si>
  <si>
    <t>1517108516-653</t>
  </si>
  <si>
    <t>Philips 
    DuraMax 60-Watt Incandescent G40 Clear Long Life Globe Light Bulb (6-Pack)</t>
  </si>
  <si>
    <t>https://www.homedepot.com/p/Philips-DuraMax-60-Watt-Incandescent-G40-Clear-Long-Life-Globe-Light-Bulb-6-Pack-168526/203493626</t>
  </si>
  <si>
    <t>$2382
					/case</t>
  </si>
  <si>
    <t>1517108504-651</t>
  </si>
  <si>
    <t>GE 
    25-Watt Incandescent G16.5 Globe Candelabra Base Soft White Light Bulb (4-Pack)</t>
  </si>
  <si>
    <t>https://www.homedepot.com/p/GE-25-Watt-Incandescent-G16-5-Globe-Candelabra-Base-Soft-White-Light-Bulb-4-Pack-25GC-W-CD4-TP6/100621069</t>
  </si>
  <si>
    <t>$497
					/package</t>
  </si>
  <si>
    <t>1517108287-612</t>
  </si>
  <si>
    <t>Bulbrite 
    15-Watt (15W) Krypton Incandescent Light Bulb (10-Pack)</t>
  </si>
  <si>
    <t>https://www.homedepot.com/p/Bulbrite-15-Watt-15W-Krypton-Incandescent-Light-Bulb-10-Pack-461015/203338977</t>
  </si>
  <si>
    <t>$2497
					/package</t>
  </si>
  <si>
    <t>1517108371-625</t>
  </si>
  <si>
    <t>Globe Electric 
    40W Clear Designer Vintage Edison Crystalina Incandescent Light Bulb</t>
  </si>
  <si>
    <t>https://www.homedepot.com/p/Globe-Electric-40W-Clear-Designer-Vintage-Edison-Crystalina-Incandescent-Light-Bulb-84637/300115756</t>
  </si>
  <si>
    <t>$1599
					/each</t>
  </si>
  <si>
    <t>1517108481-646</t>
  </si>
  <si>
    <t>Sylvania 
    40-Watt Incandescent G25 Soft -White Globe Light Bulb (6-Pack)</t>
  </si>
  <si>
    <t>https://www.homedepot.com/p/Sylvania-40-Watt-Incandescent-G25-Soft-White-Globe-Light-Bulb-6-Pack-14190-0/203654395</t>
  </si>
  <si>
    <t>$606
					/package</t>
  </si>
  <si>
    <t>1517108460-643</t>
  </si>
  <si>
    <t>Westinghouse 
    40-Watt Timeless Vintage Inspired Incandescent G25 Light Bulb</t>
  </si>
  <si>
    <t>https://www.homedepot.com/p/Westinghouse-40-Watt-Timeless-Vintage-Inspired-Incandescent-G25-Light-Bulb-0412600/300232093</t>
  </si>
  <si>
    <t>$690
					/each</t>
  </si>
  <si>
    <t>1517108337-619</t>
  </si>
  <si>
    <t>Globe Electric 
    100-Watt G200 Oversized Vintage Incandescent Light Bulb</t>
  </si>
  <si>
    <t>https://www.homedepot.com/p/Globe-Electric-100-Watt-G200-Oversized-Vintage-Incandescent-Light-Bulb-80128/303047162</t>
  </si>
  <si>
    <t>$4167
					/each</t>
  </si>
  <si>
    <t>1517108454-642</t>
  </si>
  <si>
    <t>Feit Electric 
    40-Watt Soft White Dimmable Incandescent G25 Clear Light Bulb Maintenance Pack (48-Pack)</t>
  </si>
  <si>
    <t>https://www.homedepot.com/p/Feit-Electric-40-Watt-Soft-White-Dimmable-Incandescent-G25-Clear-Light-Bulb-Maintenance-Pack-48-Pack-40G25-MP-48/100653104</t>
  </si>
  <si>
    <t>1517108493-649</t>
  </si>
  <si>
    <t>Sylvania 
    40-Watt Double Life G25 Incandescent Light Bulb (3-Pack)</t>
  </si>
  <si>
    <t>https://www.homedepot.com/p/Sylvania-40-Watt-Double-Life-G25-Incandescent-Light-Bulb-3-Pack-10547/303815663</t>
  </si>
  <si>
    <t>$591
					/package</t>
  </si>
  <si>
    <t>1517108487-648</t>
  </si>
  <si>
    <t>Globe Electric 
    60-Watt Incandescent G30 E26 Vintage Edison Vanity Tungsten Filament Light Bulb - Antique Edison</t>
  </si>
  <si>
    <t>https://www.homedepot.com/p/Globe-Electric-60-Watt-Incandescent-G30-E26-Vintage-Edison-Vanity-Tungsten-Filament-Light-Bulb-Antique-Edison-01320/205687046</t>
  </si>
  <si>
    <t>1517108296-613</t>
  </si>
  <si>
    <t>Philips 
    DuraMax 60-Watt Incandescent G30 White Long Life Globe Light Bulb (6-Pack)</t>
  </si>
  <si>
    <t>https://www.homedepot.com/p/Philips-DuraMax-60-Watt-Incandescent-G30-White-Long-Life-Globe-Light-Bulb-6-Pack-168492/100080139</t>
  </si>
  <si>
    <t>$1797
					/case</t>
  </si>
  <si>
    <t>1517108303-614</t>
  </si>
  <si>
    <t>Renwil 
    40-Watt Incandescent G30 Light Bulb (3-Pack)</t>
  </si>
  <si>
    <t>https://www.homedepot.com/p/Renwil-40-Watt-Incandescent-G30-Light-Bulb-3-Pack-LB005/206614924</t>
  </si>
  <si>
    <t>$4200
					/package</t>
  </si>
  <si>
    <t>1517108326-618</t>
  </si>
  <si>
    <t>Feit Electric 
    60-Watt Soft White G25 Incandescent Original Vintage Style Light Bulb (Case of 24)</t>
  </si>
  <si>
    <t>https://www.homedepot.com/p/Feit-Electric-60-Watt-Soft-White-G25-Incandescent-Original-Vintage-Style-Light-Bulb-Case-of-24-BP60G25-VG-24/204689773</t>
  </si>
  <si>
    <t>$19128
					/case</t>
  </si>
  <si>
    <t>1517108470-645</t>
  </si>
  <si>
    <t>https://www.homedepot.com/p/Sylvania-60-Watt-Double-Life-G16-5-Incandescent-Light-Bulb-2-Pack-10595/303762195</t>
  </si>
  <si>
    <t>1517108313-615</t>
  </si>
  <si>
    <t>Globe Electric 
    60-Watt Incandescent G30 Vintage Vanity Tungsten Medium Base Light Bulb - Vintage Style Light Bulb (8-Pack)</t>
  </si>
  <si>
    <t>https://www.homedepot.com/p/Globe-Electric-60-Watt-Incandescent-G30-Vintage-Vanity-Tungsten-Medium-Base-Light-Bulb-Vintage-Style-Light-Bulb-8-Pack-31320/205309947</t>
  </si>
  <si>
    <t>$5998
					/case</t>
  </si>
  <si>
    <t>1517108281-611</t>
  </si>
  <si>
    <t>Philips 
    DuraMax 40-Watt Incandescent G40 Globe Light Bulb (6-Pack)</t>
  </si>
  <si>
    <t>https://www.homedepot.com/p/Philips-DuraMax-40-Watt-Incandescent-G40-Globe-Light-Bulb-6-Pack-168583/203493625</t>
  </si>
  <si>
    <t>$3382
					/case</t>
  </si>
  <si>
    <t>1517108500-650</t>
  </si>
  <si>
    <t>Sylvania 
    40-Watt Incandescent G25 Clear Globe Light Bulb (6-Pack)</t>
  </si>
  <si>
    <t>https://www.homedepot.com/p/Sylvania-40-Watt-Incandescent-G25-Clear-Globe-Light-Bulb-6-Pack-14191-0/203654396</t>
  </si>
  <si>
    <t>$637
					/package</t>
  </si>
  <si>
    <t>1517108529-656</t>
  </si>
  <si>
    <t>GE 
    40-Watt Incandescent G25 Globe Double Life Clear Light Bulb (3-Pack)</t>
  </si>
  <si>
    <t>https://www.homedepot.com/p/GE-40-Watt-Incandescent-G25-Globe-Double-Life-Clear-Light-Bulb-3-Pack-40G25C-2L-TP3-6/203909189</t>
  </si>
  <si>
    <t>1517108446-640</t>
  </si>
  <si>
    <t>https://www.homedepot.com/p/Sylvania-25-Watt-Double-Life-G25-Incandescent-Light-Bulb-2-Pack-10545/303815662</t>
  </si>
  <si>
    <t>1517108317-616</t>
  </si>
  <si>
    <t>Westinghouse 
    40-Watt G25 Timeless Vintage Inspired Incandescent Light Bulb</t>
  </si>
  <si>
    <t>https://www.homedepot.com/p/Westinghouse-40-Watt-G25-Timeless-Vintage-Inspired-Incandescent-Light-Bulb-0410700/302787039</t>
  </si>
  <si>
    <t>1517108424-636</t>
  </si>
  <si>
    <t>https://www.homedepot.com/p/Sylvania-40-Watt-Double-Life-G16-5-Incandescent-Light-Bulb-2-Pack-10592/303762194</t>
  </si>
  <si>
    <t>1517108395-630</t>
  </si>
  <si>
    <t>Globe Electric 
    40W Silver Designer Vintage Edison Chromeo Incandescent Light Bulb</t>
  </si>
  <si>
    <t>https://www.homedepot.com/p/Globe-Electric-40W-Silver-Designer-Vintage-Edison-Chromeo-Incandescent-Light-Bulb-84650/300115809</t>
  </si>
  <si>
    <t>1517108427-637</t>
  </si>
  <si>
    <t>https://www.homedepot.com/p/Sylvania-25-Watt-Double-Life-G16-5-Incandescent-Light-Bulb-2-Pack-10597/303762186</t>
  </si>
  <si>
    <t>Bulb Construction</t>
  </si>
  <si>
    <t>1517104601-554</t>
  </si>
  <si>
    <t>https://www.homedepot.com/b/Lighting-Light-Bulbs-LED-Bulbs/G165/G19/G25/G4-1-2/G40/G50/N-5yc1vZbm79Z1z0jmr0Z1z0pfyeZ1z0vvogZ1z0vvovZ1z0vvqiZ1z17j61?NCNI-5&amp;catStyle=ShowProducts&amp;Nao=0&amp;Ns=None</t>
  </si>
  <si>
    <t>EcoSmart 
    60W Equivalent Daylight G16.5 E12 Dimmable Frosted LED Light Bulb (3-Pack)</t>
  </si>
  <si>
    <t>https://www.homedepot.com/p/EcoSmart-60W-Equivalent-Daylight-G16-5-E12-Dimmable-Frosted-LED-Light-Bulb-3-Pack-G16-560WECWFE12/206694224</t>
  </si>
  <si>
    <t>$1083
					/each</t>
  </si>
  <si>
    <t>1517103740-474</t>
  </si>
  <si>
    <t>https://www.homedepot.com/b/Lighting-Light-Bulbs-LED-Bulbs/G165/G19/G25/G4-1-2/G40/G50/N-5yc1vZbm79Z1z0jmr0Z1z0pfyeZ1z0vvogZ1z0vvovZ1z0vvqiZ1z17j61?NCNI-5&amp;catStyle=ShowProducts&amp;Nao=72&amp;Ns=None</t>
  </si>
  <si>
    <t>Feit Electric 
    40W Equivalent Daylight (5000K) G25 Dimmable Filament LED Clear Light Bulb</t>
  </si>
  <si>
    <t>https://www.homedepot.com/p/Feit-Electric-40W-Equivalent-Daylight-5000K-G25-Dimmable-Filament-LED-Clear-Light-Bulb-BPG2540-850-LED/303327637</t>
  </si>
  <si>
    <t>1517104428-541</t>
  </si>
  <si>
    <t>EcoSmart 
    60W Equivalent Soft White G25 Dimmable Clear LED Light Bulb (3-Pack)</t>
  </si>
  <si>
    <t>https://www.homedepot.com/p/EcoSmart-60W-Equivalent-Soft-White-G25-Dimmable-Clear-LED-Light-Bulb-3-Pack-FG-02571/206783862</t>
  </si>
  <si>
    <t>Was 
								$16.41
						$1518
					/each</t>
  </si>
  <si>
    <t>1517103524-443</t>
  </si>
  <si>
    <t>https://www.homedepot.com/b/Lighting-Light-Bulbs-LED-Bulbs/G165/G19/G25/G4-1-2/G40/G50/N-5yc1vZbm79Z1z0jmr0Z1z0pfyeZ1z0vvogZ1z0vvovZ1z0vvqiZ1z17j61?NCNI-5&amp;catStyle=ShowProducts&amp;Nao=120&amp;Ns=None</t>
  </si>
  <si>
    <t>Westinghouse 
    60W Equivalent Warm White G16-1/2 Medium Base Dimmable LED Light Bulb</t>
  </si>
  <si>
    <t>https://www.homedepot.com/p/Westinghouse-60W-Equivalent-Warm-White-G16-1-2-Medium-Base-Dimmable-LED-Light-Bulb-3312900/206864675</t>
  </si>
  <si>
    <t>$1250
					/each</t>
  </si>
  <si>
    <t>1517104505-545</t>
  </si>
  <si>
    <t>EcoSmart 
    60W Equivalent Daylight G16.5 Dimmable Clear LED Light Bulb (3-Pack)</t>
  </si>
  <si>
    <t>https://www.homedepot.com/p/EcoSmart-60W-Equivalent-Daylight-G16-5-Dimmable-Clear-LED-Light-Bulb-3-Pack-G16-5-60WECWCL/206694241</t>
  </si>
  <si>
    <t>1517103445-429</t>
  </si>
  <si>
    <t>Westinghouse 
    60W Equivalent Soft White G25 Dimmable Filament LED Light Bulb (6-Pack)</t>
  </si>
  <si>
    <t>https://www.homedepot.com/p/Westinghouse-60W-Equivalent-Soft-White-G25-Dimmable-Filament-LED-Light-Bulb-6-Pack-3317320/300958088</t>
  </si>
  <si>
    <t>$6297
					/each</t>
  </si>
  <si>
    <t>1517103640-463</t>
  </si>
  <si>
    <t>https://www.homedepot.com/b/Lighting-Light-Bulbs-LED-Bulbs/G165/G19/G25/G4-1-2/G40/G50/N-5yc1vZbm79Z1z0jmr0Z1z0pfyeZ1z0vvogZ1z0vvovZ1z0vvqiZ1z17j61?NCNI-5&amp;catStyle=ShowProducts&amp;Nao=96&amp;Ns=None</t>
  </si>
  <si>
    <t>Westinghouse 
    40W Equivalent Soft White G25 Dimmable Filament LED Light Bulb (6-Pack)</t>
  </si>
  <si>
    <t>https://www.homedepot.com/p/Westinghouse-40W-Equivalent-Soft-White-G25-Dimmable-Filament-LED-Light-Bulb-6-Pack-3317220/300958080</t>
  </si>
  <si>
    <t>$5797
					/each</t>
  </si>
  <si>
    <t>1517103826-482</t>
  </si>
  <si>
    <t>Feit Electric 
    60W Equivalent Warm White (3000K) G25 Dimmable Clear LED Light Bulb (4-Pack)</t>
  </si>
  <si>
    <t>https://www.homedepot.com/p/Feit-Electric-60W-Equivalent-Warm-White-3000K-G25-Dimmable-Clear-LED-Light-Bulb-4-Pack-G25-CL-650-LEDG2-4/206060375</t>
  </si>
  <si>
    <t>$3551
					/package</t>
  </si>
  <si>
    <t>1517104577-550</t>
  </si>
  <si>
    <t>EcoSmart 
    60W Equivalent Soft White G25 Dimmable Frosted LED Light Bulb (3-Pack)</t>
  </si>
  <si>
    <t>https://www.homedepot.com/p/EcoSmart-60W-Equivalent-Soft-White-G25-Dimmable-Frosted-LED-Light-Bulb-3-Pack-FG-02570/206783859</t>
  </si>
  <si>
    <t>1517103848-484</t>
  </si>
  <si>
    <t>https://www.homedepot.com/b/Lighting-Light-Bulbs-LED-Bulbs/G165/G19/G25/G4-1-2/G40/G50/N-5yc1vZbm79Z1z0jmr0Z1z0pfyeZ1z0vvogZ1z0vvovZ1z0vvqiZ1z17j61?NCNI-5&amp;catStyle=ShowProducts&amp;Nao=48&amp;Ns=None</t>
  </si>
  <si>
    <t>Westinghouse 
    60W Equivalent Warm White G19 Dimmable LED Light Bulb</t>
  </si>
  <si>
    <t>https://www.homedepot.com/p/Westinghouse-60W-Equivalent-Warm-White-G19-Dimmable-LED-Light-Bulb-0319200/206864676</t>
  </si>
  <si>
    <t>$1299
					/each</t>
  </si>
  <si>
    <t>G19</t>
  </si>
  <si>
    <t>1517104403-538</t>
  </si>
  <si>
    <t>Feit Electric 
    60-Watt Equivalent Soft White G25 Dimmable Frost LED Light Bulb</t>
  </si>
  <si>
    <t>https://www.homedepot.com/p/Feit-Electric-60-Watt-Equivalent-Soft-White-G25-Dimmable-Frost-LED-Light-Bulb-BPG2560-F-827-LED/300621333</t>
  </si>
  <si>
    <t>$497
					/each</t>
  </si>
  <si>
    <t>1517103954-496</t>
  </si>
  <si>
    <t>Westinghouse 
    60W Equivalent Warm White G16-1/2 Dimmable LED Light Bulb</t>
  </si>
  <si>
    <t>https://www.homedepot.com/p/Westinghouse-60W-Equivalent-Warm-White-G16-1-2-Dimmable-LED-Light-Bulb-3312800/206864674</t>
  </si>
  <si>
    <t>$1324
					/each</t>
  </si>
  <si>
    <t>1517103959-497</t>
  </si>
  <si>
    <t>Kodak 
    40W Equivalent Warm White G80 Globe Dimmable LED Light Bulb</t>
  </si>
  <si>
    <t>https://www.homedepot.com/p/Kodak-40W-Equivalent-Warm-White-G80-Globe-Dimmable-LED-Light-Bulb-41084/300018680</t>
  </si>
  <si>
    <t>$1280
					/each</t>
  </si>
  <si>
    <t>1517104510-546</t>
  </si>
  <si>
    <t>EcoSmart 
    60W Equivalent Daylight G16.5 Dimmable Frosted LED Light Bulb (3-Pack)</t>
  </si>
  <si>
    <t>https://www.homedepot.com/p/EcoSmart-60W-Equivalent-Daylight-G16-5-Dimmable-Frosted-LED-Light-Bulb-3-Pack-G16-5-60WE-CWFR/206694289</t>
  </si>
  <si>
    <t>1517103680-465</t>
  </si>
  <si>
    <t>Westinghouse 
    40W Equivalent Soft White G25 Dimmable Filament LED Light Bulb</t>
  </si>
  <si>
    <t>https://www.homedepot.com/p/Westinghouse-40W-Equivalent-Soft-White-G25-Dimmable-Filament-LED-Light-Bulb-3317200/300958079</t>
  </si>
  <si>
    <t>$907
					/each</t>
  </si>
  <si>
    <t>1517103474-434</t>
  </si>
  <si>
    <t>GE 
    60W Equivalent Daylight (5000K) High Definition G25 Globe White Dimmable LED Light Bulb (2-Pack)</t>
  </si>
  <si>
    <t>https://www.homedepot.com/p/GE-60W-Equivalent-Daylight-5000K-High-Definition-G25-Globe-White-Dimmable-LED-Light-Bulb-2-Pack-LED7DG25-WDL9HT2/207203366</t>
  </si>
  <si>
    <t>$1797
					/each</t>
  </si>
  <si>
    <t>1517103800-481</t>
  </si>
  <si>
    <t>Westinghouse 
    60W Equivalent Warm White G19 Dimmable LED Light Bulb (4-Pack)</t>
  </si>
  <si>
    <t>https://www.homedepot.com/p/Westinghouse-60W-Equivalent-Warm-White-G19-Dimmable-LED-Light-Bulb-4-Pack-0319220/300273494</t>
  </si>
  <si>
    <t>$4999
					/each</t>
  </si>
  <si>
    <t>1517104304-532</t>
  </si>
  <si>
    <t>Westinghouse 
    60W Equivalent Soft White G40 Dimmable Filament LED Light Bulb</t>
  </si>
  <si>
    <t>https://www.homedepot.com/p/Westinghouse-60W-Equivalent-Soft-White-G40-Dimmable-Filament-LED-Light-Bulb-3317500/300958082</t>
  </si>
  <si>
    <t>$1199
					/each</t>
  </si>
  <si>
    <t>1517103645-464</t>
  </si>
  <si>
    <t>Feit Electric 
    60W Equivalent Warm White G25 Dimmable Clear LED Light Bulb</t>
  </si>
  <si>
    <t>https://www.homedepot.com/p/Feit-Electric-60W-Equivalent-Warm-White-G25-Dimmable-Clear-LED-Light-Bulb-G25-CL-650-LEDG2/206036835</t>
  </si>
  <si>
    <t>$992
					/each</t>
  </si>
  <si>
    <t>1517103468-433</t>
  </si>
  <si>
    <t>Archipelago 
    40W Equivalent Soft White G40 Clear Lens Nostalgic Globe Dimmable LED Light Bulb (2-Pack)</t>
  </si>
  <si>
    <t>https://www.homedepot.com/p/Archipelago-40W-Equivalent-Soft-White-G40-Clear-Lens-Nostalgic-Globe-Dimmable-LED-Light-Bulb-2-Pack-02919/300117419</t>
  </si>
  <si>
    <t>$2899
					/package</t>
  </si>
  <si>
    <t>1517103903-491</t>
  </si>
  <si>
    <t>Archipelago 
    40W Equivalent Soft White G25 Clear Lens Nostalgic Globe Dimmable LED Light Bulb (2-Pack)</t>
  </si>
  <si>
    <t>https://www.homedepot.com/p/Archipelago-40W-Equivalent-Soft-White-G25-Clear-Lens-Nostalgic-Globe-Dimmable-LED-Light-Bulb-2-Pack-02931/300117417</t>
  </si>
  <si>
    <t>$1699
					/package</t>
  </si>
  <si>
    <t>1517104168-519</t>
  </si>
  <si>
    <t>https://www.homedepot.com/b/Lighting-Light-Bulbs-LED-Bulbs/G165/G19/G25/G4-1-2/G40/G50/N-5yc1vZbm79Z1z0jmr0Z1z0pfyeZ1z0vvogZ1z0vvovZ1z0vvqiZ1z17j61?NCNI-5&amp;catStyle=ShowProducts&amp;Nao=24&amp;Ns=None</t>
  </si>
  <si>
    <t>Philips 
    60W Equivalent Soft White Clear G25 Dimmable LED Energy Star with Warm Glow Light Effect Light Bulb</t>
  </si>
  <si>
    <t>https://www.homedepot.com/p/Philips-60W-Equivalent-Soft-White-Clear-G25-Dimmable-LED-Energy-Star-with-Warm-Glow-Light-Effect-Light-Bulb-459339/206514311</t>
  </si>
  <si>
    <t>$697
					/each</t>
  </si>
  <si>
    <t>1517103718-470</t>
  </si>
  <si>
    <t>Westinghouse 
    60W Equivalent Soft White G25 Dimmable LED Light Bulb (6-Pack)</t>
  </si>
  <si>
    <t>https://www.homedepot.com/p/Westinghouse-60W-Equivalent-Soft-White-G25-Dimmable-LED-Light-Bulb-6-Pack-3514920/300958087</t>
  </si>
  <si>
    <t>$5997
					/each</t>
  </si>
  <si>
    <t>1517104596-553</t>
  </si>
  <si>
    <t>EcoSmart 
    60W Equivalent Daylight G16.5 E12 Dimmable Clear LED Light Bulb (3-Pack)</t>
  </si>
  <si>
    <t>https://www.homedepot.com/p/EcoSmart-60W-Equivalent-Daylight-G16-5-E12-Dimmable-Clear-LED-Light-Bulb-3-Pack-G16-560WECWCE12/206694234</t>
  </si>
  <si>
    <t>1517104092-511</t>
  </si>
  <si>
    <t>Westinghouse 
    60W Equivalent Soft White G25 Dimmable Filament LED Light Bulb</t>
  </si>
  <si>
    <t>https://www.homedepot.com/p/Westinghouse-60W-Equivalent-Soft-White-G25-Dimmable-Filament-LED-Light-Bulb-3317300/300958086</t>
  </si>
  <si>
    <t>$1252
					/each</t>
  </si>
  <si>
    <t>1517104137-517</t>
  </si>
  <si>
    <t>Westinghouse 
    75W Equivalent Cool Bright G25 Dimmable LED Light Bulb</t>
  </si>
  <si>
    <t>https://www.homedepot.com/p/Westinghouse-75W-Equivalent-Cool-Bright-G25-Dimmable-LED-Light-Bulb-5301100/300246951</t>
  </si>
  <si>
    <t>1517103908-492</t>
  </si>
  <si>
    <t>Feit Electric 
    40W Equivalent Warm White (3000K) G25 Dimmable Clear LED Light Bulb (Case of 12)</t>
  </si>
  <si>
    <t>https://www.homedepot.com/p/Feit-Electric-40W-Equivalent-Warm-White-3000K-G25-Dimmable-Clear-LED-Light-Bulb-Case-of-12-G25-CL-DM-LEDG2-12/207142236</t>
  </si>
  <si>
    <t>$11104
					/case</t>
  </si>
  <si>
    <t>1517104208-522</t>
  </si>
  <si>
    <t>Archipelago 
    40W Equivalent Soft White G16.5 Clear Lens Nostalgic Globe Dimmable LED Light Bulb (2-Pack)</t>
  </si>
  <si>
    <t>https://www.homedepot.com/p/Archipelago-40W-Equivalent-Soft-White-G16-5-Clear-Lens-Nostalgic-Globe-Dimmable-LED-Light-Bulb-2-Pack-02901/300117415</t>
  </si>
  <si>
    <t>$1449
					/package</t>
  </si>
  <si>
    <t>1517104087-510</t>
  </si>
  <si>
    <t>EcoSmart 
    60W Equivalent Soft White G16.5 Dimmable Frosted LED Light Bulb (3-Pack)</t>
  </si>
  <si>
    <t>https://www.homedepot.com/p/EcoSmart-60W-Equivalent-Soft-White-G16-5-Dimmable-Frosted-LED-Light-Bulb-3-Pack-G16-5-60WEW27FR/206694253</t>
  </si>
  <si>
    <t>$993
					/each</t>
  </si>
  <si>
    <t>1517103635-462</t>
  </si>
  <si>
    <t>Westinghouse 
    60W Equivalent Soft White G40 Dimmable Filament LED Light Bulb (6-Pack)</t>
  </si>
  <si>
    <t>https://www.homedepot.com/p/Westinghouse-60W-Equivalent-Soft-White-G40-Dimmable-Filament-LED-Light-Bulb-6-Pack-3317520/300958083</t>
  </si>
  <si>
    <t>$7997
					/each</t>
  </si>
  <si>
    <t>1517103923-494</t>
  </si>
  <si>
    <t>Philips 
    40W Equivalent Soft White Clear G25 Dimmable LED Energy Star with Warm Glow Light Effect Light Bulb</t>
  </si>
  <si>
    <t>https://www.homedepot.com/p/Philips-40W-Equivalent-Soft-White-Clear-G25-Dimmable-LED-Energy-Star-with-Warm-Glow-Light-Effect-Light-Bulb-458794/206514307</t>
  </si>
  <si>
    <t>1517104385-536</t>
  </si>
  <si>
    <t>EcoSmart 
    40W Equivalent Soft White G25 Dimmable LED Light Bulb (3-Pack)</t>
  </si>
  <si>
    <t>https://www.homedepot.com/p/EcoSmart-40W-Equivalent-Soft-White-G25-Dimmable-LED-Light-Bulb-3-Pack-25-40WE-W27-CL/206694219</t>
  </si>
  <si>
    <t>$1591
					/each</t>
  </si>
  <si>
    <t>1517104276-530</t>
  </si>
  <si>
    <t>Westinghouse 
    75W Equivalent Cool Bright G25 Dimmable LED Light Bulb (6 Pack)</t>
  </si>
  <si>
    <t>https://www.homedepot.com/p/Westinghouse-75W-Equivalent-Cool-Bright-G25-Dimmable-LED-Light-Bulb-6-Pack-5301120/300273495</t>
  </si>
  <si>
    <t>1517103480-435</t>
  </si>
  <si>
    <t>Archipelago 
    40W Equivalent Soft White G25 Silver Tipped Lens Nostalgic Globe Dimmable LED Light Bulb (2-Pack)</t>
  </si>
  <si>
    <t>https://www.homedepot.com/p/Archipelago-40W-Equivalent-Soft-White-G25-Silver-Tipped-Lens-Nostalgic-Globe-Dimmable-LED-Light-Bulb-2-Pack-02918/300117416</t>
  </si>
  <si>
    <t>$1899
					/package</t>
  </si>
  <si>
    <t>1517104218-524</t>
  </si>
  <si>
    <t>EcoSmart 
    40W Equivalent Daylight G25 Dimmable LED Light Bulb (3-Pack)</t>
  </si>
  <si>
    <t>https://www.homedepot.com/p/EcoSmart-40W-Equivalent-Daylight-G25-Dimmable-LED-Light-Bulb-3-Pack-25-40WE-CW-CL/206694227</t>
  </si>
  <si>
    <t>Was 
								$16.41
						$1265
					/each</t>
  </si>
  <si>
    <t>1517103775-480</t>
  </si>
  <si>
    <t>Westinghouse 
    60W Equivalent Warm White G16 1/2 Dimmable LED Light Bulb (4-Pack)</t>
  </si>
  <si>
    <t>https://www.homedepot.com/p/Westinghouse-60W-Equivalent-Warm-White-G16-1-2-Dimmable-LED-Light-Bulb-4-Pack-0513020/300273492</t>
  </si>
  <si>
    <t>$2779
					/each</t>
  </si>
  <si>
    <t>1517104152-518</t>
  </si>
  <si>
    <t>GE 
    60W Equivalent Daylight (5000K) High Definition G25 Globe Clear Dimmable LED Light Bulb (2-Pack)</t>
  </si>
  <si>
    <t>https://www.homedepot.com/p/GE-60W-Equivalent-Daylight-5000K-High-Definition-G25-Globe-Clear-Dimmable-LED-Light-Bulb-2-Pack-LED7DG25-CDL9HT2/207203365</t>
  </si>
  <si>
    <t>1517104075-508</t>
  </si>
  <si>
    <t>Katerra 
    60W Equivalent Soft White G25 Dimmable LED Light Bulb (6-Pack)</t>
  </si>
  <si>
    <t>https://www.homedepot.com/p/Katerra-60W-Equivalent-Soft-White-G25-Dimmable-LED-Light-Bulb-6-Pack-K265113-P00134-27/207086070</t>
  </si>
  <si>
    <t>$3034
					/package</t>
  </si>
  <si>
    <t>1517104062-507</t>
  </si>
  <si>
    <t>Archipelago 
    40W Equivalent Warm White G25 Clear Lens Nostalgic Globe Dimmable LED Light Bulb (2-Pack)</t>
  </si>
  <si>
    <t>https://www.homedepot.com/p/Archipelago-40W-Equivalent-Warm-White-G25-Clear-Lens-Nostalgic-Globe-Dimmable-LED-Light-Bulb-2-Pack-02951/300117418</t>
  </si>
  <si>
    <t>$1749
					/package</t>
  </si>
  <si>
    <t>1517103898-490</t>
  </si>
  <si>
    <t>Archipelago 
    40W Equivalent Warm White G25 Amber Lens Vintage Globe Dimmable LED Light Bulb (2-Pack)</t>
  </si>
  <si>
    <t>https://www.homedepot.com/p/Archipelago-40W-Equivalent-Warm-White-G25-Amber-Lens-Vintage-Globe-Dimmable-LED-Light-Bulb-2-Pack-02923/300117405</t>
  </si>
  <si>
    <t>$1849
					/package</t>
  </si>
  <si>
    <t>1517104126-516</t>
  </si>
  <si>
    <t>Archipelago 
    60W Equivalent Warm White G40 Amber Lens Vintage Globe Dimmable LED Light Bulb (2-Pack)</t>
  </si>
  <si>
    <t>https://www.homedepot.com/p/Archipelago-60W-Equivalent-Warm-White-G40-Amber-Lens-Vintage-Globe-Dimmable-LED-Light-Bulb-2-Pack-02925/300117401</t>
  </si>
  <si>
    <t>$2999
					/package</t>
  </si>
  <si>
    <t>1517104309-533</t>
  </si>
  <si>
    <t>Archipelago 
    40W Equivalent Warm White G25 Silver Tipped Lens Nostalgic Globe Dimmable LED Light Bulb (2-Pack)</t>
  </si>
  <si>
    <t>https://www.homedepot.com/p/Archipelago-40W-Equivalent-Warm-White-G25-Silver-Tipped-Lens-Nostalgic-Globe-Dimmable-LED-Light-Bulb-2-Pack-02943/300117420</t>
  </si>
  <si>
    <t>$1949
					/package</t>
  </si>
  <si>
    <t>1517103753-476</t>
  </si>
  <si>
    <t>Archipelago 
    60W Equivalent Warm White G25 Amber Lens Vintage Globe Dimmable LED Light Bulb (2-Pack)</t>
  </si>
  <si>
    <t>https://www.homedepot.com/p/Archipelago-60W-Equivalent-Warm-White-G25-Amber-Lens-Vintage-Globe-Dimmable-LED-Light-Bulb-2-Pack-02902/300117406</t>
  </si>
  <si>
    <t>$2049
					/package</t>
  </si>
  <si>
    <t>1517104224-525</t>
  </si>
  <si>
    <t>Kodak 
    40W Equivalent Warm White G16.5 Globe LED Light Bulb</t>
  </si>
  <si>
    <t>https://www.homedepot.com/p/Kodak-40W-Equivalent-Warm-White-G16-5-Globe-LED-Light-Bulb-41083-UL/300018692</t>
  </si>
  <si>
    <t>$1078
					/each</t>
  </si>
  <si>
    <t>1517103440-428</t>
  </si>
  <si>
    <t>Maximus 
    40W Equivalent Bright White G25 Dimmable LED Light Bulb</t>
  </si>
  <si>
    <t>https://www.homedepot.com/p/Maximus-40W-Equivalent-Bright-White-G25-Dimmable-LED-Light-Bulb-M-7G25-830-D/206416199</t>
  </si>
  <si>
    <t>1517104103-513</t>
  </si>
  <si>
    <t>Westinghouse 
    60W Equivalent Soft White Globe G16.5 Dimmable LED Light Bulb</t>
  </si>
  <si>
    <t>https://www.homedepot.com/p/Westinghouse-60W-Equivalent-Soft-White-Globe-G16-5-Dimmable-LED-Light-Bulb-0312900/206150946</t>
  </si>
  <si>
    <t>$1896
					/each</t>
  </si>
  <si>
    <t>1517103887-488</t>
  </si>
  <si>
    <t>Westinghouse 
    60W Equivalent Warm White Globe G25 Dimmable LED Light Bulb</t>
  </si>
  <si>
    <t>https://www.homedepot.com/p/Westinghouse-60W-Equivalent-Warm-White-Globe-G25-Dimmable-LED-Light-Bulb-3301100/206151074</t>
  </si>
  <si>
    <t>$976
					/each</t>
  </si>
  <si>
    <t>1517103928-495</t>
  </si>
  <si>
    <t>Luminance 
    6W Equivalent 2,700K G25 Replacement Dimmable LED Light Bulb</t>
  </si>
  <si>
    <t>https://www.homedepot.com/p/Luminance-6W-Equivalent-2-700K-G25-Replacement-Dimmable-LED-Light-Bulb-L7571/206877444</t>
  </si>
  <si>
    <t>$864
					/each</t>
  </si>
  <si>
    <t>1517104033-503</t>
  </si>
  <si>
    <t>Luminance 
    2W Equivalent 2,200K G40 Dimmable LED Filament Bulb</t>
  </si>
  <si>
    <t>https://www.homedepot.com/p/Luminance-2W-Equivalent-2-200K-G40-Dimmable-LED-Filament-Bulb-L7587/206877427</t>
  </si>
  <si>
    <t>$2468
					/each</t>
  </si>
  <si>
    <t>1517103496-438</t>
  </si>
  <si>
    <t>Elegant Lighting 
    40W Equivalent Soft White E26 Dimmable LED Light Bulb</t>
  </si>
  <si>
    <t>https://www.homedepot.com/p/Elegant-Lighting-40W-Equivalent-Soft-White-E26-Dimmable-LED-Light-Bulb-G25LED101/207163413</t>
  </si>
  <si>
    <t>$1400
					/each</t>
  </si>
  <si>
    <t>1517103458-431</t>
  </si>
  <si>
    <t>Westinghouse 
    40W Equivalent Soft White (2,700K) G40 Globe Medium Base Dimmable Filament LED Light Bulb</t>
  </si>
  <si>
    <t>https://www.homedepot.com/p/Westinghouse-40W-Equivalent-Soft-White-2-700K-G40-Globe-Medium-Base-Dimmable-Filament-LED-Light-Bulb-0317400/206611455</t>
  </si>
  <si>
    <t>$1883
					/each</t>
  </si>
  <si>
    <t>1517104004-500</t>
  </si>
  <si>
    <t>Eti 
    40W Equivalent Warm White G25 LED Light Bulb</t>
  </si>
  <si>
    <t>https://www.homedepot.com/p/Eti-40W-Equivalent-Warm-White-G25-LED-Light-Bulb-52028111/206679872</t>
  </si>
  <si>
    <t>1517103703-467</t>
  </si>
  <si>
    <t>Westinghouse 
    40W Equivalent Soft White (2,700K) G25 Globe Medium Base Dimmable Filament LED Light Bulb</t>
  </si>
  <si>
    <t>https://www.homedepot.com/p/Westinghouse-40W-Equivalent-Soft-White-2-700K-G25-Globe-Medium-Base-Dimmable-Filament-LED-Light-Bulb-0317200/206611453</t>
  </si>
  <si>
    <t>$971
					/each</t>
  </si>
  <si>
    <t>1517104245-527</t>
  </si>
  <si>
    <t>Feit Electric 
    25W Equivalent Soft White (2700K) G25 Dimmable Filament LED Clear Glass Light Bulb (Case of 12)</t>
  </si>
  <si>
    <t>https://www.homedepot.com/p/Feit-Electric-25W-Equivalent-Soft-White-2700K-G25-Dimmable-Filament-LED-Clear-Glass-Light-Bulb-Case-of-12-BPG2525-827-LED-12/301085877</t>
  </si>
  <si>
    <t>$7068
					/case</t>
  </si>
  <si>
    <t>1517104390-537</t>
  </si>
  <si>
    <t>Feit Electric 
    60-Watt Equivalent Daylight G25 Dimmable Frost LED Light Bulb</t>
  </si>
  <si>
    <t>https://www.homedepot.com/p/Feit-Electric-60-Watt-Equivalent-Daylight-G25-Dimmable-Frost-LED-Light-Bulb-BPG2560-F-850-LED/300621332</t>
  </si>
  <si>
    <t>1517104606-555</t>
  </si>
  <si>
    <t>EcoSmart 
    40W Equivalent Soft White G25 Dimmable LED Light Bulb (12-Pack)</t>
  </si>
  <si>
    <t>https://www.homedepot.com/p/EcoSmart-40W-Equivalent-Soft-White-G25-Dimmable-LED-Light-Bulb-12-Pack-ECS-25-40WE-W27-LP-FR-120-3PK/206694237</t>
  </si>
  <si>
    <t>1517104533-547</t>
  </si>
  <si>
    <t>EcoSmart 
    60W Equivalent Soft White G16.5 E12 Dimmable Clear LED Light Bulb (12-Pack)</t>
  </si>
  <si>
    <t>https://www.homedepot.com/p/EcoSmart-60W-Equivalent-Soft-White-G16-5-E12-Dimmable-Clear-LED-Light-Bulb-12-Pack-ECS-G16-5-60WE-W27-LP-CL-E12-120-3PK/206694270</t>
  </si>
  <si>
    <t>$4358
					/each</t>
  </si>
  <si>
    <t>1517103730-472</t>
  </si>
  <si>
    <t>EcoSmart 
    60W Equivalent Daylight G25 Dimmable Frosted LED Light Bulb (12-Pack)</t>
  </si>
  <si>
    <t>https://www.homedepot.com/p/EcoSmart-60W-Equivalent-Daylight-G25-Dimmable-Frosted-LED-Light-Bulb-12-Pack-ECS-25-60WE-CW-LP-FR-120-3PK/206783873</t>
  </si>
  <si>
    <t>$4548
					/each</t>
  </si>
  <si>
    <t>1517104415-539</t>
  </si>
  <si>
    <t>EcoSmart 
    60W Equivalent Soft White G16.5 Dimmable Clear LED Light Bulb (12-Pack)</t>
  </si>
  <si>
    <t>https://www.homedepot.com/p/EcoSmart-60W-Equivalent-Soft-White-G16-5-Dimmable-Clear-LED-Light-Bulb-12-Pack-ECS-G16-5-60WE-W27-LP-CL-120-3PK/206694249</t>
  </si>
  <si>
    <t>1517104213-523</t>
  </si>
  <si>
    <t>EcoSmart 
    40W Equivalent Soft White G25 Dimmable Filament LED Light Bulb (12-Pack)</t>
  </si>
  <si>
    <t>https://www.homedepot.com/p/EcoSmart-40W-Equivalent-Soft-White-G25-Dimmable-Filament-LED-Light-Bulb-12-Pack-ECS-G25-40WE-W27-FIL-120-3PK/206889126</t>
  </si>
  <si>
    <t>1517103453-430</t>
  </si>
  <si>
    <t>Feit Electric 
    60W Equivalent Soft White G16.5 Dimmable Clear Filament LED Medium Base Light Bulb (Case of 24)</t>
  </si>
  <si>
    <t>https://www.homedepot.com/p/Feit-Electric-60W-Equivalent-Soft-White-G16-5-Dimmable-Clear-Filament-LED-Medium-Base-Light-Bulb-Case-of-24-BPGM60-827-LED-2-12/301213643</t>
  </si>
  <si>
    <t>$13164
					/case</t>
  </si>
  <si>
    <t>1517103507-440</t>
  </si>
  <si>
    <t>EcoSmart 
    60W Equivalent Soft White G25 Dimmable Filament LED Light Bulb (12-Pack)</t>
  </si>
  <si>
    <t>https://www.homedepot.com/p/EcoSmart-60W-Equivalent-Soft-White-G25-Dimmable-Filament-LED-Light-Bulb-12-Pack-ECS-G25-60WE-W27-FIL-120-3PK/206889123</t>
  </si>
  <si>
    <t>$5308
					/each</t>
  </si>
  <si>
    <t>1517104553-549</t>
  </si>
  <si>
    <t>EcoSmart 
    60W Equivalent Daylight G25 Dimmable Clear LED Light Bulb (12-Pack)</t>
  </si>
  <si>
    <t>https://www.homedepot.com/p/EcoSmart-60W-Equivalent-Daylight-G25-Dimmable-Clear-LED-Light-Bulb-12-Pack-ECS-25-60WE-CW-LP-CL-120-3PK/206783876</t>
  </si>
  <si>
    <t>1517104548-548</t>
  </si>
  <si>
    <t>EcoSmart 
    60W Equivalent Soft White G16.5 E12 Dimmable Frosted LED Light Bulb (12-Pack)</t>
  </si>
  <si>
    <t>https://www.homedepot.com/p/EcoSmart-60W-Equivalent-Soft-White-G16-5-E12-Dimmable-Frosted-LED-Light-Bulb-12-Pack-ECS-G16-5-60WE-W27-LP-FR-E12-120-3PK/206694251</t>
  </si>
  <si>
    <t>1517104484-543</t>
  </si>
  <si>
    <t>Feit Electric 
    6.5-Watt Soft White (2150K) G25 Dimmable LED Clear Vintage Style Light Bulb</t>
  </si>
  <si>
    <t>https://www.homedepot.com/p/Feit-Electric-6-5-Watt-Soft-White-2150K-G25-Dimmable-LED-Clear-Vintage-Style-Light-Bulb-G25-S-CL-FILED/301560809</t>
  </si>
  <si>
    <t>$1167
					/each</t>
  </si>
  <si>
    <t>1517104046-505</t>
  </si>
  <si>
    <t>Feit Electric 
    6.5-Watt Soft White (2000K) G25 Dimmable LED Vintage Style Light Bulb (Case of 12)</t>
  </si>
  <si>
    <t>https://www.homedepot.com/p/Feit-Electric-6-5-Watt-Soft-White-2000K-G25-Dimmable-LED-Vintage-Style-Light-Bulb-Case-of-12-G25-S-VG-LED-12/301433515</t>
  </si>
  <si>
    <t>$14004
					/case</t>
  </si>
  <si>
    <t>1517104176-520</t>
  </si>
  <si>
    <t>Westinghouse 
    40W Equivalent Soft White G16-1/2 Dimmable Filament LED Light Bulb (6-Pack)</t>
  </si>
  <si>
    <t>https://www.homedepot.com/p/Westinghouse-40W-Equivalent-Soft-White-G16-1-2-Dimmable-Filament-LED-Light-Bulb-6-Pack-5023020/302837315</t>
  </si>
  <si>
    <t>$4197
					/each</t>
  </si>
  <si>
    <t>1517103565-450</t>
  </si>
  <si>
    <t>https://www.homedepot.com/p/Westinghouse-40W-Equivalent-Soft-White-G25-Dimmable-Filament-LED-Light-Bulb-5017000/302837323</t>
  </si>
  <si>
    <t>$1088
					/each</t>
  </si>
  <si>
    <t>1517103513-441</t>
  </si>
  <si>
    <t>Westinghouse 
    40W Equivalent Soft White G16-1/2 Dimmable Filament LED Light Bulb</t>
  </si>
  <si>
    <t>https://www.homedepot.com/p/Westinghouse-40W-Equivalent-Soft-White-G16-1-2-Dimmable-Filament-LED-Light-Bulb-5023000/302837313</t>
  </si>
  <si>
    <t>1517103534-444</t>
  </si>
  <si>
    <t>Westinghouse 
    60W Equivalent Soft White G16-1/2 Dimmable LED Light Bulb (4-Pack)</t>
  </si>
  <si>
    <t>https://www.homedepot.com/p/Westinghouse-60W-Equivalent-Soft-White-G16-1-2-Dimmable-LED-Light-Bulb-4-Pack-3513120/302248160</t>
  </si>
  <si>
    <t>1517103572-451</t>
  </si>
  <si>
    <t>https://www.homedepot.com/p/Westinghouse-40W-Equivalent-Soft-White-G25-Dimmable-Filament-LED-Light-Bulb-6-Pack-5017020/302837311</t>
  </si>
  <si>
    <t>$5497
					/each</t>
  </si>
  <si>
    <t>1517103560-449</t>
  </si>
  <si>
    <t>https://www.homedepot.com/p/Westinghouse-60W-Equivalent-Soft-White-G25-Dimmable-Filament-LED-Light-Bulb-5018000/302837312</t>
  </si>
  <si>
    <t>$1195
					/each</t>
  </si>
  <si>
    <t>1517103724-471</t>
  </si>
  <si>
    <t>Westinghouse 
    60W Equivalent Soft White G16 1/2 Dimmable LED Light Bulb</t>
  </si>
  <si>
    <t>https://www.homedepot.com/p/Westinghouse-60W-Equivalent-Soft-White-G16-1-2-Dimmable-LED-Light-Bulb-4312800/301659064</t>
  </si>
  <si>
    <t>$754
					/each</t>
  </si>
  <si>
    <t>1517104469-542</t>
  </si>
  <si>
    <t>Philips 
    40W Equivalent Clear Glass Dimmable G25 with Warm Glow Effect LED Light Bulb (2-Pack)</t>
  </si>
  <si>
    <t>https://www.homedepot.com/p/Philips-40W-Equivalent-Clear-Glass-Dimmable-G25-with-Warm-Glow-Effect-LED-Light-Bulb-2-Pack-469759/302187935</t>
  </si>
  <si>
    <t>$1082
					/set</t>
  </si>
  <si>
    <t>1517104489-544</t>
  </si>
  <si>
    <t>Philips 
    60W Equivalent Glass Clear G25 Dimmable LED Indoor/Outdoor Light Bulb with Warm Glow Effect (2-Pack)</t>
  </si>
  <si>
    <t>https://www.homedepot.com/p/Philips-60W-Equivalent-Glass-Clear-G25-Dimmable-LED-Indoor-Outdoor-Light-Bulb-with-Warm-Glow-Effect-2-Pack-469767/302187937</t>
  </si>
  <si>
    <t>$1185
					/set</t>
  </si>
  <si>
    <t>1517104057-506</t>
  </si>
  <si>
    <t>Westinghouse 
    60W Equivalent Soft White G16-1/2 Dimmable LED Light Bulb</t>
  </si>
  <si>
    <t>https://www.homedepot.com/p/Westinghouse-60W-Equivalent-Soft-White-G16-1-2-Dimmable-LED-Light-Bulb-3513100/302248157</t>
  </si>
  <si>
    <t>$1514
					/each</t>
  </si>
  <si>
    <t>1517103519-442</t>
  </si>
  <si>
    <t>Westinghouse 
    60W Equivalent Soft White G16-1/2 Dimmable Filament LED Light Bulb</t>
  </si>
  <si>
    <t>https://www.homedepot.com/p/Westinghouse-60W-Equivalent-Soft-White-G16-1-2-Dimmable-Filament-LED-Light-Bulb-5024000/302837310</t>
  </si>
  <si>
    <t>1517103555-448</t>
  </si>
  <si>
    <t>https://www.homedepot.com/p/Westinghouse-60W-Equivalent-Soft-White-G25-Dimmable-Filament-LED-Light-Bulb-6-Pack-5018020/302837314</t>
  </si>
  <si>
    <t>1517103837-483</t>
  </si>
  <si>
    <t>Meridian 
    40-Watt Equivalent Warm White G25 Dimmable Chrome LED Light Bulb</t>
  </si>
  <si>
    <t>https://www.homedepot.com/p/Meridian-40-Watt-Equivalent-Warm-White-G25-Dimmable-Chrome-LED-Light-Bulb-13199/302072596</t>
  </si>
  <si>
    <t>1517104082-509</t>
  </si>
  <si>
    <t>Meridian 
    40-Watt Equivalent Warm White G25 Dimmable Vintage LED Light Bulb</t>
  </si>
  <si>
    <t>https://www.homedepot.com/p/Meridian-40-Watt-Equivalent-Warm-White-G25-Dimmable-Vintage-LED-Light-Bulb-13140/302072593</t>
  </si>
  <si>
    <t>$732
					/each</t>
  </si>
  <si>
    <t>1517103588-454</t>
  </si>
  <si>
    <t>Globe Electric 
    Chromada 40W Equivalent Soft White (2200K) Dimmable Medium Base LED Light Bulb</t>
  </si>
  <si>
    <t>https://www.homedepot.com/p/Globe-Electric-Chromada-40W-Equivalent-Soft-White-2200K-Dimmable-Medium-Base-LED-Light-Bulb-30670/302880971</t>
  </si>
  <si>
    <t>$2668
					/each</t>
  </si>
  <si>
    <t>1517104250-528</t>
  </si>
  <si>
    <t>Feit Electric 
    25W Equivalent Soft White (2700K) G25 Dimmable Filament LED Frosted Glass Light Bulb (Case of 12)</t>
  </si>
  <si>
    <t>https://www.homedepot.com/p/Feit-Electric-25W-Equivalent-Soft-White-2700K-G25-Dimmable-Filament-LED-Frosted-Glass-Light-Bulb-Case-of-12-BPG2525-F-827-LED-12/301234679</t>
  </si>
  <si>
    <t>1517103698-466</t>
  </si>
  <si>
    <t>Feit Electric 
    6.5W Equivalent Soft White (2000K) G25 Dimmable LED Vintage Style Light Bulb (4-Pack)</t>
  </si>
  <si>
    <t>https://www.homedepot.com/p/Feit-Electric-6-5W-Equivalent-Soft-White-2000K-G25-Dimmable-LED-Vintage-Style-Light-Bulb-4-Pack-G25-S-VG-LED-4/303794978</t>
  </si>
  <si>
    <t>$4434
					/package</t>
  </si>
  <si>
    <t>1517103745-475</t>
  </si>
  <si>
    <t>Westinghouse 
    60W Equivalent Soft White G16-1/2 Dimmable LED Light Bulb (6-Pack)</t>
  </si>
  <si>
    <t>https://www.homedepot.com/p/Westinghouse-60W-Equivalent-Soft-White-G16-1-2-Dimmable-LED-Light-Bulb-6-Pack-4312920/303221151</t>
  </si>
  <si>
    <t>$5385
					/each</t>
  </si>
  <si>
    <t>1517103713-469</t>
  </si>
  <si>
    <t>https://www.homedepot.com/p/Westinghouse-60W-Equivalent-Soft-White-G16-1-2-Dimmable-LED-Light-Bulb-4312900/303221150</t>
  </si>
  <si>
    <t>$1197
					/each</t>
  </si>
  <si>
    <t>1517103583-453</t>
  </si>
  <si>
    <t>EcoSmart 
    60W Equivalent Soft White (2700K) G16.5 Medium Base Dimmable LED Light Bulb</t>
  </si>
  <si>
    <t>https://www.homedepot.com/p/EcoSmart-60W-Equivalent-Soft-White-2700K-G16-5-Medium-Base-Dimmable-LED-Light-Bulb-BPGM-CL-500-LED-ESM/205547340</t>
  </si>
  <si>
    <t>Plastic</t>
  </si>
  <si>
    <t>1517103490-437</t>
  </si>
  <si>
    <t>TCP 
    25W Equivalent Soft White (2700K) G16.5 Medium base Dimmable Frosted LED Light Bulb (2-Pack)</t>
  </si>
  <si>
    <t>https://www.homedepot.com/p/TCP-25W-Equivalent-Soft-White-2700K-G16-5-Medium-base-Dimmable-Frosted-LED-Light-Bulb-2-Pack-RLDG164W27KF2/205551219</t>
  </si>
  <si>
    <t>$2097
					/package</t>
  </si>
  <si>
    <t>1517103758-477</t>
  </si>
  <si>
    <t>Westinghouse 
    60W Equivalent Soft White G25 Dimmable LED Light Bulb</t>
  </si>
  <si>
    <t>https://www.homedepot.com/p/Westinghouse-60W-Equivalent-Soft-White-G25-Dimmable-LED-Light-Bulb-3514900/300958081</t>
  </si>
  <si>
    <t>1517103463-432</t>
  </si>
  <si>
    <t>Feit Electric 
    60W Equivalent Soft White G16.5 Dimmable Clear Filament LED Candelabra Base Light Bulb (Case of 24)</t>
  </si>
  <si>
    <t>https://www.homedepot.com/p/Feit-Electric-60W-Equivalent-Soft-White-G16-5-Dimmable-Clear-Filament-LED-Candelabra-Base-Light-Bulb-Case-of-24-BPG1660-827-LED-2-12/301085876</t>
  </si>
  <si>
    <t>1517104200-521</t>
  </si>
  <si>
    <t>GE 
    40W Equivalent Soft White (2700K) High Definition G16.5 Globe Clear Dimmable LED Light Bulb (2-Pack)</t>
  </si>
  <si>
    <t>https://www.homedepot.com/p/GE-40W-Equivalent-Soft-White-2700K-High-Definition-G16-5-Globe-Clear-Dimmable-LED-Light-Bulb-2-Pack-LED5DG16C-CS9HT2/207203367</t>
  </si>
  <si>
    <t>$1441
					/each</t>
  </si>
  <si>
    <t>1517103502-439</t>
  </si>
  <si>
    <t>GE 
    40W Equivalent Soft White (2700K) High Definition G16.5 Globe White Dimmable LED Light Bulb (2-Pack)</t>
  </si>
  <si>
    <t>https://www.homedepot.com/p/GE-40W-Equivalent-Soft-White-2700K-High-Definition-G16-5-Globe-White-Dimmable-LED-Light-Bulb-2-Pack-LED5DG16C-WS9HT2/207203368</t>
  </si>
  <si>
    <t>1517103764-478</t>
  </si>
  <si>
    <t>TCP 
    60W Equivalent Soft White (2700K) G25 Dimmable LED Light Bulb</t>
  </si>
  <si>
    <t>https://www.homedepot.com/p/TCP-60W-Equivalent-Soft-White-2700K-G25-Dimmable-LED-Light-Bulb-RLG258W27K/204955600</t>
  </si>
  <si>
    <t>$1652
					/each</t>
  </si>
  <si>
    <t>1517104022-501</t>
  </si>
  <si>
    <t>TCP 
    40W Equivalent Soft White (2700K) G16 Clear Candelabra Dimmable LED Light Bulb (2-Pack)</t>
  </si>
  <si>
    <t>https://www.homedepot.com/p/TCP-40W-Equivalent-Soft-White-2700K-G16-Clear-Candelabra-Dimmable-LED-Light-Bulb-2-Pack-RLDCG165W27K2/205495851</t>
  </si>
  <si>
    <t>$2074
					/package</t>
  </si>
  <si>
    <t>1517103864-487</t>
  </si>
  <si>
    <t>40W Equivalent Soft White Vintage Filament G25 Dimmable LED Light Bulb</t>
  </si>
  <si>
    <t>https://www.homedepot.com/p/40W-Equivalent-Soft-White-Vintage-Filament-G25-Dimmable-LED-Light-Bulb-ZL-G25-FIL-4-5W-2450K-Dim-Amber/206189882</t>
  </si>
  <si>
    <t>$1350
					/each</t>
  </si>
  <si>
    <t>Amber</t>
  </si>
  <si>
    <t>1517103893-489</t>
  </si>
  <si>
    <t>Euri Lighting 
    60W Equivalent Warm White (2400K) G25 Dimmable Amber LED Light Bulb</t>
  </si>
  <si>
    <t>https://www.homedepot.com/p/Euri-Lighting-60W-Equivalent-Warm-White-2400K-G25-Dimmable-Amber-LED-Light-Bulb-VG25-2000a/207156471</t>
  </si>
  <si>
    <t>$716
					/each</t>
  </si>
  <si>
    <t>1517103630-461</t>
  </si>
  <si>
    <t>Newhouse Lighting 
    20W Equivalent Soft White WEDGE G4 Non Dimmable LED Light Bulb</t>
  </si>
  <si>
    <t>https://www.homedepot.com/p/Newhouse-Lighting-20W-Equivalent-Soft-White-WEDGE-G4-Non-Dimmable-LED-Light-Bulb-G4-3020/206338955</t>
  </si>
  <si>
    <t>$1052
					/each</t>
  </si>
  <si>
    <t>Mini-Tube</t>
  </si>
  <si>
    <t>Specialty</t>
  </si>
  <si>
    <t>G4</t>
  </si>
  <si>
    <t>Wedge</t>
  </si>
  <si>
    <t>G4-1/2</t>
  </si>
  <si>
    <t>1517104120-515</t>
  </si>
  <si>
    <t>TCP 
    25W Equivalent Soft White (2700K) G16 Clear Candelabra Dimmable LED Light Bulb (2-Pack)</t>
  </si>
  <si>
    <t>https://www.homedepot.com/p/TCP-25W-Equivalent-Soft-White-2700K-G16-Clear-Candelabra-Dimmable-LED-Light-Bulb-2-Pack-RLDCG164W27K2/205446994</t>
  </si>
  <si>
    <t>$1280
					/package</t>
  </si>
  <si>
    <t>1517103624-460</t>
  </si>
  <si>
    <t>Newhouse Lighting 
    40W Equivalent Incandescent G25 Dimmable LED Filament Light Bulb</t>
  </si>
  <si>
    <t>https://www.homedepot.com/p/Newhouse-Lighting-40W-Equivalent-Incandescent-G25-Dimmable-LED-Filament-Light-Bulb-LEDEBD-GL/206054173</t>
  </si>
  <si>
    <t>$1681
					/each</t>
  </si>
  <si>
    <t>1517104038-504</t>
  </si>
  <si>
    <t>Bulbrite 
    60W Equivalent Warm White Light G25 Dimmable LED Medium Screw Light Bulb</t>
  </si>
  <si>
    <t>https://www.homedepot.com/p/Bulbrite-60W-Equivalent-Warm-White-Light-G25-Dimmable-LED-Medium-Screw-Light-Bulb-775252/304268869</t>
  </si>
  <si>
    <t>$2447
					/each</t>
  </si>
  <si>
    <t>Frosted</t>
  </si>
  <si>
    <t>Mercury Free</t>
  </si>
  <si>
    <t>1517103992-499</t>
  </si>
  <si>
    <t>Bulbrite 
    40W Equivalent Warm White Light G25 Dimmable LED Half Chrome Light Bulb (2-Pack)</t>
  </si>
  <si>
    <t>https://www.homedepot.com/p/Bulbrite-40W-Equivalent-Warm-White-Light-G25-Dimmable-LED-Half-Chrome-Light-Bulb-2-Pack-861425/304268871</t>
  </si>
  <si>
    <t>$3599
					/each</t>
  </si>
  <si>
    <t>Dimmable,Mercury Free</t>
  </si>
  <si>
    <t>1517103550-447</t>
  </si>
  <si>
    <t>Sunlite 
    40-Watt Equivalent Warm White G16.5 Dimmable LED Light Bulb (6-Pack)</t>
  </si>
  <si>
    <t>https://www.homedepot.com/p/Sunlite-40-Watt-Equivalent-Warm-White-G16-5-Dimmable-LED-Light-Bulb-6-Pack-40296-SU/303238113</t>
  </si>
  <si>
    <t>$4000
					/each</t>
  </si>
  <si>
    <t>1517104423-540</t>
  </si>
  <si>
    <t>Simply Conserve 
    40W Equivalent Soft White 2700K G25 Dimmable 25,000-Hour LED Light Bulb (24-Pack)</t>
  </si>
  <si>
    <t>https://www.homedepot.com/p/Simply-Conserve-40W-Equivalent-Soft-White-2700K-G25-Dimmable-25-000-Hour-LED-Light-Bulb-24-Pack-L06G2527K/303451091</t>
  </si>
  <si>
    <t>$7080
					/each</t>
  </si>
  <si>
    <t>1517103770-479</t>
  </si>
  <si>
    <t>Bulbrite 
    40W Equivalent Warm White Light G16 Dimmable LED Filament Light Bulb (2-Pack)</t>
  </si>
  <si>
    <t>https://www.homedepot.com/p/Bulbrite-40W-Equivalent-Warm-White-Light-G16-Dimmable-LED-Filament-Light-Bulb-2-Pack-861428/303722090</t>
  </si>
  <si>
    <t>$3299
					/each</t>
  </si>
  <si>
    <t>1517103708-468</t>
  </si>
  <si>
    <t>Bulbrite 
    60W Equivalent Warm White Light G25 Dimmable LED Filament Light Bulb (4-Pack)</t>
  </si>
  <si>
    <t>https://www.homedepot.com/p/Bulbrite-60W-Equivalent-Warm-White-Light-G25-Dimmable-LED-Filament-Light-Bulb-4-Pack-861406/303722084</t>
  </si>
  <si>
    <t>$6798
					/each</t>
  </si>
  <si>
    <t>1517103858-486</t>
  </si>
  <si>
    <t>Bulbrite 
    40W Equivalent Amber Light G63 Dimmable LED Grand Filament Globe Shaped Nostalgic Light Bulb</t>
  </si>
  <si>
    <t>https://www.homedepot.com/p/Bulbrite-40W-Equivalent-Amber-Light-G63-Dimmable-LED-Grand-Filament-Globe-Shaped-Nostalgic-Light-Bulb-776302/303722091</t>
  </si>
  <si>
    <t>$5183
					/each</t>
  </si>
  <si>
    <t>G50</t>
  </si>
  <si>
    <t>1517103735-473</t>
  </si>
  <si>
    <t>Bulbrite 
    40W Equivalent Amber Light G25 Dimmable LED Filament Light Bulb (2-Pack)</t>
  </si>
  <si>
    <t>https://www.homedepot.com/p/Bulbrite-40W-Equivalent-Amber-Light-G25-Dimmable-LED-Filament-Light-Bulb-2-Pack-861031/303722087</t>
  </si>
  <si>
    <t>$3476
					/each</t>
  </si>
  <si>
    <t>1517103614-458</t>
  </si>
  <si>
    <t>Bulbrite 
    40W Equivalent Amber Light G25 Dimmable LED Curved Filament Nostalgic Light Bulb (2-Pack)</t>
  </si>
  <si>
    <t>https://www.homedepot.com/p/Bulbrite-40W-Equivalent-Amber-Light-G25-Dimmable-LED-Curved-Filament-Nostalgic-Light-Bulb-2-Pack-861403/303676121</t>
  </si>
  <si>
    <t>$3800
					/each</t>
  </si>
  <si>
    <t>1517103539-445</t>
  </si>
  <si>
    <t>Stonepoint LED Lighting 
    300W Equivalent Bright White G25 4400-Lumen LED Utility Light Bulb</t>
  </si>
  <si>
    <t>https://www.homedepot.com/p/Stonepoint-LED-Lighting-300W-Equivalent-Bright-White-G25-4400-Lumen-LED-Utility-Light-Bulb-GGL-50/302674395</t>
  </si>
  <si>
    <t>$3094
					/each</t>
  </si>
  <si>
    <t>Reflector</t>
  </si>
  <si>
    <t>1517103853-485</t>
  </si>
  <si>
    <t>Stonepoint LED Lighting 
    100W Equivalent Bright White Standard Edison Base E26 1500-Lumen LED Light Bulb</t>
  </si>
  <si>
    <t>https://www.homedepot.com/p/Stonepoint-LED-Lighting-100W-Equivalent-Bright-White-Standard-Edison-Base-E26-1500-Lumen-LED-Light-Bulb-GGL-20/302674380</t>
  </si>
  <si>
    <t>$2036
					/each</t>
  </si>
  <si>
    <t>1517103578-452</t>
  </si>
  <si>
    <t>Westinghouse 
    60W Equivalent Soft White G16.5 Dimmable LED Light Bulb</t>
  </si>
  <si>
    <t>https://www.homedepot.com/p/Westinghouse-60W-Equivalent-Soft-White-G16-5-Dimmable-LED-Light-Bulb-5312800/304244928</t>
  </si>
  <si>
    <t>Dimmable,Energy Saving,Mercury Free</t>
  </si>
  <si>
    <t>1517103619-459</t>
  </si>
  <si>
    <t>GE 
    40W Equivalent Soft White (2700K) High Definition G25 Globe Clear Dimmable LED Light Bulb (2-Pack)</t>
  </si>
  <si>
    <t>https://www.homedepot.com/p/GE-40W-Equivalent-Soft-White-2700K-High-Definition-G25-Globe-Clear-Dimmable-LED-Light-Bulb-2-Pack-LED5DG25-CSW9HT2/207203359</t>
  </si>
  <si>
    <t>$1682
					/each</t>
  </si>
  <si>
    <t>1517104028-502</t>
  </si>
  <si>
    <t>Feit Electric 
    60W Equivalent Daylight G25 Dimmable Clear Filament LED Medium Base Light Bulb (Case of 12)</t>
  </si>
  <si>
    <t>https://www.homedepot.com/p/Feit-Electric-60W-Equivalent-Daylight-G25-Dimmable-Clear-Filament-LED-Medium-Base-Light-Bulb-Case-of-12-BPG2560-850-LED-12/301085879</t>
  </si>
  <si>
    <t>$7884
					/case</t>
  </si>
  <si>
    <t>1517103545-446</t>
  </si>
  <si>
    <t>GE 
    60W Equivalent Soft White (2700K) High Definition G25 Globe Clear Dimmable LED Light Bulb (2-Pack)</t>
  </si>
  <si>
    <t>https://www.homedepot.com/p/GE-60W-Equivalent-Soft-White-2700K-High-Definition-G25-Globe-Clear-Dimmable-LED-Light-Bulb-2-Pack-LED7DG25-CSW9HT2/207203361</t>
  </si>
  <si>
    <t>$1923
					/each</t>
  </si>
  <si>
    <t>1517104097-512</t>
  </si>
  <si>
    <t>EcoSmart 
    60W Equivalent Soft White Classic Glass G25 Dimmable Filament LED Light Bulb (3-Pack)</t>
  </si>
  <si>
    <t>https://www.homedepot.com/p/EcoSmart-60W-Equivalent-Soft-White-Classic-Glass-G25-Dimmable-Filament-LED-Light-Bulb-3-Pack-G2560WFILE263P/206889122</t>
  </si>
  <si>
    <t>Was 
								$22.97
						$1598
					/each</t>
  </si>
  <si>
    <t>1517104258-529</t>
  </si>
  <si>
    <t>EcoSmart 
    40W Equivalent Soft White Classic Glass G25 Dimmable Filament LED Light Bulb (3-Pack)</t>
  </si>
  <si>
    <t>https://www.homedepot.com/p/EcoSmart-40W-Equivalent-Soft-White-Classic-Glass-G25-Dimmable-Filament-LED-Light-Bulb-3-Pack-G2540WFILE263P/206889125</t>
  </si>
  <si>
    <t>Was 
								$19.97
						$1332
					/each</t>
  </si>
  <si>
    <t>1517104290-531</t>
  </si>
  <si>
    <t>GE 
    40W Equivalent Soft White (2700K) High Definition G25 Globe White Dimmable LED Light Bulb (2-Pack)</t>
  </si>
  <si>
    <t>https://www.homedepot.com/p/GE-40W-Equivalent-Soft-White-2700K-High-Definition-G25-Globe-White-Dimmable-LED-Light-Bulb-2-Pack-LED5DG25-WSW9HT2/207203360</t>
  </si>
  <si>
    <t>1517103914-493</t>
  </si>
  <si>
    <t>Feit Electric 
    60W Equivalent Soft White G25 Dimmable Clear Filament LED Medium Base Light Bulb (Case of 12)</t>
  </si>
  <si>
    <t>https://www.homedepot.com/p/Feit-Electric-60W-Equivalent-Soft-White-G25-Dimmable-Clear-Filament-LED-Medium-Base-Light-Bulb-Case-of-12-BPG2560-827-LED-12/301085869</t>
  </si>
  <si>
    <t>1517104369-534</t>
  </si>
  <si>
    <t>GE 
    60W Equivalent Soft White (2700K) High Definition G25 Globe White Dimmable LED Light Bulb (2-Pack)</t>
  </si>
  <si>
    <t>https://www.homedepot.com/p/GE-60W-Equivalent-Soft-White-2700K-High-Definition-G25-Globe-White-Dimmable-LED-Light-Bulb-2-Pack-LED7DG25-WSW9HT2/207203363</t>
  </si>
  <si>
    <t>1517103485-436</t>
  </si>
  <si>
    <t>Feit Electric 
    40W Equivalent Daylight (5000K) G25 Dimmable Filament LED Clear Light Bulb (Case of 12)</t>
  </si>
  <si>
    <t>https://www.homedepot.com/p/Feit-Electric-40W-Equivalent-Daylight-5000K-G25-Dimmable-Filament-LED-Clear-Light-Bulb-Case-of-12-BPG2540-850-LED-12/301085874</t>
  </si>
  <si>
    <t>$5988
					/case</t>
  </si>
  <si>
    <t>1517104588-552</t>
  </si>
  <si>
    <t>Philips 
    60W Equivalent Soft White Frosted G25 Globe LED Energy Star Light Bulb (3-Pack)</t>
  </si>
  <si>
    <t>https://www.homedepot.com/p/Philips-60W-Equivalent-Soft-White-Frosted-G25-Globe-LED-Energy-Star-Light-Bulb-3-Pack-465823/300320215</t>
  </si>
  <si>
    <t>$1297
					/set</t>
  </si>
  <si>
    <t>1517104583-551</t>
  </si>
  <si>
    <t>Philips 
    60W Equivalent Daylight Frosted G25 Globe LED Energy Star Light Bulb (3-Pack)</t>
  </si>
  <si>
    <t>https://www.homedepot.com/p/Philips-60W-Equivalent-Daylight-Frosted-G25-Globe-LED-Energy-Star-Light-Bulb-3-Pack-465831/300320216</t>
  </si>
  <si>
    <t>1517103609-457</t>
  </si>
  <si>
    <t>Feit Electric 
    40W Equivalent Soft White (2700K) G25 Dimmable Filament LED Clear Glass Light Bulb (Case of 12)</t>
  </si>
  <si>
    <t>https://www.homedepot.com/p/Feit-Electric-40W-Equivalent-Soft-White-2700K-G25-Dimmable-Filament-LED-Clear-Glass-Light-Bulb-Case-of-12-BPG2540-827-LED-12/301085872</t>
  </si>
  <si>
    <t>$7164
					/case</t>
  </si>
  <si>
    <t>1517104113-514</t>
  </si>
  <si>
    <t>Feit Electric 
    60W Equivalent Warm White G25 Dimmable Frost LED Light Bulb</t>
  </si>
  <si>
    <t>https://www.homedepot.com/p/Feit-Electric-60W-Equivalent-Warm-White-G25-Dimmable-Frost-LED-Light-Bulb-G25-650-LEDG2/206036834</t>
  </si>
  <si>
    <t>1517103604-456</t>
  </si>
  <si>
    <t>Feit Electric 
    40W Equivalent Soft White G25 Dimmable Frosted Filament LED Medium Base Light Bulb (Case of 12)</t>
  </si>
  <si>
    <t>https://www.homedepot.com/p/Feit-Electric-40W-Equivalent-Soft-White-G25-Dimmable-Frosted-Filament-LED-Medium-Base-Light-Bulb-Case-of-12-BPG2540-F-827-LED-12/301234680</t>
  </si>
  <si>
    <t>1517103594-455</t>
  </si>
  <si>
    <t>Feit Electric 
    40W Equivalent Daylight G25 Dimmable Frosted Filament LED Medium Base Light Bulb (Case of 12)</t>
  </si>
  <si>
    <t>https://www.homedepot.com/p/Feit-Electric-40W-Equivalent-Daylight-G25-Dimmable-Frosted-Filament-LED-Medium-Base-Light-Bulb-Case-of-12-BPG2540-F-850-LED-12/301234681</t>
  </si>
  <si>
    <t>1517104376-535</t>
  </si>
  <si>
    <t>Philips 
    40-Watt Equivalent Vintage Amber Glass Dimmable G25 Indoor/Oudoor LED Light Bulb</t>
  </si>
  <si>
    <t>https://www.homedepot.com/p/Philips-40-Watt-Equivalent-Vintage-Amber-Glass-Dimmable-G25-Indoor-Oudoor-LED-Light-Bulb-470419/301560601</t>
  </si>
  <si>
    <t>$882
					/each</t>
  </si>
  <si>
    <t>1517104238-526</t>
  </si>
  <si>
    <t>Philips 
    40W Equivalent Vintage Amber Glass Dimmable G25 Indoor/Outdoor LED Light Bulb (4-Pack)</t>
  </si>
  <si>
    <t>https://www.homedepot.com/p/Philips-40W-Equivalent-Vintage-Amber-Glass-Dimmable-G25-Indoor-Outdoor-LED-Light-Bulb-4-Pack-470419/301879217</t>
  </si>
  <si>
    <t>$2209
					/package</t>
  </si>
  <si>
    <t>1517103984-498</t>
  </si>
  <si>
    <t>Philips 
    40W Equivalent Vintage Amber Glass Dimmable G16 Indoor/Outdoor LED Light Bulb</t>
  </si>
  <si>
    <t>https://www.homedepot.com/p/Philips-40W-Equivalent-Vintage-Amber-Glass-Dimmable-G16-Indoor-Outdoor-LED-Light-Bulb-470427/301560589</t>
  </si>
  <si>
    <t>$2897
					/carton</t>
  </si>
  <si>
    <t>1517106885-556</t>
  </si>
  <si>
    <t>https://www.lowes.com/pl/Halogen-light-bulbs-Light-bulbs-Lighting-ceiling-fans/4294801203?refinement=716420918,926103966,1180433512</t>
  </si>
  <si>
    <t>Cascadia Lighting Krystal Touch 15-Pack 60 Watt Warm White G16.5 Halogen Light Fixture Light Bulb</t>
  </si>
  <si>
    <t>https://www.lowes.com/pd/Cascadia-Lighting-Krystal-Touch-15-Pack-60-Watt-Warm-White-G16-5-Halogen-Light-Fixture-Light-Bulb/1000145017</t>
  </si>
  <si>
    <t>Item # 549305 Model # KR60G16CL</t>
  </si>
  <si>
    <t>1517106890-557</t>
  </si>
  <si>
    <t>Cascadia Lighting Krystal Touch 15-Pack 40 Watt Warm White G11 Halogen Light Fixture Light Bulb</t>
  </si>
  <si>
    <t>https://www.lowes.com/pd/Cascadia-Lighting-Krystal-Touch-15-Pack-40-Watt-Warm-White-G11-Halogen-Light-Fixture-Light-Bulb/1000144997</t>
  </si>
  <si>
    <t>Item # 549305 Model # KR40G11CL</t>
  </si>
  <si>
    <t>G11</t>
  </si>
  <si>
    <t>1517106896-558</t>
  </si>
  <si>
    <t>GE 3-Pack 43 Watt for Indoor or Enclosed Outdoor Dimmable Color-Enhancing Incandescent Decorative Light Bulbs</t>
  </si>
  <si>
    <t>https://www.lowes.com/pd/GE-3-Pack-43-Watt-for-Indoor-or-Enclosed-Outdoor-Dimmable-Color-Enhancing-Incandescent-Decorative-Light-Bulbs/999911223</t>
  </si>
  <si>
    <t>Item # 670013 Model # 76101</t>
  </si>
  <si>
    <t>1517106906-560</t>
  </si>
  <si>
    <t>GE 40-Watt Dimmable Bright White Halogen Decorative Light Bulb</t>
  </si>
  <si>
    <t>https://www.lowes.com/pd/GE-40-Watt-Dimmable-Bright-White-Halogen-Decorative-Light-Bulb/3403406</t>
  </si>
  <si>
    <t>Item # 66557 Model # 64688</t>
  </si>
  <si>
    <t>1517106901-559</t>
  </si>
  <si>
    <t>GE 43 Watt Dimmable Soft White G25 Halogen Decorative Light Bulb</t>
  </si>
  <si>
    <t>https://www.lowes.com/pd/GE-43-Watt-Dimmable-Soft-White-G25-Halogen-Decorative-Light-Bulb/999911225</t>
  </si>
  <si>
    <t>Item # 670014 Model # 78588</t>
  </si>
  <si>
    <t>1517107659-573</t>
  </si>
  <si>
    <t>https://www.lowes.com/pl/LED-light-bulbs-Light-bulbs-Lighting-ceiling-fans/4294801193?refinement=926103966,1180433512,2533013144,2140399986</t>
  </si>
  <si>
    <t>Kichler 40W Equivalent Dimmable Soft White G16.5 LED Decorative Light Bulb</t>
  </si>
  <si>
    <t>https://www.lowes.com/pd/Kichler-40W-Equivalent-Dimmable-Soft-White-G16-5-LED-Decorative-Light-Bulb/1000115821</t>
  </si>
  <si>
    <t>Item # 777440 Model # YGA16A09-G16.5C-FR-4</t>
  </si>
  <si>
    <t>1517107610-564</t>
  </si>
  <si>
    <t>https://www.lowes.com/pd/Kichler-40W-Equivalent-Dimmable-Soft-White-G16-5-LED-Decorative-Light-Bulb/1000115823</t>
  </si>
  <si>
    <t>Item # 777441 Model # YGA16A09-G16.5-FR-4W</t>
  </si>
  <si>
    <t>1517107615-565</t>
  </si>
  <si>
    <t>Kichler 40W Equivalent Dimmable Amber G16.5 Vintage LED Decorative Light Bulb</t>
  </si>
  <si>
    <t>https://www.lowes.com/pd/Kichler-40W-Equivalent-Dimmable-Amber-G16-5-Vintage-LED-Decorative-Light-Bulb/1000115849</t>
  </si>
  <si>
    <t>Item # 777457 Model # YGA16A09-G16.5C-AM-2</t>
  </si>
  <si>
    <t>1517107628-567</t>
  </si>
  <si>
    <t>Kichler 60W Equivalent Dimmable Soft White G25 LED Decorative Light Bulb</t>
  </si>
  <si>
    <t>https://www.lowes.com/pd/Kichler-60W-Equivalent-Dimmable-Soft-White-G25-LED-Decorative-Light-Bulb/1000115865</t>
  </si>
  <si>
    <t>Item # 784766 Model # YGA16A06-G25-SL-5W</t>
  </si>
  <si>
    <t>1517107654-572</t>
  </si>
  <si>
    <t>Utilitech 4-Pack 60 W Equivalent Dimmable Soft White G25 Vintage LED Decorative Light Bulb</t>
  </si>
  <si>
    <t>https://www.lowes.com/pd/Utilitech-4-Pack-60-W-Equivalent-Dimmable-Soft-White-G25-Vintage-LED-Decorative-Light-Bulb/1000360487</t>
  </si>
  <si>
    <t>Item # 911371 Model # YGA16A06-G25FR5W</t>
  </si>
  <si>
    <t>1517107693-579</t>
  </si>
  <si>
    <t>SYLVANIA Ultra 2-Pack 40 W Equivalent Dimmable Soft White G25 LED Light Fixture Light Bulbs</t>
  </si>
  <si>
    <t>https://www.lowes.com/pd/SYLVANIA-Ultra-2-Pack-40-W-Equivalent-Dimmable-Soft-White-G25-LED-Light-Fixture-Light-Bulbs/1000223767</t>
  </si>
  <si>
    <t>Item # 786654 Model # 72931</t>
  </si>
  <si>
    <t>1517107683-577</t>
  </si>
  <si>
    <t>Kichler Equivalent Dimmable Soft White G16.5 LED Decorative Light Bulb</t>
  </si>
  <si>
    <t>https://www.lowes.com/pd/Kichler-25W-Equivalent-Dimmable-Soft-White-G16-5-LED-Decorative-Light-Bulb/1000115817</t>
  </si>
  <si>
    <t>Kichler 25W Equivalent Dimmable Soft White G16.5 LED Decorative Light Bulb</t>
  </si>
  <si>
    <t>Item # 777438 Model # YGA16A09-G16.5C-CL-2</t>
  </si>
  <si>
    <t>1517107594-561</t>
  </si>
  <si>
    <t>Cascadia Lighting LED G5 60 W Equivalent Dimmable Warm White G25 LED Light Fixture Light Bulb</t>
  </si>
  <si>
    <t>https://www.lowes.com/pd/Cascadia-Lighting-LED-G5-60-W-Equivalent-Dimmable-Warm-White-G25-LED-Light-Fixture-Light-Bulb/50286907</t>
  </si>
  <si>
    <t>Item # 549305 Model # ATG10279473</t>
  </si>
  <si>
    <t>1517107605-563</t>
  </si>
  <si>
    <t>Kichler 60W Equivalent Dimmable Amber G25 Vintage LED Decorative Light Bulb</t>
  </si>
  <si>
    <t>https://www.lowes.com/pd/Kichler-60W-Equivalent-Dimmable-Amber-G25-Vintage-LED-Decorative-Light-Bulb/1000115877</t>
  </si>
  <si>
    <t>Item # 784788 Model # YGA16A06-G25-AM-4W</t>
  </si>
  <si>
    <t>1517107639-569</t>
  </si>
  <si>
    <t>https://www.lowes.com/pd/Kichler-60W-Equivalent-Dimmable-Amber-G25-Vintage-LED-Decorative-Light-Bulb/1000115851</t>
  </si>
  <si>
    <t>Item # 777458 Model # YGA16A06-G25-AM-4W</t>
  </si>
  <si>
    <t>1517107688-578</t>
  </si>
  <si>
    <t>https://www.lowes.com/pd/Kichler-40W-Equivalent-Dimmable-Soft-White-G16-5-LED-Decorative-Light-Bulb/1000115815</t>
  </si>
  <si>
    <t>Item # 777437 Model # YGA16A09-G16.5-CL-4W</t>
  </si>
  <si>
    <t>1517107644-570</t>
  </si>
  <si>
    <t>SYLVANIA 40W Equivalent Dimmable Soft White G25 LED Decorative Light Bulb</t>
  </si>
  <si>
    <t>https://www.lowes.com/pd/SYLVANIA-40W-Equivalent-Dimmable-Soft-White-G25-LED-Decorative-Light-Bulb/1000107811</t>
  </si>
  <si>
    <t>Item # 785123 Model # 75200</t>
  </si>
  <si>
    <t>1517107675-576</t>
  </si>
  <si>
    <t>Kichler Equivalent Dimmable Soft White G25 LED Decorative Light Bulb</t>
  </si>
  <si>
    <t>https://www.lowes.com/pd/Kichler-40W-Equivalent-Dimmable-Soft-White-G25-LED-Decorative-Light-Bulb/1000115827</t>
  </si>
  <si>
    <t>Kichler 40W Equivalent Dimmable Soft White G25 LED Decorative Light Bulb</t>
  </si>
  <si>
    <t>Item # 777443 Model # YGA16A06-G25-CL-4W</t>
  </si>
  <si>
    <t>1517107698-580</t>
  </si>
  <si>
    <t>Utilitech 3-Pack 60 W Equivalent Dimmable Soft White G25 Vintage LED Decorative Light Bulb</t>
  </si>
  <si>
    <t>https://www.lowes.com/pd/Utilitech-3-Pack-60-W-Equivalent-Dimmable-Soft-White-G25-Vintage-LED-Decorative-Light-Bulb/1000296689</t>
  </si>
  <si>
    <t>Item # 755159 Model # YGA16A06-G25CL5W</t>
  </si>
  <si>
    <t>1517107649-571</t>
  </si>
  <si>
    <t>Kichler 60W Equivalent Dimmable Amber G30 Vintage LED Decorative Light Bulb</t>
  </si>
  <si>
    <t>https://www.lowes.com/pd/Kichler-60W-Equivalent-Dimmable-Amber-G30-Vintage-LED-Decorative-Light-Bulb/1000115853</t>
  </si>
  <si>
    <t>Item # 777459 Model # YGA16A04-G30-AM-4W</t>
  </si>
  <si>
    <t>1517107623-566</t>
  </si>
  <si>
    <t>https://www.lowes.com/pd/Kichler-60W-Equivalent-Dimmable-Soft-White-G25-LED-Decorative-Light-Bulb/1000115861</t>
  </si>
  <si>
    <t>Item # 782280 Model # YGA16A06-G25-SL-5W</t>
  </si>
  <si>
    <t>1517107704-581</t>
  </si>
  <si>
    <t>https://www.lowes.com/pd/SYLVANIA-Ultra-2-Pack-40-W-Equivalent-Dimmable-Soft-White-G25-LED-Light-Fixture-Light-Bulbs/1000223769</t>
  </si>
  <si>
    <t>Item # 786655 Model # 74299</t>
  </si>
  <si>
    <t>1517107670-575</t>
  </si>
  <si>
    <t>https://www.lowes.com/pd/Kichler-40W-Equivalent-Dimmable-Soft-White-G25-LED-Decorative-Light-Bulb/1000115831</t>
  </si>
  <si>
    <t>Item # 777445 Model # YGA16A06-G25-FR-4W</t>
  </si>
  <si>
    <t>1517107633-568</t>
  </si>
  <si>
    <t>Kichler 60W Equivalent Dimmable Soft White G16.5 LED Decorative Light Bulb</t>
  </si>
  <si>
    <t>https://www.lowes.com/pd/Kichler-60W-Equivalent-Dimmable-Soft-White-G16-5-LED-Decorative-Light-Bulb/1000115863</t>
  </si>
  <si>
    <t>Item # 784765 Model # YGA16A09-G16.5-CL-5W</t>
  </si>
  <si>
    <t>1517107600-562</t>
  </si>
  <si>
    <t>Simply Conserve 24-Pack 40 W Equivalent Dimmable Soft White G25 LED Light Fixture Light Bulbs</t>
  </si>
  <si>
    <t>https://www.lowes.com/pd/Simply-Conserve-24-Pack-40-W-Equivalent-Dimmable-Soft-White-G25-LED-Light-Fixture-Light-Bulbs/1000115057</t>
  </si>
  <si>
    <t>Item # 806417 Model # L406G2527K</t>
  </si>
  <si>
    <t>1517107665-574</t>
  </si>
  <si>
    <t>Kichler 60W Equivalent Dimmable Amber G40 Vintage LED Decorative Light Bulb</t>
  </si>
  <si>
    <t>https://www.lowes.com/pd/Kichler-60W-Equivalent-Dimmable-Amber-G40-Vintage-LED-Decorative-Light-Bulb/1000115855</t>
  </si>
  <si>
    <t>Item # 777460 Model # YGA16A05-G40-AM-4W</t>
  </si>
  <si>
    <t>Incandescent</t>
  </si>
  <si>
    <t>Textured</t>
  </si>
  <si>
    <t>Candle</t>
  </si>
  <si>
    <t>priceperlamp</t>
  </si>
  <si>
    <t>pricecorrected</t>
  </si>
  <si>
    <t>Measure Wattage</t>
  </si>
  <si>
    <t>Halogen/Inc</t>
  </si>
  <si>
    <t>Hal/Inc</t>
  </si>
  <si>
    <t>No*</t>
  </si>
  <si>
    <t>*None were sold</t>
  </si>
  <si>
    <t>Technology</t>
  </si>
  <si>
    <t>technology</t>
  </si>
  <si>
    <t>shapecode</t>
  </si>
  <si>
    <t>shapecode-href</t>
  </si>
  <si>
    <t>watt</t>
  </si>
  <si>
    <t>watt-href</t>
  </si>
  <si>
    <t>1517109564-677</t>
  </si>
  <si>
    <t>https://www.1000bulbs.com/category/decorative-globe-light-bulbs/</t>
  </si>
  <si>
    <t>40 Watt - G40 Globe - Clear - 5,000 Life Hours - 260 Lumens - Medium Base - 130 Volt</t>
  </si>
  <si>
    <t>https://www.1000bulbs.com/product/2889/DEC-101174.html</t>
  </si>
  <si>
    <t>Halco 5203 - 40 Watt - G40 Globe</t>
  </si>
  <si>
    <t>Clear - 5,000 Life Hours - 260 Lumens - Medium Base - 130 Volt</t>
  </si>
  <si>
    <t>1 - 11
$4.58
ea
12 +
$3.30
ea</t>
  </si>
  <si>
    <t>G40
Incandescent
Decorative Globes</t>
  </si>
  <si>
    <t>https://www.1000bulbs.com/category/g40-decorative-globe-light-bulbs/</t>
  </si>
  <si>
    <t>40 Watt
G40 Incandescent
Decorative Globes</t>
  </si>
  <si>
    <t>https://www.1000bulbs.com/category/40-watt-g40-decorative-globe-light-bulbs/</t>
  </si>
  <si>
    <t>1517109707-698</t>
  </si>
  <si>
    <t>25 Watt - G25 Globe - White - 3,500 Life Hours - 140 Lumens - Medium Base - 130 Volt</t>
  </si>
  <si>
    <t>https://www.1000bulbs.com/product/2992/DEC-100611.html</t>
  </si>
  <si>
    <t>Halco 5002 - 25 Watt - G25 Globe</t>
  </si>
  <si>
    <t>White - 3,500 Life Hours - 140 Lumens - Medium Base - 130 Volt</t>
  </si>
  <si>
    <t>1 - 9
$1.30
ea
10 +
$0.97
ea</t>
  </si>
  <si>
    <t>G25
Incandescent
Decorative Globes</t>
  </si>
  <si>
    <t>https://www.1000bulbs.com/category/g25-decorative-globe-light-bulbs/</t>
  </si>
  <si>
    <t>5 to 25 Watt
G25 Incandescent
Decorative Globes</t>
  </si>
  <si>
    <t>https://www.1000bulbs.com/category/5-to-25-watt-g25-decorative-globe-light-bulbs/</t>
  </si>
  <si>
    <t>1517109825-728</t>
  </si>
  <si>
    <t>25 Watt - G16.5 Globe - Clear - 3,000 Life Hours - 300 Lumens - Candelabra Base - 120 Volt</t>
  </si>
  <si>
    <t>https://www.1000bulbs.com/product/632/DEC-KR500X0903.html</t>
  </si>
  <si>
    <t>Bulbrite 461225 - 25 Watt - G16.5 Globe</t>
  </si>
  <si>
    <t>Clear - 3,000 Life Hours - 300 Lumens - Candelabra Base - 120 Volt</t>
  </si>
  <si>
    <t>1 - 9
$1.72
ea
10 +
$1.24
ea</t>
  </si>
  <si>
    <t>G16
Incandescent
Decorative Globes</t>
  </si>
  <si>
    <t>https://www.1000bulbs.com/category/g16-decorative-globe-light-bulbs/</t>
  </si>
  <si>
    <t>25 Watt
G16 Incandescent
Decorative Globes</t>
  </si>
  <si>
    <t>https://www.1000bulbs.com/category/25-watt-g16-decorative-globe-light-bulbs/</t>
  </si>
  <si>
    <t>1517109547-673</t>
  </si>
  <si>
    <t>60 Watt - G40 Globe - White - 5,000 Life Hours - Medium Base - 580 Lumens - 130 Volt</t>
  </si>
  <si>
    <t>https://www.1000bulbs.com/product/8064/DEC-G402197.html</t>
  </si>
  <si>
    <t>Halco 5204 - 60 Watt - G40 Globe</t>
  </si>
  <si>
    <t>White - 5,000 Life Hours - Medium Base - 580 Lumens - 130 Volt</t>
  </si>
  <si>
    <t>1 - 23
$5.25
ea
24 +
$3.78
ea</t>
  </si>
  <si>
    <t>60 Watt
G40 Incandescent
Decorative Globes</t>
  </si>
  <si>
    <t>https://www.1000bulbs.com/category/60-watt-g40-decorative-globe-light-bulbs/</t>
  </si>
  <si>
    <t>1517109747-707</t>
  </si>
  <si>
    <t>60 Watt - G16 Globe - Clear - 1,500 Life Hours - 672 Lumens - Candelabra Base - 120 Volt</t>
  </si>
  <si>
    <t>https://www.1000bulbs.com/product/5606/DEC-103059.html</t>
  </si>
  <si>
    <t>Satco S3831 - 60 Watt - G16 Globe</t>
  </si>
  <si>
    <t>Clear - 1,500 Life Hours - 672 Lumens - Candelabra Base - 120 Volt</t>
  </si>
  <si>
    <t>1 - 24
$0.76
ea
25 +
$0.56
ea</t>
  </si>
  <si>
    <t>S3831</t>
  </si>
  <si>
    <t>60 Watt
G16 Incandescent
Decorative Globes</t>
  </si>
  <si>
    <t>https://www.1000bulbs.com/category/60-watt-g16-decorative-globe-light-bulbs/</t>
  </si>
  <si>
    <t>1517109799-720</t>
  </si>
  <si>
    <t>40 Watt - G16 Globe - Clear - 2,500 Life Hours - 360 Lumens - Candelabra Base - 130 Volt</t>
  </si>
  <si>
    <t>https://www.1000bulbs.com/product/5599/SATCO-A3923.html</t>
  </si>
  <si>
    <t>Satco A3923 - 40 Watt - G16 Globe</t>
  </si>
  <si>
    <t>Clear - 2,500 Life Hours - 360 Lumens - Candelabra Base - 130 Volt</t>
  </si>
  <si>
    <t>1 - 24
$0.94
ea
25 +
$0.58
ea</t>
  </si>
  <si>
    <t>A3923</t>
  </si>
  <si>
    <t>40 Watt
G16 Incandescent
Decorative Globes</t>
  </si>
  <si>
    <t>https://www.1000bulbs.com/category/40-watt-g16-decorative-globe-light-bulbs/</t>
  </si>
  <si>
    <t>1517109634-687</t>
  </si>
  <si>
    <t>40 Watt - G25 Globe - Clear - 2,500 Life Hours - 384 Lumens - Medium Base - 120 Volt</t>
  </si>
  <si>
    <t>https://www.1000bulbs.com/product/5783/SATCO-S3448.html</t>
  </si>
  <si>
    <t>Satco S3448 - 40 Watt - G25 Globe</t>
  </si>
  <si>
    <t>Clear - 2,500 Life Hours - 384 Lumens - Medium Base - 120 Volt</t>
  </si>
  <si>
    <t>1 - 11
$1.36
ea
12 +
$0.98
ea</t>
  </si>
  <si>
    <t>S3448</t>
  </si>
  <si>
    <t>40 Watt
G25 Incandescent
Decorative Globes</t>
  </si>
  <si>
    <t>https://www.1000bulbs.com/category/40-watt-g25-decorative-globe-light-bulbs/</t>
  </si>
  <si>
    <t>1517109550-674</t>
  </si>
  <si>
    <t>60 Watt - G40 Globe - White - 4,000 Life Hours - 550 Lumens - Medium Base - 120 Volt</t>
  </si>
  <si>
    <t>https://www.1000bulbs.com/product/5634/SATCO-S3002.html</t>
  </si>
  <si>
    <t>Satco S3002 - 60 Watt - G40 Globe</t>
  </si>
  <si>
    <t>White - 4,000 Life Hours - 550 Lumens - Medium Base - 120 Volt</t>
  </si>
  <si>
    <t>1 - 11
$4.69
ea
12 +
$3.38
ea</t>
  </si>
  <si>
    <t>S3002</t>
  </si>
  <si>
    <t>1517109687-694</t>
  </si>
  <si>
    <t>25 Watt - G25 Globe - Frost - 3,000 Life Hours - 167 Lumens - Medium Base - 130 Volt</t>
  </si>
  <si>
    <t>https://www.1000bulbs.com/product/5790/SATCO-A3640.html</t>
  </si>
  <si>
    <t>Satco A3640 - 25 Watt - G25 Globe</t>
  </si>
  <si>
    <t>Frost - 3,000 Life Hours - 167 Lumens - Medium Base - 130 Volt</t>
  </si>
  <si>
    <t>A3640</t>
  </si>
  <si>
    <t>1517109627-686</t>
  </si>
  <si>
    <t>40 Watt - G25 Globe - Clear - 2,500 Life Hours - 384 Lumens - Medium Base - 120 Volt - 3 Pack</t>
  </si>
  <si>
    <t>https://www.1000bulbs.com/product/60093/SATCO-S4048.html</t>
  </si>
  <si>
    <t>Satco S4048 - 40 Watt - G25 Globe</t>
  </si>
  <si>
    <t>Clear - 2,500 Life Hours - 384 Lumens - Medium Base - 120 Volt - 3 Pack</t>
  </si>
  <si>
    <t>$1.10
ea.
Sold only by the 3 Pack for $3.30</t>
  </si>
  <si>
    <t>S4048</t>
  </si>
  <si>
    <t>1517109593-682</t>
  </si>
  <si>
    <t>25 Watt - G40 Globe - Clear - 4,000 Life Hours - 120 Lumens - Medium Base - 120 Volt</t>
  </si>
  <si>
    <t>https://www.1000bulbs.com/product/5638/SATCO-S3010.html</t>
  </si>
  <si>
    <t>Satco S3010 - 25 Watt - G40 Globe</t>
  </si>
  <si>
    <t>Clear - 4,000 Life Hours - 120 Lumens - Medium Base - 120 Volt</t>
  </si>
  <si>
    <t>1 - 11
$3.93
ea
12 +
$2.96
ea</t>
  </si>
  <si>
    <t>S3010</t>
  </si>
  <si>
    <t>25 Watt
G40 Incandescent Decorative Globes</t>
  </si>
  <si>
    <t>https://www.1000bulbs.com/category/25-watt-g40-decorative-globe-light-bulbs/</t>
  </si>
  <si>
    <t>1517109858-740</t>
  </si>
  <si>
    <t>25 Watt - G16 Globe - Clear - 1,500 Life Hours - 232 Lumens - Candelabra Base - 120 Volt</t>
  </si>
  <si>
    <t>https://www.1000bulbs.com/product/5613/SATCO-S3822.html</t>
  </si>
  <si>
    <t>Satco S3822 - 25 Watt - G16 Globe</t>
  </si>
  <si>
    <t>Clear - 1,500 Life Hours - 232 Lumens - Candelabra Base - 120 Volt</t>
  </si>
  <si>
    <t>$0.63
ea</t>
  </si>
  <si>
    <t>S3822</t>
  </si>
  <si>
    <t>1517109674-693</t>
  </si>
  <si>
    <t>25 Watt - G25 Globe - White - 2,500 Life Hours - 187 Lumens - Medium Base - 120 Volt</t>
  </si>
  <si>
    <t>https://www.1000bulbs.com/product/5628/SATCO-S3440.html</t>
  </si>
  <si>
    <t>Satco S3440 - 25 Watt - G25 Globe</t>
  </si>
  <si>
    <t>White - 2,500 Life Hours - 187 Lumens - Medium Base - 120 Volt</t>
  </si>
  <si>
    <t>1 - 23
$1.36
ea
24 +
$0.98
ea</t>
  </si>
  <si>
    <t>S3440</t>
  </si>
  <si>
    <t>1517109869-742</t>
  </si>
  <si>
    <t>25 Watt - G16.5 Globe - Satin White - 2,500 Life Hours - 162 Lumens - Candelabra Base - 130 Volt</t>
  </si>
  <si>
    <t>https://www.1000bulbs.com/product/5622/DEC-100595.html</t>
  </si>
  <si>
    <t>Satco A3925 - 25 Watt - G16.5 Globe</t>
  </si>
  <si>
    <t>Satin White - 2,500 Life Hours - 162 Lumens - Candelabra Base - 130 Volt</t>
  </si>
  <si>
    <t>A3925</t>
  </si>
  <si>
    <t>1517109647-689</t>
  </si>
  <si>
    <t>40 Watt - G25 Globe - White - 3,000 Life Hours - 320 Lumens - Medium Base - 130 Volt</t>
  </si>
  <si>
    <t>https://www.1000bulbs.com/product/5788/SATCO-A3641.html</t>
  </si>
  <si>
    <t>Satco A3641 - 40 Watt - G25 Globe</t>
  </si>
  <si>
    <t>White - 3,000 Life Hours - 320 Lumens - Medium Base - 130 Volt</t>
  </si>
  <si>
    <t>1 - 5
$1.58
ea
6 +
$0.98
ea</t>
  </si>
  <si>
    <t>A3641</t>
  </si>
  <si>
    <t>1517109779-715</t>
  </si>
  <si>
    <t>40 Watt - G16 Globe - Clear - 3,000 Life Hours - 370 Lumens - Candelabra Base - 130 Volt</t>
  </si>
  <si>
    <t>https://www.1000bulbs.com/product/2886/DEC-101050.html</t>
  </si>
  <si>
    <t>Halco 2137 - 40 Watt - G16 Globe</t>
  </si>
  <si>
    <t>Clear - 3,000 Life Hours - 370 Lumens - Candelabra Base - 130 Volt</t>
  </si>
  <si>
    <t>1 - 24
$0.86
ea
25 +
$0.62
ea</t>
  </si>
  <si>
    <t>1517109540-672</t>
  </si>
  <si>
    <t>100 Watt - G40 Globe - White - 4,000 Life Hours - 1050 Lumens - Medium Base - 120 Volt</t>
  </si>
  <si>
    <t>https://www.1000bulbs.com/product/5633/SATCO-S3003.html</t>
  </si>
  <si>
    <t>Satco S3003 - 100 Watt - G40 Globe</t>
  </si>
  <si>
    <t>White - 4,000 Life Hours - 1050 Lumens - Medium Base - 120 Volt</t>
  </si>
  <si>
    <t>1 - 11
$4.12
ea
12 +
$2.41
ea</t>
  </si>
  <si>
    <t>S3003</t>
  </si>
  <si>
    <t>100 Watt
G40 Incandescent
Decorative Globes</t>
  </si>
  <si>
    <t>https://www.1000bulbs.com/category/100-watt-g40-decorative-globe-light-bulbs/</t>
  </si>
  <si>
    <t>1517109622-685</t>
  </si>
  <si>
    <t>40 Watt - G25 Globe - White - 3,500 Life Hours - 270 Lumens - Medium Base - 130 Volt</t>
  </si>
  <si>
    <t>https://www.1000bulbs.com/product/2996/DEC-101125.html</t>
  </si>
  <si>
    <t>Halco 5004 - 40 Watt - G25 Globe</t>
  </si>
  <si>
    <t>White - 3,500 Life Hours - 270 Lumens - Medium Base - 130 Volt</t>
  </si>
  <si>
    <t>1 - 9
$2.00
ea
10 +
$1.24
ea</t>
  </si>
  <si>
    <t>1517109609-683</t>
  </si>
  <si>
    <t>Mirrored Silver Bowl - 100 Watt - G25 Globe - Clear - 120 Volt</t>
  </si>
  <si>
    <t>https://www.1000bulbs.com/product/53777/DEC-103062.html</t>
  </si>
  <si>
    <t>Bulbrite 712331 - 100 Watt - G25 Globe</t>
  </si>
  <si>
    <t>Clear Silver Bowl - 1,500 Life Hours - Medium Base - 1,000 Lumens - 120 Volt</t>
  </si>
  <si>
    <t>$3.30
ea</t>
  </si>
  <si>
    <t>100 Watt
G25 Incandescent
Decorative Globes</t>
  </si>
  <si>
    <t>https://www.1000bulbs.com/category/100-watt-g25-decorative-globe-light-bulbs/</t>
  </si>
  <si>
    <t>1517109741-705</t>
  </si>
  <si>
    <t>60 Watt - G16 Globe - Clear - 2,500 Life Hours - 642 Lumens - Candelabra Base - 130 Volt</t>
  </si>
  <si>
    <t>https://www.1000bulbs.com/product/5618/SATCO-A3931.html</t>
  </si>
  <si>
    <t>Satco A3931 - 60 Watt - G16 Globe</t>
  </si>
  <si>
    <t>Clear - 2,500 Life Hours - 642 Lumens - Candelabra Base - 130 Volt</t>
  </si>
  <si>
    <t>A3931</t>
  </si>
  <si>
    <t>1517109880-746</t>
  </si>
  <si>
    <t>15 Watt - G16 Globe - Satin White - 2,500 Life Hours - 83 Lumens - Candelabra Base - 130 Volt</t>
  </si>
  <si>
    <t>https://www.1000bulbs.com/product/5619/DEC-A3924.html</t>
  </si>
  <si>
    <t>Satco A3924 - 15 Watt - G16 Globe</t>
  </si>
  <si>
    <t>Satin White - 2,500 Life Hours - 83 Lumens - Candelabra Base - 130 Volt</t>
  </si>
  <si>
    <t>$0.71
ea</t>
  </si>
  <si>
    <t>A3924</t>
  </si>
  <si>
    <t>15 Watt
G16 Incandescent
Decorative Globes</t>
  </si>
  <si>
    <t>https://www.1000bulbs.com/category/15-watt-g16-decorative-globe-light-bulbs/</t>
  </si>
  <si>
    <t>1517109812-724</t>
  </si>
  <si>
    <t>40 Watt - G16 Globe - Satin White - 2500 Life Hours - 325 Lumens - Candelabra Base - 130 Volt</t>
  </si>
  <si>
    <t>https://www.1000bulbs.com/product/5624/SATCO-A3926.html</t>
  </si>
  <si>
    <t>Satco A3926 - 40 Watt - G16 Globe</t>
  </si>
  <si>
    <t>Satin White - 2500 Life Hours - 325 Lumens - Candelabra Base - 130 Volt</t>
  </si>
  <si>
    <t>1 - 24
$0.60
ea
25 +
$0.44
ea</t>
  </si>
  <si>
    <t>A3926</t>
  </si>
  <si>
    <t>1517109584-681</t>
  </si>
  <si>
    <t>25 Watt - G40 Globe - Frost - 4,000 Life Hours - 110 Lumens - Medium Base - 120 Volt</t>
  </si>
  <si>
    <t>https://www.1000bulbs.com/product/5639/SATCO-S3000.html</t>
  </si>
  <si>
    <t>Satco S3000 - 25 Watt - G40 Globe</t>
  </si>
  <si>
    <t>Frost - 4,000 Life Hours - 110 Lumens - Medium Base - 120 Volt</t>
  </si>
  <si>
    <t>S3000</t>
  </si>
  <si>
    <t>1517109830-730</t>
  </si>
  <si>
    <t>25 Watt - G16.5 Globe - Clear - 1,500 Life Hours - 210 Lumens - Medium Base - 120 Volt</t>
  </si>
  <si>
    <t>https://www.1000bulbs.com/product/5605/DEC-100585.html</t>
  </si>
  <si>
    <t>Satco S3838 - 25 Watt - G16.5 Globe</t>
  </si>
  <si>
    <t>Clear - 1,500 Life Hours - 210 Lumens - Medium Base - 120 Volt</t>
  </si>
  <si>
    <t>1 - 24
$1.65
ea
25 +
$1.02
ea</t>
  </si>
  <si>
    <t>S3838</t>
  </si>
  <si>
    <t>1517109910-752</t>
  </si>
  <si>
    <t>15 Watt - G16 Globe - Clear - 1,500 Life Hours - 114 Lumens - Candelabra Base - 120 Volt</t>
  </si>
  <si>
    <t>https://www.1000bulbs.com/product/5611/DEC-100360.html</t>
  </si>
  <si>
    <t>Satco S3821 - 15 Watt - G16 Globe</t>
  </si>
  <si>
    <t>Clear - 1,500 Life Hours - 114 Lumens - Candelabra Base - 120 Volt</t>
  </si>
  <si>
    <t>S3821</t>
  </si>
  <si>
    <t>1517109554-675</t>
  </si>
  <si>
    <t>60 Watt - G40 Globe - Clear - 4,000 Life Hours - 580 Lumens - Medium Base - 120 Volt</t>
  </si>
  <si>
    <t>https://www.1000bulbs.com/product/5635/SATCO-S3012.html</t>
  </si>
  <si>
    <t>Satco S3012 - 60 Watt - G40 Globe</t>
  </si>
  <si>
    <t>Clear - 4,000 Life Hours - 580 Lumens - Medium Base - 120 Volt</t>
  </si>
  <si>
    <t>S3012</t>
  </si>
  <si>
    <t>1517109894-750</t>
  </si>
  <si>
    <t>15 Watt - G16 Globe - Satin White - 1,500 Life Hours - 94 Lumens - Candelabra Base - 120 Volt</t>
  </si>
  <si>
    <t>https://www.1000bulbs.com/product/5610/DEC-100362.html</t>
  </si>
  <si>
    <t>Satco S3824 - 15 Watt - G16 Globe</t>
  </si>
  <si>
    <t>Satin White - 1,500 Life Hours - 94 Lumens - Candelabra Base - 120 Volt</t>
  </si>
  <si>
    <t>S3824</t>
  </si>
  <si>
    <t>1517109668-692</t>
  </si>
  <si>
    <t>25 Watt - G25 Globe - Clear - 3,500 Life Hours - 150 Lumens - Medium Base - 130 Volt</t>
  </si>
  <si>
    <t>https://www.1000bulbs.com/product/2993/DEC-100610.html</t>
  </si>
  <si>
    <t>Halco 5001 - 25 Watt - G25 Globe</t>
  </si>
  <si>
    <t>Clear - 3,500 Life Hours - 150 Lumens - Medium Base - 130 Volt</t>
  </si>
  <si>
    <t>1 - 9
$1.61
ea
10 +
$1.16
ea</t>
  </si>
  <si>
    <t>1517109617-684</t>
  </si>
  <si>
    <t>40 Watt - G25 Globe - Clear - 3,500 Life Hours - 300 Lumens - Medium Base - 130 Volt - 10 Pack</t>
  </si>
  <si>
    <t>https://www.1000bulbs.com/product/154293/HALCO-5003PK.html</t>
  </si>
  <si>
    <t>Halco 5003 - 40 Watt - G25 Globe</t>
  </si>
  <si>
    <t>Clear - 3,500 Life Hours - 300 Lumens - Medium Base - 130 Volt - 10 Pack</t>
  </si>
  <si>
    <t>$1.61
ea.
Sold only by the 10 Pack for $16.11</t>
  </si>
  <si>
    <t>1517109580-680</t>
  </si>
  <si>
    <t>25 Watt - Clear - G40 Globe - 2,000 Life Hours - 190 Lumens - Medium Base - 120 Volt</t>
  </si>
  <si>
    <t>https://www.1000bulbs.com/product/859/DEC-100625.html</t>
  </si>
  <si>
    <t>25 Watt - Clear - G40 Globe</t>
  </si>
  <si>
    <t>2,000 Life Hours - 190 Lumens - Medium Base - 120 Volt - Craftmade 25-G40-CL</t>
  </si>
  <si>
    <t>1 - 24
$4.55
ea
25 +
$3.64
ea</t>
  </si>
  <si>
    <t>Craftmade</t>
  </si>
  <si>
    <t>25-G40-CL</t>
  </si>
  <si>
    <t>1517109664-691</t>
  </si>
  <si>
    <t>5 Watt - G25 Globe - 5 Internal Mini Bulbs - 30,000 Life Hours - 10 Lumens - Medium Base - 130 Volt</t>
  </si>
  <si>
    <t>https://www.1000bulbs.com/product/58848/DEC-716330.html</t>
  </si>
  <si>
    <t>Bulbrite 716330 - 5 Watt - G25 Globe</t>
  </si>
  <si>
    <t>5 Internal Mini Bulbs - 30,000 Life Hours - 10 Lumens - Medium Base - 130 Volt</t>
  </si>
  <si>
    <t>1 - 11
$8.14
ea
12 +
$5.86
ea</t>
  </si>
  <si>
    <t>1517109754-708</t>
  </si>
  <si>
    <t>60 Watt - G16 Globe - Clear - 3,000 Life Hours - 650 Lumens - Candelabra Base - 130 Volt</t>
  </si>
  <si>
    <t>https://www.1000bulbs.com/product/2885/DEC-103060.html</t>
  </si>
  <si>
    <t>Halco 4004 - 60 Watt - G16 Globe</t>
  </si>
  <si>
    <t>Clear - 3,000 Life Hours - 650 Lumens - Candelabra Base - 130 Volt</t>
  </si>
  <si>
    <t>1 - 24
$0.70
ea
25 +
$0.52
ea</t>
  </si>
  <si>
    <t>1517109521-669</t>
  </si>
  <si>
    <t>150 Watt - G40 Globe - Clear - 4,000 Life Hours - 1,700 Lumens - Medium Base - 120 Volt</t>
  </si>
  <si>
    <t>https://www.1000bulbs.com/product/5632/SATCO-S3014.html</t>
  </si>
  <si>
    <t>Satco S3014 - 150 Watt - G40 Globe</t>
  </si>
  <si>
    <t>Clear - 4,000 Life Hours - 1,700 Lumens - Medium Base - 120 Volt</t>
  </si>
  <si>
    <t>1 - 5
$3.67
ea
6 +
$2.82
ea</t>
  </si>
  <si>
    <t>S3014</t>
  </si>
  <si>
    <t>150 Watt
G40 Incandescent
Decorative Globes</t>
  </si>
  <si>
    <t>https://www.1000bulbs.com/category/150-watt-g40-decorative-globe-light-bulbs/</t>
  </si>
  <si>
    <t>1517109724-701</t>
  </si>
  <si>
    <t>60 Watt - G16.5 Globe - Soft White - 1,500 Life Hours - Medium Base - 672 Lumens - 120 Volt - 2 Pack</t>
  </si>
  <si>
    <t>https://www.1000bulbs.com/product/54181/IN-10301.html</t>
  </si>
  <si>
    <t>SYLVANIA 10301 - 60 Watt - G16.5 Globe</t>
  </si>
  <si>
    <t>Soft White - 1,500 Life Hours - Medium Base - 672 Lumens - 120 Volt - 2 Pack</t>
  </si>
  <si>
    <t>$4.12
ea.
Sold only by the 2 Pack for $8.24</t>
  </si>
  <si>
    <t>1517109737-703</t>
  </si>
  <si>
    <t>60 Watt - G16 Globe - Satin White - 1,500 Life Hours - 630 Lumens - Candelabra Base - 120 Volt</t>
  </si>
  <si>
    <t>https://www.1000bulbs.com/product/5616/SATCO-S3832.html</t>
  </si>
  <si>
    <t>Satco S3832 - 60 Watt - G16 Globe</t>
  </si>
  <si>
    <t>Satin White - 1,500 Life Hours - 630 Lumens - Candelabra Base - 120 Volt</t>
  </si>
  <si>
    <t>S3832</t>
  </si>
  <si>
    <t>1517109701-696</t>
  </si>
  <si>
    <t>25 Watt - G25 Globe - Clear - 2,500 Life Hours - 180 Lumens - Medium Base - 120 Volt</t>
  </si>
  <si>
    <t>https://www.1000bulbs.com/product/5627/SATCO-S3447.html</t>
  </si>
  <si>
    <t>Satco S3447 - 25 Watt - G25 Globe</t>
  </si>
  <si>
    <t>Clear - 2,500 Life Hours - 180 Lumens - Medium Base - 120 Volt</t>
  </si>
  <si>
    <t>S3447</t>
  </si>
  <si>
    <t>1517109836-732</t>
  </si>
  <si>
    <t>25 Watt - G16.5 Globe - White - 1,500 Life Hours - 160 Lumens - Medium Base - 120 Volt</t>
  </si>
  <si>
    <t>https://www.1000bulbs.com/product/5604/DEC-100586.html</t>
  </si>
  <si>
    <t>Satco S3841 - 25 Watt - G16.5 Globe</t>
  </si>
  <si>
    <t>White - 1,500 Life Hours - 160 Lumens - Medium Base - 120 Volt</t>
  </si>
  <si>
    <t>1 - 24
$1.42
ea
25 +
$1.02
ea</t>
  </si>
  <si>
    <t>S3841</t>
  </si>
  <si>
    <t>1517109807-722</t>
  </si>
  <si>
    <t>40 Watt - G16 Globe - White - 1,500 Life Hours - 348 Lumens - Candelabra Base - 120 Volt</t>
  </si>
  <si>
    <t>https://www.1000bulbs.com/product/5607/SATCO-S3261.html</t>
  </si>
  <si>
    <t>Satco S3261 - 40 Watt - G16 Globe</t>
  </si>
  <si>
    <t>White - 1,500 Life Hours - 348 Lumens - Candelabra Base - 120 Volt</t>
  </si>
  <si>
    <t>1 - 24
$0.68
ea
25 +
$0.54
ea</t>
  </si>
  <si>
    <t>S3261</t>
  </si>
  <si>
    <t>1517109845-735</t>
  </si>
  <si>
    <t>25 Watt - G16 Globe - White - 1,500 Life Hours - 202 Lumens - Candelabra Base - 120 Volt</t>
  </si>
  <si>
    <t>https://www.1000bulbs.com/product/5615/SATCO-S3260.html</t>
  </si>
  <si>
    <t>Satco S3260 - 25 Watt - G16 Globe</t>
  </si>
  <si>
    <t>White - 1,500 Life Hours - 202 Lumens - Candelabra Base - 120 Volt</t>
  </si>
  <si>
    <t>1 - 24
$1.03
ea
25 +
$0.74
ea</t>
  </si>
  <si>
    <t>S3260</t>
  </si>
  <si>
    <t>1517109785-717</t>
  </si>
  <si>
    <t>40 Watt - G16 Globe - Satin White - 1,500 Life Hours - 348 Lumens - Candelabra Base - 120 Volt</t>
  </si>
  <si>
    <t>https://www.1000bulbs.com/product/5609/SATCO-S3826.html</t>
  </si>
  <si>
    <t>Satco S3826 - 40 Watt - G16 Globe</t>
  </si>
  <si>
    <t>Satin White - 1,500 Life Hours - 348 Lumens - Candelabra Base - 120 Volt</t>
  </si>
  <si>
    <t>1 - 24
$0.81
ea
25 +
$0.58
ea</t>
  </si>
  <si>
    <t>S3826</t>
  </si>
  <si>
    <t>1517109560-676</t>
  </si>
  <si>
    <t>40 Watt - G40 Globe - White- 5,000 Life Hours - 240 Lumens - Medium Base - 130 Volt</t>
  </si>
  <si>
    <t>https://www.1000bulbs.com/product/2887/DEC-101175.html</t>
  </si>
  <si>
    <t>Halco 5202 - 40 Watt - G40 Globe</t>
  </si>
  <si>
    <t>White - 5,000 Life Hours - 240 Lumens - Medium Base - 130 Volt</t>
  </si>
  <si>
    <t>1 - 11
$5.25
ea
12 +
$3.78
ea</t>
  </si>
  <si>
    <t>1517109917-753</t>
  </si>
  <si>
    <t>7 Watt - G16 Globe - Clear - Intermediate Base - 60 Lumens - 130 Volt - 25 Pack</t>
  </si>
  <si>
    <t>https://www.1000bulbs.com/product/153794/DEC-0007G16CLPK.html</t>
  </si>
  <si>
    <t>7 Watt - G16 Globe - Clear - Intermediate Base</t>
  </si>
  <si>
    <t>60 Lumens - 130 Volt - 25 Pack - PLT G507E17CLPK</t>
  </si>
  <si>
    <t>$0.72
ea.
Sold only by the 25 Pack for $18.06</t>
  </si>
  <si>
    <t>G507E17CLPK</t>
  </si>
  <si>
    <t>5 to 7 Watt
G16 Incandescent
Decorative Globes</t>
  </si>
  <si>
    <t>https://www.1000bulbs.com/category/5-to-7-watt-g16-decorative-globe-light-bulbs/</t>
  </si>
  <si>
    <t>1517109535-671</t>
  </si>
  <si>
    <t>100 Watt - G40 Globe - Clear - 4,000 Life Hours - 1150 Lumens - Medium Base - 120 Volt</t>
  </si>
  <si>
    <t>https://www.1000bulbs.com/product/5630/SATCO-S3013.html</t>
  </si>
  <si>
    <t>Satco S3013 - 100 Watt - G40 Globe</t>
  </si>
  <si>
    <t>Clear - 4,000 Life Hours - 1150 Lumens - Medium Base - 120 Volt</t>
  </si>
  <si>
    <t>$2.56
ea</t>
  </si>
  <si>
    <t>S3013</t>
  </si>
  <si>
    <t>1517109767-711</t>
  </si>
  <si>
    <t>40 Watt - G16 Globe - Clear - 1,500 Life Hours - 370 Lumens - Medium Base - 120 Volt</t>
  </si>
  <si>
    <t>https://www.1000bulbs.com/product/5603/DEC-101060.html</t>
  </si>
  <si>
    <t>Satco S3839 - 40 Watt - G16 Globe</t>
  </si>
  <si>
    <t>Clear - 1,500 Life Hours - 370 Lumens - Medium Base - 120 Volt</t>
  </si>
  <si>
    <t>S3839</t>
  </si>
  <si>
    <t>1517109902-751</t>
  </si>
  <si>
    <t>15 Watt - G16 Globe - Clear - 2,500 Life Hours - 98 Lumens - Candelabra Base - 130 Volt</t>
  </si>
  <si>
    <t>https://www.1000bulbs.com/product/5600/DEC-100361.html</t>
  </si>
  <si>
    <t>Satco A3921 - 15 Watt - G16 Globe</t>
  </si>
  <si>
    <t>Clear - 2,500 Life Hours - 98 Lumens - Candelabra Base - 130 Volt</t>
  </si>
  <si>
    <t>A3921</t>
  </si>
  <si>
    <t>1517109791-718</t>
  </si>
  <si>
    <t>40 Watt - G16 Globe - Clear - 1,500 Life Hours - 384 Lumens - Candelabra Base - 120 Volt</t>
  </si>
  <si>
    <t>https://www.1000bulbs.com/product/5608/SATCO-S3823.html</t>
  </si>
  <si>
    <t>Satco S3823 - 40 Watt - G16 Globe</t>
  </si>
  <si>
    <t>Clear - 1,500 Life Hours - 384 Lumens - Candelabra Base - 120 Volt</t>
  </si>
  <si>
    <t>S3823</t>
  </si>
  <si>
    <t>1517109888-749</t>
  </si>
  <si>
    <t>15 Watt - G16 Globe - Clear - 2,500 Life Hours - 105 Lumens - Candelabra Base - 120 Volt</t>
  </si>
  <si>
    <t>https://www.1000bulbs.com/product/53780/DEC-391115.html</t>
  </si>
  <si>
    <t>Bulbrite 391115 - 15 Watt - G16 Globe</t>
  </si>
  <si>
    <t>Clear - 2,500 Life Hours - 105 Lumens - Candelabra Base - 120 Volt</t>
  </si>
  <si>
    <t>$0.70
ea</t>
  </si>
  <si>
    <t>1517109528-670</t>
  </si>
  <si>
    <t>150 Watt - G40 Globe - White - 4,000 Life Hours - 1550 Lumens - Medium Base - 120 Volt</t>
  </si>
  <si>
    <t>https://www.1000bulbs.com/product/5631/SATCO-S3004.html</t>
  </si>
  <si>
    <t>Satco S3004 - 150 Watt - G40 Globe</t>
  </si>
  <si>
    <t>White - 4,000 Life Hours - 1550 Lumens - Medium Base - 120 Volt</t>
  </si>
  <si>
    <t>$2.77
ea</t>
  </si>
  <si>
    <t>S3004</t>
  </si>
  <si>
    <t>1517109568-678</t>
  </si>
  <si>
    <t>40 Watt - G40 Globe - Clear - 4,000 Life Hours - 300 Lumens - Medium Base - 120 Volt</t>
  </si>
  <si>
    <t>https://www.1000bulbs.com/product/5637/SATCO-S3011.html</t>
  </si>
  <si>
    <t>Satco S3011 - 40 Watt - G40 Globe</t>
  </si>
  <si>
    <t>Clear - 4,000 Life Hours - 300 Lumens - Medium Base - 120 Volt</t>
  </si>
  <si>
    <t>1 - 11
$4.23
ea
12 +
$3.13
ea</t>
  </si>
  <si>
    <t>S3011</t>
  </si>
  <si>
    <t>1517109639-688</t>
  </si>
  <si>
    <t>40 Watt - G25 Globe - White - 2,500 Life Hours - 340 Lumens - Medium Base - 120 Volt</t>
  </si>
  <si>
    <t>https://www.1000bulbs.com/product/5782/SATCO-S3441.html</t>
  </si>
  <si>
    <t>Satco S3441 - 40 Watt - G25 Globe</t>
  </si>
  <si>
    <t>White - 2,500 Life Hours - 340 Lumens - Medium Base - 120 Volt</t>
  </si>
  <si>
    <t>S3441</t>
  </si>
  <si>
    <t>1517109852-737</t>
  </si>
  <si>
    <t>25 Watt - G16 Globe - Clear - 2,500 Life Hours - 186 Lumens - Candelabra Base - 130 Volt</t>
  </si>
  <si>
    <t>https://www.1000bulbs.com/product/5621/DEC-100590.html</t>
  </si>
  <si>
    <t>Satco A3922 - 25 Watt - G16 Globe</t>
  </si>
  <si>
    <t>Clear - 2,500 Life Hours - 186 Lumens - Candelabra Base - 130 Volt</t>
  </si>
  <si>
    <t>A3922</t>
  </si>
  <si>
    <t>1517109762-710</t>
  </si>
  <si>
    <t>40 Watt - G16 Globe - Clear Silver Bowl - 1,500 Life Hours - 384 Lumens - Candelabra Base - 120 Volt</t>
  </si>
  <si>
    <t>https://www.1000bulbs.com/product/5625/DEC-101124.html</t>
  </si>
  <si>
    <t>Satco S3245 - 40 Watt - G16 Globe</t>
  </si>
  <si>
    <t>Clear Silver Bowl - 1,500 Life Hours - 384 Lumens - Candelabra Base - 120 Volt</t>
  </si>
  <si>
    <t>1 - 24
$2.03
ea
25 +
$1.46
ea</t>
  </si>
  <si>
    <t>S3245</t>
  </si>
  <si>
    <t>1517109652-690</t>
  </si>
  <si>
    <t>40 Watt - G25 Globe - Clear - 3,000 Life Hours - 360 Lumens - Medium Base - 130 Volt</t>
  </si>
  <si>
    <t>https://www.1000bulbs.com/product/5789/SATCO-A3648.html</t>
  </si>
  <si>
    <t>Satco A3648 - 40 Watt - G25 Globe</t>
  </si>
  <si>
    <t>Clear - 3,000 Life Hours - 360 Lumens - Medium Base - 130 Volt</t>
  </si>
  <si>
    <t>A3648</t>
  </si>
  <si>
    <t>1517109693-695</t>
  </si>
  <si>
    <t>25 Watt - G25 Globe - Clear - 3,000 Life Hours - 193 Lumens - Medium Base - 130 Volt</t>
  </si>
  <si>
    <t>https://www.1000bulbs.com/product/5629/SATCO-A3647.html</t>
  </si>
  <si>
    <t>Satco A3647 - 25 Watt - G25 Globe</t>
  </si>
  <si>
    <t>Clear - 3,000 Life Hours - 193 Lumens - Medium Base - 130 Volt</t>
  </si>
  <si>
    <t>A3647</t>
  </si>
  <si>
    <t>1517109773-713</t>
  </si>
  <si>
    <t>40 Watt - G16 Globe - White - 1,500 Life Hours - 320 Lumens - Medium Base - 120 Volt</t>
  </si>
  <si>
    <t>https://www.1000bulbs.com/product/5602/SATCO-S3842.html</t>
  </si>
  <si>
    <t>Satco S3842 - 40 Watt - G16 Globe</t>
  </si>
  <si>
    <t>White - 1,500 Life Hours - 320 Lumens - Medium Base - 120 Volt</t>
  </si>
  <si>
    <t>S3842</t>
  </si>
  <si>
    <t>1517109572-679</t>
  </si>
  <si>
    <t>40 Watt - G40 Globe - White - 4,000 Life Hours - 280 Lumens - Medium Base - 120 Volt</t>
  </si>
  <si>
    <t>https://www.1000bulbs.com/product/5636/SATCO-S3001.html</t>
  </si>
  <si>
    <t>Satco S3001 - 40 Watt - G40 Globe</t>
  </si>
  <si>
    <t>White - 4,000 Life Hours - 280 Lumens - Medium Base - 120 Volt</t>
  </si>
  <si>
    <t>S3001</t>
  </si>
  <si>
    <t>Watts Equiv</t>
  </si>
  <si>
    <t>&lt;150 W</t>
  </si>
  <si>
    <t>&lt; 43 W</t>
  </si>
  <si>
    <t>EnergyStar</t>
  </si>
  <si>
    <t>E* + EnergySaving</t>
  </si>
  <si>
    <t>All Average</t>
  </si>
  <si>
    <t>(2) Cost is calculated from the averages from LEDCombined.</t>
  </si>
  <si>
    <t>(3) Cost is calculated from the averages from CFLCombined.</t>
  </si>
  <si>
    <t>2018 WRR (1)</t>
  </si>
  <si>
    <t xml:space="preserve">(1) WRR as stated in the 2018-LED-WRR-11Dec2017.xlsx.  </t>
  </si>
  <si>
    <t>Watts Equivalent</t>
  </si>
  <si>
    <t>(4) Cost is calculated from the averages from CFLCombined.</t>
  </si>
  <si>
    <t>(5) Uses the Base Case Mix table above.</t>
  </si>
  <si>
    <t>Hal/Inc (4)</t>
  </si>
  <si>
    <t>Base Case Cost (5)</t>
  </si>
  <si>
    <t>(6) From WO17</t>
  </si>
  <si>
    <t>(7) IMC = LED Cost - Base Case Cost</t>
  </si>
  <si>
    <t>(8) FMC = LED Cost + Labor</t>
  </si>
  <si>
    <t xml:space="preserve"> Labor (6)</t>
  </si>
  <si>
    <t>IMC (7)</t>
  </si>
  <si>
    <t>FMC (8)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</si>
</sst>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58">
    <xf numFmtId="0" fontId="0" fillId="0" borderId="0" xfId="0"/>
    <xf numFmtId="8" fontId="0" fillId="0" borderId="0" xfId="0" applyNumberFormat="1"/>
    <xf numFmtId="0" fontId="0" fillId="0" borderId="0" xfId="0" applyAlignment="1"/>
    <xf numFmtId="0" fontId="0" fillId="0" borderId="0" xfId="0" applyBorder="1"/>
    <xf numFmtId="3" fontId="0" fillId="0" borderId="0" xfId="0" applyNumberFormat="1"/>
    <xf numFmtId="164" fontId="0" fillId="0" borderId="0" xfId="43" applyNumberFormat="1" applyFont="1"/>
    <xf numFmtId="164" fontId="0" fillId="0" borderId="0" xfId="0" applyNumberFormat="1"/>
    <xf numFmtId="0" fontId="16" fillId="0" borderId="0" xfId="0" applyFont="1" applyAlignment="1">
      <alignment horizontal="right"/>
    </xf>
    <xf numFmtId="8" fontId="0" fillId="0" borderId="0" xfId="0" applyNumberFormat="1" applyAlignment="1"/>
    <xf numFmtId="6" fontId="0" fillId="0" borderId="0" xfId="0" applyNumberFormat="1" applyAlignment="1"/>
    <xf numFmtId="44" fontId="0" fillId="0" borderId="0" xfId="42" applyFont="1"/>
    <xf numFmtId="0" fontId="0" fillId="0" borderId="17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6" fillId="0" borderId="10" xfId="0" applyFont="1" applyBorder="1"/>
    <xf numFmtId="0" fontId="16" fillId="0" borderId="11" xfId="0" applyFont="1" applyBorder="1"/>
    <xf numFmtId="0" fontId="16" fillId="0" borderId="12" xfId="0" applyFont="1" applyBorder="1"/>
    <xf numFmtId="44" fontId="18" fillId="0" borderId="20" xfId="42" applyFont="1" applyBorder="1" applyAlignment="1">
      <alignment horizontal="center"/>
    </xf>
    <xf numFmtId="44" fontId="18" fillId="0" borderId="20" xfId="42" applyFont="1" applyFill="1" applyBorder="1" applyAlignment="1">
      <alignment horizontal="center"/>
    </xf>
    <xf numFmtId="0" fontId="0" fillId="0" borderId="24" xfId="0" applyBorder="1"/>
    <xf numFmtId="9" fontId="0" fillId="0" borderId="16" xfId="0" applyNumberFormat="1" applyBorder="1"/>
    <xf numFmtId="9" fontId="0" fillId="0" borderId="19" xfId="0" applyNumberFormat="1" applyBorder="1"/>
    <xf numFmtId="44" fontId="18" fillId="0" borderId="0" xfId="42" applyFont="1" applyFill="1" applyBorder="1" applyAlignment="1">
      <alignment horizontal="left"/>
    </xf>
    <xf numFmtId="44" fontId="18" fillId="0" borderId="27" xfId="42" applyFont="1" applyBorder="1" applyAlignment="1">
      <alignment horizontal="center"/>
    </xf>
    <xf numFmtId="44" fontId="18" fillId="0" borderId="28" xfId="42" applyFont="1" applyBorder="1" applyAlignment="1">
      <alignment horizontal="center"/>
    </xf>
    <xf numFmtId="3" fontId="0" fillId="0" borderId="0" xfId="0" applyNumberFormat="1" applyAlignment="1"/>
    <xf numFmtId="0" fontId="16" fillId="0" borderId="29" xfId="0" applyFont="1" applyBorder="1"/>
    <xf numFmtId="0" fontId="0" fillId="0" borderId="30" xfId="0" applyBorder="1"/>
    <xf numFmtId="9" fontId="0" fillId="0" borderId="22" xfId="0" applyNumberFormat="1" applyBorder="1"/>
    <xf numFmtId="0" fontId="0" fillId="0" borderId="26" xfId="0" applyFill="1" applyBorder="1"/>
    <xf numFmtId="0" fontId="19" fillId="0" borderId="0" xfId="44" applyAlignment="1"/>
    <xf numFmtId="44" fontId="18" fillId="0" borderId="17" xfId="42" applyFont="1" applyBorder="1" applyAlignment="1">
      <alignment horizontal="center"/>
    </xf>
    <xf numFmtId="44" fontId="0" fillId="0" borderId="17" xfId="0" applyNumberFormat="1" applyBorder="1"/>
    <xf numFmtId="44" fontId="18" fillId="0" borderId="17" xfId="42" applyFont="1" applyBorder="1" applyAlignment="1">
      <alignment horizontal="right"/>
    </xf>
    <xf numFmtId="0" fontId="16" fillId="0" borderId="0" xfId="0" applyFont="1" applyFill="1"/>
    <xf numFmtId="1" fontId="18" fillId="0" borderId="17" xfId="42" applyNumberFormat="1" applyFont="1" applyBorder="1" applyAlignment="1">
      <alignment horizontal="center"/>
    </xf>
    <xf numFmtId="2" fontId="18" fillId="0" borderId="17" xfId="42" applyNumberFormat="1" applyFont="1" applyFill="1" applyBorder="1" applyAlignment="1">
      <alignment horizontal="center"/>
    </xf>
    <xf numFmtId="44" fontId="18" fillId="0" borderId="17" xfId="42" applyFont="1" applyFill="1" applyBorder="1" applyAlignment="1">
      <alignment horizontal="center"/>
    </xf>
    <xf numFmtId="0" fontId="16" fillId="33" borderId="22" xfId="0" applyFont="1" applyFill="1" applyBorder="1" applyAlignment="1">
      <alignment horizontal="center" vertical="center" wrapText="1"/>
    </xf>
    <xf numFmtId="0" fontId="16" fillId="33" borderId="23" xfId="0" applyFont="1" applyFill="1" applyBorder="1" applyAlignment="1">
      <alignment horizontal="center" vertical="center" wrapText="1"/>
    </xf>
    <xf numFmtId="0" fontId="16" fillId="33" borderId="24" xfId="0" applyFont="1" applyFill="1" applyBorder="1" applyAlignment="1">
      <alignment horizontal="center" vertical="center" wrapText="1"/>
    </xf>
    <xf numFmtId="0" fontId="16" fillId="0" borderId="16" xfId="0" applyFont="1" applyBorder="1"/>
    <xf numFmtId="0" fontId="16" fillId="0" borderId="19" xfId="0" applyFont="1" applyBorder="1"/>
    <xf numFmtId="1" fontId="18" fillId="0" borderId="20" xfId="42" applyNumberFormat="1" applyFont="1" applyBorder="1" applyAlignment="1">
      <alignment horizontal="center"/>
    </xf>
    <xf numFmtId="2" fontId="18" fillId="0" borderId="20" xfId="42" applyNumberFormat="1" applyFont="1" applyFill="1" applyBorder="1" applyAlignment="1">
      <alignment horizontal="center"/>
    </xf>
    <xf numFmtId="44" fontId="0" fillId="0" borderId="20" xfId="0" applyNumberFormat="1" applyBorder="1"/>
    <xf numFmtId="44" fontId="0" fillId="0" borderId="18" xfId="0" applyNumberFormat="1" applyBorder="1"/>
    <xf numFmtId="44" fontId="0" fillId="0" borderId="21" xfId="0" applyNumberFormat="1" applyBorder="1"/>
    <xf numFmtId="0" fontId="0" fillId="0" borderId="31" xfId="0" applyBorder="1" applyAlignment="1"/>
    <xf numFmtId="0" fontId="0" fillId="0" borderId="25" xfId="0" applyBorder="1" applyAlignment="1"/>
    <xf numFmtId="0" fontId="0" fillId="0" borderId="32" xfId="0" applyBorder="1" applyAlignment="1"/>
    <xf numFmtId="0" fontId="0" fillId="0" borderId="0" xfId="0" quotePrefix="1" applyAlignment="1">
      <alignment horizontal="left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LED</a:t>
            </a:r>
            <a:r>
              <a:rPr lang="en-US" baseline="0"/>
              <a:t> Globe GTE2 to &lt; 3 Watts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LEDCombined!$J$1</c:f>
              <c:strCache>
                <c:ptCount val="1"/>
                <c:pt idx="0">
                  <c:v>$/lamp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488385826771653"/>
                  <c:y val="-0.265465514727325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LEDCombined!$I$2:$I$8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</c:numCache>
            </c:numRef>
          </c:xVal>
          <c:yVal>
            <c:numRef>
              <c:f>LEDCombined!$J$2:$J$8</c:f>
              <c:numCache>
                <c:formatCode>General</c:formatCode>
                <c:ptCount val="7"/>
                <c:pt idx="0">
                  <c:v>24.68</c:v>
                </c:pt>
                <c:pt idx="1">
                  <c:v>9.2449999999999992</c:v>
                </c:pt>
                <c:pt idx="2">
                  <c:v>5.8900000000000006</c:v>
                </c:pt>
                <c:pt idx="3">
                  <c:v>5.8900000000000006</c:v>
                </c:pt>
                <c:pt idx="4" formatCode="&quot;$&quot;#,##0.00_);[Red]\(&quot;$&quot;#,##0.00\)">
                  <c:v>6.15</c:v>
                </c:pt>
                <c:pt idx="5">
                  <c:v>5.93</c:v>
                </c:pt>
                <c:pt idx="6">
                  <c:v>5.98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3F-4217-9C7C-5A4E8975C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335744"/>
        <c:axId val="222337280"/>
      </c:scatterChart>
      <c:valAx>
        <c:axId val="222335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337280"/>
        <c:crosses val="autoZero"/>
        <c:crossBetween val="midCat"/>
      </c:valAx>
      <c:valAx>
        <c:axId val="22233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335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LED Globe  GTE 3 to LTE 10</a:t>
            </a:r>
            <a:r>
              <a:rPr lang="en-US" baseline="0"/>
              <a:t> Watts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439391951006124"/>
                  <c:y val="-0.319286599591717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LEDCombined!$I$9:$I$176</c:f>
              <c:numCache>
                <c:formatCode>General</c:formatCode>
                <c:ptCount val="168"/>
                <c:pt idx="0">
                  <c:v>3</c:v>
                </c:pt>
                <c:pt idx="1">
                  <c:v>3.5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  <c:pt idx="6">
                  <c:v>3.5</c:v>
                </c:pt>
                <c:pt idx="7">
                  <c:v>3.5</c:v>
                </c:pt>
                <c:pt idx="8">
                  <c:v>3.5</c:v>
                </c:pt>
                <c:pt idx="9">
                  <c:v>3.5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4.5</c:v>
                </c:pt>
                <c:pt idx="28">
                  <c:v>4.5</c:v>
                </c:pt>
                <c:pt idx="29">
                  <c:v>4.5</c:v>
                </c:pt>
                <c:pt idx="30">
                  <c:v>4.5</c:v>
                </c:pt>
                <c:pt idx="31">
                  <c:v>4.5</c:v>
                </c:pt>
                <c:pt idx="32">
                  <c:v>4.5</c:v>
                </c:pt>
                <c:pt idx="33">
                  <c:v>4.5</c:v>
                </c:pt>
                <c:pt idx="34">
                  <c:v>4.5</c:v>
                </c:pt>
                <c:pt idx="35">
                  <c:v>4.5</c:v>
                </c:pt>
                <c:pt idx="36">
                  <c:v>4.5</c:v>
                </c:pt>
                <c:pt idx="37">
                  <c:v>4.5</c:v>
                </c:pt>
                <c:pt idx="38">
                  <c:v>4.5</c:v>
                </c:pt>
                <c:pt idx="39">
                  <c:v>4.5</c:v>
                </c:pt>
                <c:pt idx="40">
                  <c:v>4.5</c:v>
                </c:pt>
                <c:pt idx="41">
                  <c:v>4.5</c:v>
                </c:pt>
                <c:pt idx="42">
                  <c:v>4.5</c:v>
                </c:pt>
                <c:pt idx="43">
                  <c:v>4.5</c:v>
                </c:pt>
                <c:pt idx="44">
                  <c:v>4.5</c:v>
                </c:pt>
                <c:pt idx="45">
                  <c:v>4.5</c:v>
                </c:pt>
                <c:pt idx="46">
                  <c:v>4.5</c:v>
                </c:pt>
                <c:pt idx="47">
                  <c:v>4.5</c:v>
                </c:pt>
                <c:pt idx="48">
                  <c:v>4.5</c:v>
                </c:pt>
                <c:pt idx="49">
                  <c:v>4.5</c:v>
                </c:pt>
                <c:pt idx="50">
                  <c:v>4.5</c:v>
                </c:pt>
                <c:pt idx="51">
                  <c:v>4.5</c:v>
                </c:pt>
                <c:pt idx="52">
                  <c:v>4.5</c:v>
                </c:pt>
                <c:pt idx="53">
                  <c:v>4.5</c:v>
                </c:pt>
                <c:pt idx="54">
                  <c:v>4.5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5.5</c:v>
                </c:pt>
                <c:pt idx="86">
                  <c:v>5.5</c:v>
                </c:pt>
                <c:pt idx="87">
                  <c:v>5.5</c:v>
                </c:pt>
                <c:pt idx="88">
                  <c:v>5.5</c:v>
                </c:pt>
                <c:pt idx="89">
                  <c:v>5.5</c:v>
                </c:pt>
                <c:pt idx="90">
                  <c:v>5.5</c:v>
                </c:pt>
                <c:pt idx="91">
                  <c:v>5.5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6.5</c:v>
                </c:pt>
                <c:pt idx="115">
                  <c:v>6.5</c:v>
                </c:pt>
                <c:pt idx="116">
                  <c:v>6.5</c:v>
                </c:pt>
                <c:pt idx="117">
                  <c:v>6.5</c:v>
                </c:pt>
                <c:pt idx="118">
                  <c:v>6.5</c:v>
                </c:pt>
                <c:pt idx="119">
                  <c:v>6.5</c:v>
                </c:pt>
                <c:pt idx="120">
                  <c:v>6.5</c:v>
                </c:pt>
                <c:pt idx="121">
                  <c:v>6.5</c:v>
                </c:pt>
                <c:pt idx="122">
                  <c:v>6.5</c:v>
                </c:pt>
                <c:pt idx="123">
                  <c:v>6.5</c:v>
                </c:pt>
                <c:pt idx="124">
                  <c:v>6.5</c:v>
                </c:pt>
                <c:pt idx="125">
                  <c:v>6.5</c:v>
                </c:pt>
                <c:pt idx="126">
                  <c:v>6.5</c:v>
                </c:pt>
                <c:pt idx="127">
                  <c:v>6.5</c:v>
                </c:pt>
                <c:pt idx="128">
                  <c:v>6.5</c:v>
                </c:pt>
                <c:pt idx="129">
                  <c:v>6.5</c:v>
                </c:pt>
                <c:pt idx="130">
                  <c:v>6.5</c:v>
                </c:pt>
                <c:pt idx="131">
                  <c:v>6.5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7.5</c:v>
                </c:pt>
                <c:pt idx="157">
                  <c:v>7.5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</c:numCache>
            </c:numRef>
          </c:xVal>
          <c:yVal>
            <c:numRef>
              <c:f>LEDCombined!$J$9:$J$176</c:f>
              <c:numCache>
                <c:formatCode>General</c:formatCode>
                <c:ptCount val="168"/>
                <c:pt idx="0">
                  <c:v>10.52</c:v>
                </c:pt>
                <c:pt idx="1">
                  <c:v>14.494999999999999</c:v>
                </c:pt>
                <c:pt idx="2">
                  <c:v>8.4949999999999992</c:v>
                </c:pt>
                <c:pt idx="3">
                  <c:v>7.2450000000000001</c:v>
                </c:pt>
                <c:pt idx="4">
                  <c:v>9.4949999999999992</c:v>
                </c:pt>
                <c:pt idx="5">
                  <c:v>8.7449999999999992</c:v>
                </c:pt>
                <c:pt idx="6">
                  <c:v>9.7449999999999992</c:v>
                </c:pt>
                <c:pt idx="7">
                  <c:v>26.68</c:v>
                </c:pt>
                <c:pt idx="8">
                  <c:v>14.994999999999999</c:v>
                </c:pt>
                <c:pt idx="9">
                  <c:v>10.244999999999999</c:v>
                </c:pt>
                <c:pt idx="10">
                  <c:v>12.8</c:v>
                </c:pt>
                <c:pt idx="11">
                  <c:v>10.78</c:v>
                </c:pt>
                <c:pt idx="12">
                  <c:v>7.32</c:v>
                </c:pt>
                <c:pt idx="13">
                  <c:v>10.484999999999999</c:v>
                </c:pt>
                <c:pt idx="14">
                  <c:v>6.4</c:v>
                </c:pt>
                <c:pt idx="15">
                  <c:v>19</c:v>
                </c:pt>
                <c:pt idx="16">
                  <c:v>51.83</c:v>
                </c:pt>
                <c:pt idx="17" formatCode="&quot;$&quot;#,##0.00_);[Red]\(&quot;$&quot;#,##0.00\)">
                  <c:v>8.99</c:v>
                </c:pt>
                <c:pt idx="18">
                  <c:v>8.98</c:v>
                </c:pt>
                <c:pt idx="19">
                  <c:v>7.98</c:v>
                </c:pt>
                <c:pt idx="20">
                  <c:v>9.98</c:v>
                </c:pt>
                <c:pt idx="21">
                  <c:v>9.98</c:v>
                </c:pt>
                <c:pt idx="22">
                  <c:v>9.98</c:v>
                </c:pt>
                <c:pt idx="23">
                  <c:v>7.98</c:v>
                </c:pt>
                <c:pt idx="24">
                  <c:v>11.98</c:v>
                </c:pt>
                <c:pt idx="25">
                  <c:v>7.98</c:v>
                </c:pt>
                <c:pt idx="26">
                  <c:v>14.98</c:v>
                </c:pt>
                <c:pt idx="27">
                  <c:v>5.97</c:v>
                </c:pt>
                <c:pt idx="28">
                  <c:v>9.6616666666666671</c:v>
                </c:pt>
                <c:pt idx="29">
                  <c:v>9.07</c:v>
                </c:pt>
                <c:pt idx="30">
                  <c:v>5.3033333333333337</c:v>
                </c:pt>
                <c:pt idx="31">
                  <c:v>4.2166666666666668</c:v>
                </c:pt>
                <c:pt idx="32">
                  <c:v>14</c:v>
                </c:pt>
                <c:pt idx="33">
                  <c:v>3.4733333333333332</c:v>
                </c:pt>
                <c:pt idx="34">
                  <c:v>6.9950000000000001</c:v>
                </c:pt>
                <c:pt idx="35">
                  <c:v>10.88</c:v>
                </c:pt>
                <c:pt idx="36">
                  <c:v>7.97</c:v>
                </c:pt>
                <c:pt idx="37">
                  <c:v>9.1616666666666671</c:v>
                </c:pt>
                <c:pt idx="38">
                  <c:v>3.7899999999999996</c:v>
                </c:pt>
                <c:pt idx="39">
                  <c:v>16.495000000000001</c:v>
                </c:pt>
                <c:pt idx="40">
                  <c:v>13.5</c:v>
                </c:pt>
                <c:pt idx="41">
                  <c:v>7.16</c:v>
                </c:pt>
                <c:pt idx="42">
                  <c:v>4.99</c:v>
                </c:pt>
                <c:pt idx="43">
                  <c:v>5.97</c:v>
                </c:pt>
                <c:pt idx="44">
                  <c:v>5.97</c:v>
                </c:pt>
                <c:pt idx="45">
                  <c:v>5.97</c:v>
                </c:pt>
                <c:pt idx="46">
                  <c:v>5.5225</c:v>
                </c:pt>
                <c:pt idx="47">
                  <c:v>4.4400000000000004</c:v>
                </c:pt>
                <c:pt idx="48">
                  <c:v>8.82</c:v>
                </c:pt>
                <c:pt idx="49">
                  <c:v>28.97</c:v>
                </c:pt>
                <c:pt idx="50" formatCode="&quot;$&quot;#,##0.00_);[Red]\(&quot;$&quot;#,##0.00\)">
                  <c:v>10.28</c:v>
                </c:pt>
                <c:pt idx="51" formatCode="&quot;$&quot;#,##0.00_);[Red]\(&quot;$&quot;#,##0.00\)">
                  <c:v>10.68</c:v>
                </c:pt>
                <c:pt idx="52" formatCode="&quot;$&quot;#,##0.00_);[Red]\(&quot;$&quot;#,##0.00\)">
                  <c:v>6.99</c:v>
                </c:pt>
                <c:pt idx="53">
                  <c:v>6.49</c:v>
                </c:pt>
                <c:pt idx="54">
                  <c:v>6.49</c:v>
                </c:pt>
                <c:pt idx="55">
                  <c:v>18.829999999999998</c:v>
                </c:pt>
                <c:pt idx="56">
                  <c:v>9.7100000000000009</c:v>
                </c:pt>
                <c:pt idx="57">
                  <c:v>5.41</c:v>
                </c:pt>
                <c:pt idx="58">
                  <c:v>7.97</c:v>
                </c:pt>
                <c:pt idx="59">
                  <c:v>6.666666666666667</c:v>
                </c:pt>
                <c:pt idx="60">
                  <c:v>7.2050000000000001</c:v>
                </c:pt>
                <c:pt idx="61">
                  <c:v>7.2</c:v>
                </c:pt>
                <c:pt idx="62">
                  <c:v>10.37</c:v>
                </c:pt>
                <c:pt idx="63">
                  <c:v>17.995000000000001</c:v>
                </c:pt>
                <c:pt idx="64">
                  <c:v>17.38</c:v>
                </c:pt>
                <c:pt idx="65">
                  <c:v>16.809999999999999</c:v>
                </c:pt>
                <c:pt idx="66">
                  <c:v>6.57</c:v>
                </c:pt>
                <c:pt idx="67">
                  <c:v>6.57</c:v>
                </c:pt>
                <c:pt idx="68">
                  <c:v>4.6566666666666672</c:v>
                </c:pt>
                <c:pt idx="69">
                  <c:v>8.41</c:v>
                </c:pt>
                <c:pt idx="70">
                  <c:v>8.41</c:v>
                </c:pt>
                <c:pt idx="71" formatCode="&quot;$&quot;#,##0.00_);[Red]\(&quot;$&quot;#,##0.00\)">
                  <c:v>7.49</c:v>
                </c:pt>
                <c:pt idx="72" formatCode="&quot;$&quot;#,##0.00_);[Red]\(&quot;$&quot;#,##0.00\)">
                  <c:v>11.49</c:v>
                </c:pt>
                <c:pt idx="73" formatCode="&quot;$&quot;#,##0.00_);[Red]\(&quot;$&quot;#,##0.00\)">
                  <c:v>4.91</c:v>
                </c:pt>
                <c:pt idx="74" formatCode="&quot;$&quot;#,##0.00_);[Red]\(&quot;$&quot;#,##0.00\)">
                  <c:v>4.91</c:v>
                </c:pt>
                <c:pt idx="75" formatCode="&quot;$&quot;#,##0.00_);[Red]\(&quot;$&quot;#,##0.00\)">
                  <c:v>1.99</c:v>
                </c:pt>
                <c:pt idx="76" formatCode="&quot;$&quot;#,##0.00_);[Red]\(&quot;$&quot;#,##0.00\)">
                  <c:v>1.99</c:v>
                </c:pt>
                <c:pt idx="77" formatCode="&quot;$&quot;#,##0.00_);[Red]\(&quot;$&quot;#,##0.00\)">
                  <c:v>5.12</c:v>
                </c:pt>
                <c:pt idx="78" formatCode="&quot;$&quot;#,##0.00_);[Red]\(&quot;$&quot;#,##0.00\)">
                  <c:v>5.23</c:v>
                </c:pt>
                <c:pt idx="79" formatCode="&quot;$&quot;#,##0.00_);[Red]\(&quot;$&quot;#,##0.00\)">
                  <c:v>5.64</c:v>
                </c:pt>
                <c:pt idx="80">
                  <c:v>7.98</c:v>
                </c:pt>
                <c:pt idx="81">
                  <c:v>5.2350000000000003</c:v>
                </c:pt>
                <c:pt idx="82">
                  <c:v>5.3266666666666671</c:v>
                </c:pt>
                <c:pt idx="83">
                  <c:v>7.98</c:v>
                </c:pt>
                <c:pt idx="84">
                  <c:v>7.98</c:v>
                </c:pt>
                <c:pt idx="85">
                  <c:v>9.6616666666666671</c:v>
                </c:pt>
                <c:pt idx="86">
                  <c:v>5.97</c:v>
                </c:pt>
                <c:pt idx="87">
                  <c:v>4.97</c:v>
                </c:pt>
                <c:pt idx="88">
                  <c:v>11.95</c:v>
                </c:pt>
                <c:pt idx="89">
                  <c:v>4.4233333333333329</c:v>
                </c:pt>
                <c:pt idx="90">
                  <c:v>5.3266666666666671</c:v>
                </c:pt>
                <c:pt idx="91">
                  <c:v>8.98</c:v>
                </c:pt>
                <c:pt idx="92">
                  <c:v>8.64</c:v>
                </c:pt>
                <c:pt idx="93">
                  <c:v>5.0599999999999996</c:v>
                </c:pt>
                <c:pt idx="94">
                  <c:v>5.0599999999999996</c:v>
                </c:pt>
                <c:pt idx="95">
                  <c:v>5.0566666666666666</c:v>
                </c:pt>
                <c:pt idx="96">
                  <c:v>3.7899999999999996</c:v>
                </c:pt>
                <c:pt idx="97">
                  <c:v>5.4849999999999994</c:v>
                </c:pt>
                <c:pt idx="98">
                  <c:v>4.1066666666666665</c:v>
                </c:pt>
                <c:pt idx="99">
                  <c:v>5.9249999999999998</c:v>
                </c:pt>
                <c:pt idx="100">
                  <c:v>10.49</c:v>
                </c:pt>
                <c:pt idx="101">
                  <c:v>7.97</c:v>
                </c:pt>
                <c:pt idx="102">
                  <c:v>6.6616666666666662</c:v>
                </c:pt>
                <c:pt idx="103">
                  <c:v>5.4849999999999994</c:v>
                </c:pt>
                <c:pt idx="104">
                  <c:v>2.9499999999999997</c:v>
                </c:pt>
                <c:pt idx="105">
                  <c:v>9.6150000000000002</c:v>
                </c:pt>
                <c:pt idx="106">
                  <c:v>9.6150000000000002</c:v>
                </c:pt>
                <c:pt idx="107" formatCode="&quot;$&quot;#,##0.00_);[Red]\(&quot;$&quot;#,##0.00\)">
                  <c:v>8.98</c:v>
                </c:pt>
                <c:pt idx="108" formatCode="&quot;$&quot;#,##0.00_);[Red]\(&quot;$&quot;#,##0.00\)">
                  <c:v>3.9</c:v>
                </c:pt>
                <c:pt idx="109" formatCode="&quot;$&quot;#,##0.00_);[Red]\(&quot;$&quot;#,##0.00\)">
                  <c:v>3.49</c:v>
                </c:pt>
                <c:pt idx="110" formatCode="&quot;$&quot;#,##0.00_);[Red]\(&quot;$&quot;#,##0.00\)">
                  <c:v>3.99</c:v>
                </c:pt>
                <c:pt idx="111" formatCode="&quot;$&quot;#,##0.00_);[Red]\(&quot;$&quot;#,##0.00\)">
                  <c:v>3.99</c:v>
                </c:pt>
                <c:pt idx="112" formatCode="&quot;$&quot;#,##0.00_);[Red]\(&quot;$&quot;#,##0.00\)">
                  <c:v>4.99</c:v>
                </c:pt>
                <c:pt idx="113">
                  <c:v>4.9829166666666671</c:v>
                </c:pt>
                <c:pt idx="114">
                  <c:v>11.085000000000001</c:v>
                </c:pt>
                <c:pt idx="115">
                  <c:v>11.67</c:v>
                </c:pt>
                <c:pt idx="116">
                  <c:v>11.67</c:v>
                </c:pt>
                <c:pt idx="117">
                  <c:v>3.61</c:v>
                </c:pt>
                <c:pt idx="118">
                  <c:v>3.61</c:v>
                </c:pt>
                <c:pt idx="119">
                  <c:v>10.494999999999999</c:v>
                </c:pt>
                <c:pt idx="120">
                  <c:v>3.61</c:v>
                </c:pt>
                <c:pt idx="121">
                  <c:v>8.9849999999999994</c:v>
                </c:pt>
                <c:pt idx="122">
                  <c:v>11.99</c:v>
                </c:pt>
                <c:pt idx="123">
                  <c:v>3.61</c:v>
                </c:pt>
                <c:pt idx="124">
                  <c:v>12.52</c:v>
                </c:pt>
                <c:pt idx="125">
                  <c:v>3.31</c:v>
                </c:pt>
                <c:pt idx="126">
                  <c:v>13.328333333333333</c:v>
                </c:pt>
                <c:pt idx="127">
                  <c:v>8.9849999999999994</c:v>
                </c:pt>
                <c:pt idx="128">
                  <c:v>3.6316666666666664</c:v>
                </c:pt>
                <c:pt idx="129">
                  <c:v>3.6316666666666664</c:v>
                </c:pt>
                <c:pt idx="130">
                  <c:v>3.4733333333333332</c:v>
                </c:pt>
                <c:pt idx="131">
                  <c:v>4.3233333333333333</c:v>
                </c:pt>
                <c:pt idx="132">
                  <c:v>5.97</c:v>
                </c:pt>
                <c:pt idx="133">
                  <c:v>12.97</c:v>
                </c:pt>
                <c:pt idx="134">
                  <c:v>6.99</c:v>
                </c:pt>
                <c:pt idx="135">
                  <c:v>12.5</c:v>
                </c:pt>
                <c:pt idx="136">
                  <c:v>12.99</c:v>
                </c:pt>
                <c:pt idx="137">
                  <c:v>13.24</c:v>
                </c:pt>
                <c:pt idx="138">
                  <c:v>12.4975</c:v>
                </c:pt>
                <c:pt idx="139">
                  <c:v>9.9949999999999992</c:v>
                </c:pt>
                <c:pt idx="140">
                  <c:v>6.9474999999999998</c:v>
                </c:pt>
                <c:pt idx="141">
                  <c:v>18.96</c:v>
                </c:pt>
                <c:pt idx="142">
                  <c:v>9.76</c:v>
                </c:pt>
                <c:pt idx="143">
                  <c:v>7.4924999999999997</c:v>
                </c:pt>
                <c:pt idx="144">
                  <c:v>7.54</c:v>
                </c:pt>
                <c:pt idx="145">
                  <c:v>15.14</c:v>
                </c:pt>
                <c:pt idx="146">
                  <c:v>8.9749999999999996</c:v>
                </c:pt>
                <c:pt idx="147">
                  <c:v>11.97</c:v>
                </c:pt>
                <c:pt idx="148">
                  <c:v>16.995000000000001</c:v>
                </c:pt>
                <c:pt idx="149">
                  <c:v>7.97</c:v>
                </c:pt>
                <c:pt idx="150">
                  <c:v>8.3699999999999992</c:v>
                </c:pt>
                <c:pt idx="151">
                  <c:v>6.97</c:v>
                </c:pt>
                <c:pt idx="152" formatCode="&quot;$&quot;#,##0.00_);[Red]\(&quot;$&quot;#,##0.00\)">
                  <c:v>8.25</c:v>
                </c:pt>
                <c:pt idx="153" formatCode="&quot;$&quot;#,##0.00_);[Red]\(&quot;$&quot;#,##0.00\)">
                  <c:v>5.99</c:v>
                </c:pt>
                <c:pt idx="154" formatCode="&quot;$&quot;#,##0.00_);[Red]\(&quot;$&quot;#,##0.00\)">
                  <c:v>6.11</c:v>
                </c:pt>
                <c:pt idx="155" formatCode="&quot;$&quot;#,##0.00_);[Red]\(&quot;$&quot;#,##0.00\)">
                  <c:v>6.11</c:v>
                </c:pt>
                <c:pt idx="156" formatCode="&quot;$&quot;#,##0.00_);[Red]\(&quot;$&quot;#,##0.00\)">
                  <c:v>6.95</c:v>
                </c:pt>
                <c:pt idx="157" formatCode="&quot;$&quot;#,##0.00_);[Red]\(&quot;$&quot;#,##0.00\)">
                  <c:v>6.95</c:v>
                </c:pt>
                <c:pt idx="158">
                  <c:v>9.2533333333333339</c:v>
                </c:pt>
                <c:pt idx="159">
                  <c:v>16.52</c:v>
                </c:pt>
                <c:pt idx="160">
                  <c:v>24.47</c:v>
                </c:pt>
                <c:pt idx="161" formatCode="&quot;$&quot;#,##0.00_);[Red]\(&quot;$&quot;#,##0.00\)">
                  <c:v>6.15</c:v>
                </c:pt>
                <c:pt idx="162" formatCode="&quot;$&quot;#,##0.00_);[Red]\(&quot;$&quot;#,##0.00\)">
                  <c:v>5.29</c:v>
                </c:pt>
                <c:pt idx="163">
                  <c:v>25.63</c:v>
                </c:pt>
                <c:pt idx="164">
                  <c:v>8.8774999999999995</c:v>
                </c:pt>
                <c:pt idx="165">
                  <c:v>9.92</c:v>
                </c:pt>
                <c:pt idx="166">
                  <c:v>6.97</c:v>
                </c:pt>
                <c:pt idx="167">
                  <c:v>9.9700000000000006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08-45EF-88A3-185F42056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233728"/>
        <c:axId val="222235264"/>
      </c:scatterChart>
      <c:valAx>
        <c:axId val="222233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235264"/>
        <c:crosses val="autoZero"/>
        <c:crossBetween val="midCat"/>
      </c:valAx>
      <c:valAx>
        <c:axId val="22223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233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CFLCombined!$J$1</c:f>
              <c:strCache>
                <c:ptCount val="1"/>
                <c:pt idx="0">
                  <c:v>$/lamp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CFLCombined!$I$2:$I$4</c:f>
              <c:numCache>
                <c:formatCode>General</c:formatCode>
                <c:ptCount val="3"/>
                <c:pt idx="0">
                  <c:v>23</c:v>
                </c:pt>
                <c:pt idx="1">
                  <c:v>9</c:v>
                </c:pt>
                <c:pt idx="2">
                  <c:v>9</c:v>
                </c:pt>
              </c:numCache>
            </c:numRef>
          </c:xVal>
          <c:yVal>
            <c:numRef>
              <c:f>CFLCombined!$J$2:$J$4</c:f>
              <c:numCache>
                <c:formatCode>General</c:formatCode>
                <c:ptCount val="3"/>
                <c:pt idx="0">
                  <c:v>15.89</c:v>
                </c:pt>
                <c:pt idx="1">
                  <c:v>3.9849999999999999</c:v>
                </c:pt>
                <c:pt idx="2">
                  <c:v>10.97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8B-4779-A5C4-0430B0689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445568"/>
        <c:axId val="222447104"/>
      </c:scatterChart>
      <c:valAx>
        <c:axId val="222445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447104"/>
        <c:crosses val="autoZero"/>
        <c:crossBetween val="midCat"/>
      </c:valAx>
      <c:valAx>
        <c:axId val="22244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445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HalIncCombined!$I$1</c:f>
              <c:strCache>
                <c:ptCount val="1"/>
                <c:pt idx="0">
                  <c:v> $/lamp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747397200349956E-2"/>
                  <c:y val="-0.136524496937882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HalIncCombined!$H$2:$H$176</c:f>
              <c:numCache>
                <c:formatCode>General</c:formatCode>
                <c:ptCount val="175"/>
                <c:pt idx="0">
                  <c:v>5</c:v>
                </c:pt>
                <c:pt idx="1">
                  <c:v>5</c:v>
                </c:pt>
                <c:pt idx="2">
                  <c:v>7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25</c:v>
                </c:pt>
                <c:pt idx="30">
                  <c:v>25</c:v>
                </c:pt>
                <c:pt idx="31">
                  <c:v>25</c:v>
                </c:pt>
                <c:pt idx="32">
                  <c:v>25</c:v>
                </c:pt>
                <c:pt idx="33">
                  <c:v>25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25</c:v>
                </c:pt>
                <c:pt idx="39">
                  <c:v>25</c:v>
                </c:pt>
                <c:pt idx="40">
                  <c:v>25</c:v>
                </c:pt>
                <c:pt idx="41">
                  <c:v>25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25</c:v>
                </c:pt>
                <c:pt idx="46">
                  <c:v>25</c:v>
                </c:pt>
                <c:pt idx="47">
                  <c:v>25</c:v>
                </c:pt>
                <c:pt idx="48">
                  <c:v>25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40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40</c:v>
                </c:pt>
                <c:pt idx="101">
                  <c:v>40</c:v>
                </c:pt>
                <c:pt idx="102">
                  <c:v>40</c:v>
                </c:pt>
                <c:pt idx="103">
                  <c:v>40</c:v>
                </c:pt>
                <c:pt idx="104">
                  <c:v>40</c:v>
                </c:pt>
                <c:pt idx="105">
                  <c:v>40</c:v>
                </c:pt>
                <c:pt idx="106">
                  <c:v>40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40</c:v>
                </c:pt>
                <c:pt idx="112">
                  <c:v>40</c:v>
                </c:pt>
                <c:pt idx="113">
                  <c:v>40</c:v>
                </c:pt>
                <c:pt idx="114">
                  <c:v>40</c:v>
                </c:pt>
                <c:pt idx="115">
                  <c:v>40</c:v>
                </c:pt>
                <c:pt idx="116">
                  <c:v>40</c:v>
                </c:pt>
                <c:pt idx="117">
                  <c:v>40</c:v>
                </c:pt>
                <c:pt idx="118">
                  <c:v>40</c:v>
                </c:pt>
                <c:pt idx="119">
                  <c:v>40</c:v>
                </c:pt>
                <c:pt idx="120">
                  <c:v>40</c:v>
                </c:pt>
                <c:pt idx="121">
                  <c:v>40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40</c:v>
                </c:pt>
                <c:pt idx="126">
                  <c:v>40</c:v>
                </c:pt>
                <c:pt idx="127">
                  <c:v>43</c:v>
                </c:pt>
                <c:pt idx="128">
                  <c:v>43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60</c:v>
                </c:pt>
                <c:pt idx="150">
                  <c:v>60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100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150</c:v>
                </c:pt>
                <c:pt idx="172">
                  <c:v>150</c:v>
                </c:pt>
                <c:pt idx="173">
                  <c:v>150</c:v>
                </c:pt>
              </c:numCache>
            </c:numRef>
          </c:xVal>
          <c:yVal>
            <c:numRef>
              <c:f>HalIncCombined!$I$2:$I$176</c:f>
              <c:numCache>
                <c:formatCode>_("$"* #,##0.00_);_("$"* \(#,##0.00\);_("$"* "-"??_);_(@_)</c:formatCode>
                <c:ptCount val="175"/>
                <c:pt idx="0">
                  <c:v>8.14</c:v>
                </c:pt>
                <c:pt idx="1">
                  <c:v>5.86</c:v>
                </c:pt>
                <c:pt idx="2">
                  <c:v>0.72</c:v>
                </c:pt>
                <c:pt idx="3">
                  <c:v>24.97</c:v>
                </c:pt>
                <c:pt idx="4">
                  <c:v>0.63</c:v>
                </c:pt>
                <c:pt idx="5">
                  <c:v>0.63</c:v>
                </c:pt>
                <c:pt idx="6">
                  <c:v>0.63</c:v>
                </c:pt>
                <c:pt idx="7">
                  <c:v>0.7</c:v>
                </c:pt>
                <c:pt idx="8">
                  <c:v>0.71</c:v>
                </c:pt>
                <c:pt idx="9">
                  <c:v>1.0649999999999999</c:v>
                </c:pt>
                <c:pt idx="10">
                  <c:v>1.2424999999999999</c:v>
                </c:pt>
                <c:pt idx="11">
                  <c:v>1.4850000000000001</c:v>
                </c:pt>
                <c:pt idx="12">
                  <c:v>1.4850000000000001</c:v>
                </c:pt>
                <c:pt idx="13">
                  <c:v>1.97</c:v>
                </c:pt>
                <c:pt idx="14">
                  <c:v>1.97</c:v>
                </c:pt>
                <c:pt idx="15">
                  <c:v>1.4850000000000001</c:v>
                </c:pt>
                <c:pt idx="16">
                  <c:v>1.9933333333333334</c:v>
                </c:pt>
                <c:pt idx="17">
                  <c:v>1.9933333333333334</c:v>
                </c:pt>
                <c:pt idx="18">
                  <c:v>1.49</c:v>
                </c:pt>
                <c:pt idx="19">
                  <c:v>0.63</c:v>
                </c:pt>
                <c:pt idx="20">
                  <c:v>0.63</c:v>
                </c:pt>
                <c:pt idx="21">
                  <c:v>1.36</c:v>
                </c:pt>
                <c:pt idx="22">
                  <c:v>3.93</c:v>
                </c:pt>
                <c:pt idx="23">
                  <c:v>3.93</c:v>
                </c:pt>
                <c:pt idx="24">
                  <c:v>1.36</c:v>
                </c:pt>
                <c:pt idx="25">
                  <c:v>0.94</c:v>
                </c:pt>
                <c:pt idx="26">
                  <c:v>1.03</c:v>
                </c:pt>
                <c:pt idx="27">
                  <c:v>1.42</c:v>
                </c:pt>
                <c:pt idx="28">
                  <c:v>1.65</c:v>
                </c:pt>
                <c:pt idx="29">
                  <c:v>4.55</c:v>
                </c:pt>
                <c:pt idx="30">
                  <c:v>1.58</c:v>
                </c:pt>
                <c:pt idx="31">
                  <c:v>1.58</c:v>
                </c:pt>
                <c:pt idx="32">
                  <c:v>1.3</c:v>
                </c:pt>
                <c:pt idx="33">
                  <c:v>1.61</c:v>
                </c:pt>
                <c:pt idx="34">
                  <c:v>1.72</c:v>
                </c:pt>
                <c:pt idx="35">
                  <c:v>0.98</c:v>
                </c:pt>
                <c:pt idx="36">
                  <c:v>2.96</c:v>
                </c:pt>
                <c:pt idx="37">
                  <c:v>2.96</c:v>
                </c:pt>
                <c:pt idx="38">
                  <c:v>0.98</c:v>
                </c:pt>
                <c:pt idx="39">
                  <c:v>0.57999999999999996</c:v>
                </c:pt>
                <c:pt idx="40">
                  <c:v>0.74</c:v>
                </c:pt>
                <c:pt idx="41">
                  <c:v>1.02</c:v>
                </c:pt>
                <c:pt idx="42">
                  <c:v>1.02</c:v>
                </c:pt>
                <c:pt idx="43">
                  <c:v>3.64</c:v>
                </c:pt>
                <c:pt idx="44">
                  <c:v>0.98</c:v>
                </c:pt>
                <c:pt idx="45">
                  <c:v>0.98</c:v>
                </c:pt>
                <c:pt idx="46">
                  <c:v>0.97</c:v>
                </c:pt>
                <c:pt idx="47">
                  <c:v>1.1599999999999999</c:v>
                </c:pt>
                <c:pt idx="48">
                  <c:v>1.24</c:v>
                </c:pt>
                <c:pt idx="49">
                  <c:v>9.9700000000000006</c:v>
                </c:pt>
                <c:pt idx="50">
                  <c:v>7.69</c:v>
                </c:pt>
                <c:pt idx="51">
                  <c:v>0.83083333333333342</c:v>
                </c:pt>
                <c:pt idx="52">
                  <c:v>1.01</c:v>
                </c:pt>
                <c:pt idx="53">
                  <c:v>0.83083333333333342</c:v>
                </c:pt>
                <c:pt idx="54">
                  <c:v>1.0616666666666668</c:v>
                </c:pt>
                <c:pt idx="55">
                  <c:v>13.99</c:v>
                </c:pt>
                <c:pt idx="56">
                  <c:v>19.989999999999998</c:v>
                </c:pt>
                <c:pt idx="57">
                  <c:v>15.99</c:v>
                </c:pt>
                <c:pt idx="58">
                  <c:v>14</c:v>
                </c:pt>
                <c:pt idx="59">
                  <c:v>6.99</c:v>
                </c:pt>
                <c:pt idx="60">
                  <c:v>8.99</c:v>
                </c:pt>
                <c:pt idx="61">
                  <c:v>6.9</c:v>
                </c:pt>
                <c:pt idx="62">
                  <c:v>2.3233333333333333</c:v>
                </c:pt>
                <c:pt idx="63">
                  <c:v>2.3233333333333333</c:v>
                </c:pt>
                <c:pt idx="64">
                  <c:v>5.6366666666666667</c:v>
                </c:pt>
                <c:pt idx="65">
                  <c:v>4.4850000000000003</c:v>
                </c:pt>
                <c:pt idx="66">
                  <c:v>1.4850000000000001</c:v>
                </c:pt>
                <c:pt idx="67">
                  <c:v>1.4850000000000001</c:v>
                </c:pt>
                <c:pt idx="68">
                  <c:v>1.97</c:v>
                </c:pt>
                <c:pt idx="69">
                  <c:v>1.4850000000000001</c:v>
                </c:pt>
                <c:pt idx="70">
                  <c:v>1.97</c:v>
                </c:pt>
                <c:pt idx="71">
                  <c:v>1.99</c:v>
                </c:pt>
                <c:pt idx="72">
                  <c:v>14.99</c:v>
                </c:pt>
                <c:pt idx="73">
                  <c:v>2.6566666666666667</c:v>
                </c:pt>
                <c:pt idx="74">
                  <c:v>2.6566666666666667</c:v>
                </c:pt>
                <c:pt idx="75">
                  <c:v>4.74</c:v>
                </c:pt>
                <c:pt idx="76">
                  <c:v>4.74</c:v>
                </c:pt>
                <c:pt idx="77">
                  <c:v>1.3946666666666667</c:v>
                </c:pt>
                <c:pt idx="78">
                  <c:v>3.98</c:v>
                </c:pt>
                <c:pt idx="79">
                  <c:v>1.49</c:v>
                </c:pt>
                <c:pt idx="80">
                  <c:v>12</c:v>
                </c:pt>
                <c:pt idx="81">
                  <c:v>2.3266666666666667</c:v>
                </c:pt>
                <c:pt idx="82">
                  <c:v>6.38</c:v>
                </c:pt>
                <c:pt idx="83">
                  <c:v>1.49</c:v>
                </c:pt>
                <c:pt idx="84">
                  <c:v>6.96</c:v>
                </c:pt>
                <c:pt idx="85">
                  <c:v>1.49</c:v>
                </c:pt>
                <c:pt idx="86">
                  <c:v>5.89</c:v>
                </c:pt>
                <c:pt idx="87">
                  <c:v>6.38</c:v>
                </c:pt>
                <c:pt idx="88">
                  <c:v>3.69</c:v>
                </c:pt>
                <c:pt idx="89">
                  <c:v>1.1000000000000001</c:v>
                </c:pt>
                <c:pt idx="90">
                  <c:v>1.61</c:v>
                </c:pt>
                <c:pt idx="91">
                  <c:v>1.36</c:v>
                </c:pt>
                <c:pt idx="92">
                  <c:v>1.36</c:v>
                </c:pt>
                <c:pt idx="93">
                  <c:v>4.2300000000000004</c:v>
                </c:pt>
                <c:pt idx="94">
                  <c:v>4.2300000000000004</c:v>
                </c:pt>
                <c:pt idx="95">
                  <c:v>4.58</c:v>
                </c:pt>
                <c:pt idx="96">
                  <c:v>5.25</c:v>
                </c:pt>
                <c:pt idx="97">
                  <c:v>0.6</c:v>
                </c:pt>
                <c:pt idx="98">
                  <c:v>0.68</c:v>
                </c:pt>
                <c:pt idx="99">
                  <c:v>0.81</c:v>
                </c:pt>
                <c:pt idx="100">
                  <c:v>0.81</c:v>
                </c:pt>
                <c:pt idx="101">
                  <c:v>0.86</c:v>
                </c:pt>
                <c:pt idx="102">
                  <c:v>0.94</c:v>
                </c:pt>
                <c:pt idx="103">
                  <c:v>1.42</c:v>
                </c:pt>
                <c:pt idx="104">
                  <c:v>1.42</c:v>
                </c:pt>
                <c:pt idx="105">
                  <c:v>2.0299999999999998</c:v>
                </c:pt>
                <c:pt idx="106">
                  <c:v>1.58</c:v>
                </c:pt>
                <c:pt idx="107">
                  <c:v>1.58</c:v>
                </c:pt>
                <c:pt idx="108">
                  <c:v>2</c:v>
                </c:pt>
                <c:pt idx="109">
                  <c:v>0.98</c:v>
                </c:pt>
                <c:pt idx="110">
                  <c:v>0.98</c:v>
                </c:pt>
                <c:pt idx="111">
                  <c:v>3.13</c:v>
                </c:pt>
                <c:pt idx="112">
                  <c:v>3.13</c:v>
                </c:pt>
                <c:pt idx="113">
                  <c:v>3.3</c:v>
                </c:pt>
                <c:pt idx="114">
                  <c:v>3.78</c:v>
                </c:pt>
                <c:pt idx="115">
                  <c:v>0.44</c:v>
                </c:pt>
                <c:pt idx="116">
                  <c:v>0.54</c:v>
                </c:pt>
                <c:pt idx="117">
                  <c:v>0.57999999999999996</c:v>
                </c:pt>
                <c:pt idx="118">
                  <c:v>0.57999999999999996</c:v>
                </c:pt>
                <c:pt idx="119">
                  <c:v>0.62</c:v>
                </c:pt>
                <c:pt idx="120">
                  <c:v>0.57999999999999996</c:v>
                </c:pt>
                <c:pt idx="121">
                  <c:v>1.02</c:v>
                </c:pt>
                <c:pt idx="122">
                  <c:v>1.02</c:v>
                </c:pt>
                <c:pt idx="123">
                  <c:v>1.46</c:v>
                </c:pt>
                <c:pt idx="124">
                  <c:v>0.98</c:v>
                </c:pt>
                <c:pt idx="125">
                  <c:v>0.98</c:v>
                </c:pt>
                <c:pt idx="126">
                  <c:v>1.24</c:v>
                </c:pt>
                <c:pt idx="127">
                  <c:v>2.9933333333333336</c:v>
                </c:pt>
                <c:pt idx="128">
                  <c:v>3.98</c:v>
                </c:pt>
                <c:pt idx="129">
                  <c:v>8.27</c:v>
                </c:pt>
                <c:pt idx="130">
                  <c:v>3.23</c:v>
                </c:pt>
                <c:pt idx="131">
                  <c:v>7.69</c:v>
                </c:pt>
                <c:pt idx="132">
                  <c:v>10.99</c:v>
                </c:pt>
                <c:pt idx="133">
                  <c:v>7.4974999999999996</c:v>
                </c:pt>
                <c:pt idx="134">
                  <c:v>7.97</c:v>
                </c:pt>
                <c:pt idx="135">
                  <c:v>7.97</c:v>
                </c:pt>
                <c:pt idx="136">
                  <c:v>3.97</c:v>
                </c:pt>
                <c:pt idx="137">
                  <c:v>7.33</c:v>
                </c:pt>
                <c:pt idx="138">
                  <c:v>2.9949999999999997</c:v>
                </c:pt>
                <c:pt idx="139">
                  <c:v>1.4850000000000001</c:v>
                </c:pt>
                <c:pt idx="140">
                  <c:v>1.4850000000000001</c:v>
                </c:pt>
                <c:pt idx="141">
                  <c:v>1.4850000000000001</c:v>
                </c:pt>
                <c:pt idx="142">
                  <c:v>27.99</c:v>
                </c:pt>
                <c:pt idx="143">
                  <c:v>16.8</c:v>
                </c:pt>
                <c:pt idx="144">
                  <c:v>1.3946666666666667</c:v>
                </c:pt>
                <c:pt idx="145">
                  <c:v>2.09</c:v>
                </c:pt>
                <c:pt idx="146">
                  <c:v>4.08</c:v>
                </c:pt>
                <c:pt idx="147">
                  <c:v>0.69733333333333336</c:v>
                </c:pt>
                <c:pt idx="148">
                  <c:v>4.08</c:v>
                </c:pt>
                <c:pt idx="149">
                  <c:v>0.69733333333333336</c:v>
                </c:pt>
                <c:pt idx="150">
                  <c:v>4.9800000000000004</c:v>
                </c:pt>
                <c:pt idx="151">
                  <c:v>4.12</c:v>
                </c:pt>
                <c:pt idx="152">
                  <c:v>4.6900000000000004</c:v>
                </c:pt>
                <c:pt idx="153">
                  <c:v>4.6900000000000004</c:v>
                </c:pt>
                <c:pt idx="154">
                  <c:v>5.25</c:v>
                </c:pt>
                <c:pt idx="155">
                  <c:v>0.7</c:v>
                </c:pt>
                <c:pt idx="156">
                  <c:v>0.76</c:v>
                </c:pt>
                <c:pt idx="157">
                  <c:v>0.76</c:v>
                </c:pt>
                <c:pt idx="158">
                  <c:v>0.94</c:v>
                </c:pt>
                <c:pt idx="159">
                  <c:v>3.38</c:v>
                </c:pt>
                <c:pt idx="160">
                  <c:v>3.38</c:v>
                </c:pt>
                <c:pt idx="161">
                  <c:v>3.78</c:v>
                </c:pt>
                <c:pt idx="162">
                  <c:v>0.52</c:v>
                </c:pt>
                <c:pt idx="163">
                  <c:v>0.56000000000000005</c:v>
                </c:pt>
                <c:pt idx="164">
                  <c:v>0.56000000000000005</c:v>
                </c:pt>
                <c:pt idx="165">
                  <c:v>0.57999999999999996</c:v>
                </c:pt>
                <c:pt idx="166">
                  <c:v>4.0783333333333331</c:v>
                </c:pt>
                <c:pt idx="167">
                  <c:v>2.56</c:v>
                </c:pt>
                <c:pt idx="168">
                  <c:v>3.3</c:v>
                </c:pt>
                <c:pt idx="169">
                  <c:v>4.12</c:v>
                </c:pt>
                <c:pt idx="170">
                  <c:v>2.41</c:v>
                </c:pt>
                <c:pt idx="171">
                  <c:v>2.77</c:v>
                </c:pt>
                <c:pt idx="172">
                  <c:v>3.67</c:v>
                </c:pt>
                <c:pt idx="173">
                  <c:v>2.82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5E-4648-9945-EA88F010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475008"/>
        <c:axId val="222476544"/>
      </c:scatterChart>
      <c:valAx>
        <c:axId val="222475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476544"/>
        <c:crosses val="autoZero"/>
        <c:crossBetween val="midCat"/>
      </c:valAx>
      <c:valAx>
        <c:axId val="22247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47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133350</xdr:colOff>
      <xdr:row>3</xdr:row>
      <xdr:rowOff>161931</xdr:rowOff>
    </xdr:from>
    <xdr:to>
      <xdr:col>23</xdr:col>
      <xdr:colOff>438150</xdr:colOff>
      <xdr:row>18</xdr:row>
      <xdr:rowOff>47631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8820737-927E-4EB4-B1B6-D02DA96A8C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71437</xdr:colOff>
      <xdr:row>19</xdr:row>
      <xdr:rowOff>19050</xdr:rowOff>
    </xdr:from>
    <xdr:to>
      <xdr:col>23</xdr:col>
      <xdr:colOff>376237</xdr:colOff>
      <xdr:row>33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18D1255-EAE1-4FED-861B-B207AE6980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6</xdr:row>
      <xdr:rowOff>76200</xdr:rowOff>
    </xdr:from>
    <xdr:to>
      <xdr:col>8</xdr:col>
      <xdr:colOff>152400</xdr:colOff>
      <xdr:row>20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970483-033B-44EA-9443-A1822B3FDE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266700</xdr:colOff>
      <xdr:row>1</xdr:row>
      <xdr:rowOff>57150</xdr:rowOff>
    </xdr:from>
    <xdr:to>
      <xdr:col>18</xdr:col>
      <xdr:colOff>571500</xdr:colOff>
      <xdr:row>15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308994-86B3-45E8-A7D3-EB2BF7A9C4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homedepot.com/p/Archipelago-40W-Equivalent-Warm-White-G25-Amber-Lens-Vintage-Globe-Dimmable-LED-Light-Bulb-2-Pack-02923/300117405" TargetMode="External"/><Relationship Id="rId2" Type="http://schemas.openxmlformats.org/officeDocument/2006/relationships/hyperlink" Target="https://www.homedepot.com/p/Luminance-2W-Equivalent-2-200K-G40-Dimmable-LED-Filament-Bulb-L7587/206877427" TargetMode="External"/><Relationship Id="rId1" Type="http://schemas.openxmlformats.org/officeDocument/2006/relationships/hyperlink" Target="https://www.homedepot.com/p/EcoSmart-40W-Equivalent-Daylight-G25-Dimmable-LED-Light-Bulb-3-Pack-25-40WE-CW-CL/206694227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L24" sqref="L24"/>
    </sheetView>
  </sheetViews>
  <sheetFormatPr defaultRowHeight="15" x14ac:dyDescent="0.25"/>
  <cols>
    <col min="1" max="1" width="17.140625" customWidth="1"/>
    <col min="2" max="2" width="31.42578125" bestFit="1" customWidth="1"/>
    <col min="3" max="3" width="9.7109375" customWidth="1"/>
    <col min="4" max="4" width="11" bestFit="1" customWidth="1"/>
    <col min="5" max="5" width="11.28515625" customWidth="1"/>
    <col min="6" max="6" width="11.7109375" bestFit="1" customWidth="1"/>
    <col min="7" max="7" width="11.7109375" customWidth="1"/>
    <col min="9" max="9" width="8" customWidth="1"/>
    <col min="10" max="10" width="7.28515625" bestFit="1" customWidth="1"/>
    <col min="11" max="11" width="9.42578125" customWidth="1"/>
    <col min="12" max="12" width="18.140625" bestFit="1" customWidth="1"/>
  </cols>
  <sheetData>
    <row r="1" spans="1:11" ht="15.75" thickBot="1" x14ac:dyDescent="0.3">
      <c r="A1" s="20" t="s">
        <v>123</v>
      </c>
      <c r="B1" s="21" t="s">
        <v>23</v>
      </c>
      <c r="C1" s="22" t="s">
        <v>92</v>
      </c>
      <c r="D1" s="22" t="s">
        <v>1237</v>
      </c>
      <c r="F1" s="32" t="s">
        <v>124</v>
      </c>
      <c r="G1" s="33"/>
      <c r="I1" s="3"/>
    </row>
    <row r="2" spans="1:11" x14ac:dyDescent="0.25">
      <c r="A2" s="17" t="s">
        <v>22</v>
      </c>
      <c r="B2" s="18" t="s">
        <v>20</v>
      </c>
      <c r="C2" s="19" t="s">
        <v>1238</v>
      </c>
      <c r="D2" s="19" t="s">
        <v>20</v>
      </c>
      <c r="F2" s="34">
        <v>0.35</v>
      </c>
      <c r="G2" s="25" t="s">
        <v>23</v>
      </c>
      <c r="I2" s="3"/>
    </row>
    <row r="3" spans="1:11" x14ac:dyDescent="0.25">
      <c r="A3" s="12" t="s">
        <v>24</v>
      </c>
      <c r="B3" s="11" t="s">
        <v>20</v>
      </c>
      <c r="C3" s="13" t="s">
        <v>20</v>
      </c>
      <c r="D3" s="13" t="s">
        <v>20</v>
      </c>
      <c r="F3" s="26">
        <v>0.05</v>
      </c>
      <c r="G3" s="13" t="s">
        <v>92</v>
      </c>
      <c r="I3" s="3"/>
    </row>
    <row r="4" spans="1:11" ht="15.75" thickBot="1" x14ac:dyDescent="0.3">
      <c r="A4" s="14" t="s">
        <v>91</v>
      </c>
      <c r="B4" s="15" t="s">
        <v>20</v>
      </c>
      <c r="C4" s="16" t="s">
        <v>1238</v>
      </c>
      <c r="D4" s="16" t="s">
        <v>20</v>
      </c>
      <c r="F4" s="27">
        <f>(1-(F2+F3))</f>
        <v>0.60000000000000009</v>
      </c>
      <c r="G4" s="16" t="s">
        <v>1236</v>
      </c>
      <c r="I4" s="3"/>
    </row>
    <row r="5" spans="1:11" x14ac:dyDescent="0.25">
      <c r="A5" s="35" t="s">
        <v>1239</v>
      </c>
    </row>
    <row r="6" spans="1:11" ht="15.75" thickBot="1" x14ac:dyDescent="0.3">
      <c r="A6" s="40"/>
    </row>
    <row r="7" spans="1:11" ht="45" x14ac:dyDescent="0.25">
      <c r="A7" s="44" t="s">
        <v>130</v>
      </c>
      <c r="B7" s="45" t="s">
        <v>122</v>
      </c>
      <c r="C7" s="45" t="s">
        <v>1235</v>
      </c>
      <c r="D7" s="45" t="s">
        <v>1648</v>
      </c>
      <c r="E7" s="45" t="s">
        <v>127</v>
      </c>
      <c r="F7" s="45" t="s">
        <v>129</v>
      </c>
      <c r="G7" s="45" t="s">
        <v>1653</v>
      </c>
      <c r="H7" s="45" t="s">
        <v>1654</v>
      </c>
      <c r="I7" s="45" t="s">
        <v>1658</v>
      </c>
      <c r="J7" s="45" t="s">
        <v>1659</v>
      </c>
      <c r="K7" s="46" t="s">
        <v>1660</v>
      </c>
    </row>
    <row r="8" spans="1:11" x14ac:dyDescent="0.25">
      <c r="A8" s="47" t="s">
        <v>131</v>
      </c>
      <c r="B8" s="37" t="s">
        <v>133</v>
      </c>
      <c r="C8" s="41">
        <v>2</v>
      </c>
      <c r="D8" s="42">
        <v>4.68</v>
      </c>
      <c r="E8" s="37">
        <f>LEDCombined!M6</f>
        <v>9.1092857142857149</v>
      </c>
      <c r="F8" s="37">
        <f>CFLCombined!P4</f>
        <v>7.4775</v>
      </c>
      <c r="G8" s="37">
        <f>HalIncCombined!P18</f>
        <v>3.069874677002586</v>
      </c>
      <c r="H8" s="43">
        <f>E8*$F$2+F8*$F$3+G8*$F$4</f>
        <v>5.4040498062015523</v>
      </c>
      <c r="I8" s="43">
        <v>3.61</v>
      </c>
      <c r="J8" s="38">
        <f>E8-H8</f>
        <v>3.7052359080841626</v>
      </c>
      <c r="K8" s="52">
        <f>E8+I8</f>
        <v>12.719285714285714</v>
      </c>
    </row>
    <row r="9" spans="1:11" ht="15.75" thickBot="1" x14ac:dyDescent="0.3">
      <c r="A9" s="48" t="s">
        <v>132</v>
      </c>
      <c r="B9" s="23" t="s">
        <v>134</v>
      </c>
      <c r="C9" s="49">
        <v>3</v>
      </c>
      <c r="D9" s="50">
        <v>3.1</v>
      </c>
      <c r="E9" s="23">
        <f>LEDCombined!M7</f>
        <v>9.0086631944444449</v>
      </c>
      <c r="F9" s="23">
        <f>CFLCombined!P5</f>
        <v>15.89</v>
      </c>
      <c r="G9" s="23">
        <f>HalIncCombined!P19</f>
        <v>4.3461148148148148</v>
      </c>
      <c r="H9" s="24">
        <f>E9*$F$2+F9*$F$3+G9*$F$4</f>
        <v>6.5552010069444453</v>
      </c>
      <c r="I9" s="24">
        <v>3.61</v>
      </c>
      <c r="J9" s="51">
        <f>E9-H9</f>
        <v>2.4534621874999996</v>
      </c>
      <c r="K9" s="53">
        <f>E9+I9</f>
        <v>12.618663194444444</v>
      </c>
    </row>
    <row r="11" spans="1:11" x14ac:dyDescent="0.25">
      <c r="A11" s="28" t="s">
        <v>128</v>
      </c>
    </row>
    <row r="12" spans="1:11" x14ac:dyDescent="0.25">
      <c r="A12" s="28" t="s">
        <v>1649</v>
      </c>
    </row>
    <row r="13" spans="1:11" x14ac:dyDescent="0.25">
      <c r="A13" s="28" t="s">
        <v>1646</v>
      </c>
    </row>
    <row r="14" spans="1:11" x14ac:dyDescent="0.25">
      <c r="A14" s="28" t="s">
        <v>1647</v>
      </c>
    </row>
    <row r="15" spans="1:11" x14ac:dyDescent="0.25">
      <c r="A15" s="28" t="s">
        <v>1651</v>
      </c>
    </row>
    <row r="16" spans="1:11" x14ac:dyDescent="0.25">
      <c r="A16" s="28" t="s">
        <v>1652</v>
      </c>
    </row>
    <row r="17" spans="1:1" x14ac:dyDescent="0.25">
      <c r="A17" s="28" t="s">
        <v>1655</v>
      </c>
    </row>
    <row r="18" spans="1:1" x14ac:dyDescent="0.25">
      <c r="A18" s="57" t="s">
        <v>1656</v>
      </c>
    </row>
    <row r="19" spans="1:1" x14ac:dyDescent="0.25">
      <c r="A19" s="28" t="s">
        <v>1657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3"/>
  <sheetViews>
    <sheetView topLeftCell="W1" workbookViewId="0">
      <selection activeCell="W1" sqref="A1:XFD1"/>
    </sheetView>
  </sheetViews>
  <sheetFormatPr defaultColWidth="9.140625" defaultRowHeight="15" x14ac:dyDescent="0.25"/>
  <cols>
    <col min="1" max="16384" width="9.140625" style="2"/>
  </cols>
  <sheetData>
    <row r="1" spans="1:3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421</v>
      </c>
      <c r="F1" s="2" t="s">
        <v>31</v>
      </c>
      <c r="G1" s="2" t="s">
        <v>33</v>
      </c>
      <c r="H1" s="2" t="s">
        <v>32</v>
      </c>
      <c r="I1" s="2" t="s">
        <v>634</v>
      </c>
      <c r="J1" s="2" t="s">
        <v>440</v>
      </c>
      <c r="K1" s="2" t="s">
        <v>34</v>
      </c>
      <c r="L1" s="2" t="s">
        <v>35</v>
      </c>
      <c r="M1" s="2" t="s">
        <v>422</v>
      </c>
      <c r="N1" s="2" t="s">
        <v>36</v>
      </c>
      <c r="O1" s="2" t="s">
        <v>36</v>
      </c>
      <c r="P1" s="2" t="s">
        <v>40</v>
      </c>
      <c r="Q1" s="2" t="s">
        <v>37</v>
      </c>
      <c r="R1" s="2" t="s">
        <v>38</v>
      </c>
      <c r="S1" s="2" t="s">
        <v>39</v>
      </c>
      <c r="T1" s="2" t="s">
        <v>41</v>
      </c>
      <c r="U1" s="2" t="s">
        <v>44</v>
      </c>
      <c r="V1" s="2" t="s">
        <v>42</v>
      </c>
      <c r="W1" s="2" t="s">
        <v>43</v>
      </c>
      <c r="X1" s="2" t="s">
        <v>423</v>
      </c>
      <c r="Y1" s="2" t="s">
        <v>45</v>
      </c>
      <c r="Z1" s="2" t="s">
        <v>46</v>
      </c>
      <c r="AA1" s="2" t="s">
        <v>47</v>
      </c>
      <c r="AB1" s="2" t="s">
        <v>74</v>
      </c>
      <c r="AC1" s="2" t="s">
        <v>48</v>
      </c>
      <c r="AD1" s="2" t="s">
        <v>49</v>
      </c>
      <c r="AE1" s="2" t="s">
        <v>50</v>
      </c>
      <c r="AF1" s="2" t="s">
        <v>1234</v>
      </c>
      <c r="AG1" s="2" t="s">
        <v>1233</v>
      </c>
    </row>
    <row r="2" spans="1:33" x14ac:dyDescent="0.25">
      <c r="A2" s="2" t="s">
        <v>563</v>
      </c>
      <c r="B2" s="2" t="s">
        <v>470</v>
      </c>
      <c r="C2" s="2" t="s">
        <v>564</v>
      </c>
      <c r="D2" s="2" t="s">
        <v>565</v>
      </c>
      <c r="E2" s="9">
        <v>2497</v>
      </c>
      <c r="F2" s="2" t="s">
        <v>566</v>
      </c>
      <c r="G2" s="2">
        <v>3000</v>
      </c>
      <c r="H2" s="2">
        <v>3000</v>
      </c>
      <c r="K2" s="2" t="s">
        <v>431</v>
      </c>
      <c r="L2" s="2" t="s">
        <v>51</v>
      </c>
      <c r="M2" s="2">
        <v>80</v>
      </c>
      <c r="N2" s="2" t="s">
        <v>60</v>
      </c>
      <c r="Q2" s="2" t="s">
        <v>53</v>
      </c>
      <c r="T2" s="2" t="s">
        <v>69</v>
      </c>
      <c r="U2" s="2" t="s">
        <v>200</v>
      </c>
      <c r="V2" s="2" t="s">
        <v>60</v>
      </c>
      <c r="W2" s="2" t="s">
        <v>1230</v>
      </c>
      <c r="X2" s="2">
        <v>145</v>
      </c>
      <c r="Y2" s="2">
        <v>1</v>
      </c>
      <c r="AA2" s="2" t="s">
        <v>57</v>
      </c>
      <c r="AB2" s="2" t="s">
        <v>18</v>
      </c>
      <c r="AC2" s="2" t="s">
        <v>58</v>
      </c>
      <c r="AE2" s="2">
        <v>15</v>
      </c>
      <c r="AF2" s="8">
        <f t="shared" ref="AF2:AF33" si="0">E2/100</f>
        <v>24.97</v>
      </c>
      <c r="AG2" s="8">
        <f t="shared" ref="AG2:AG33" si="1">AF2/Y2</f>
        <v>24.97</v>
      </c>
    </row>
    <row r="3" spans="1:33" x14ac:dyDescent="0.25">
      <c r="A3" s="2" t="s">
        <v>499</v>
      </c>
      <c r="B3" s="2" t="s">
        <v>475</v>
      </c>
      <c r="C3" s="2" t="s">
        <v>500</v>
      </c>
      <c r="D3" s="2" t="s">
        <v>501</v>
      </c>
      <c r="E3" s="9">
        <v>426</v>
      </c>
      <c r="F3" s="2" t="s">
        <v>502</v>
      </c>
      <c r="G3" s="2">
        <v>2500</v>
      </c>
      <c r="H3" s="2">
        <v>1500</v>
      </c>
      <c r="J3" s="2" t="s">
        <v>452</v>
      </c>
      <c r="K3" s="2" t="s">
        <v>431</v>
      </c>
      <c r="L3" s="2" t="s">
        <v>66</v>
      </c>
      <c r="M3" s="2">
        <v>98</v>
      </c>
      <c r="N3" s="2" t="s">
        <v>60</v>
      </c>
      <c r="O3" s="2" t="s">
        <v>60</v>
      </c>
      <c r="P3" s="2" t="s">
        <v>431</v>
      </c>
      <c r="Q3" s="2" t="s">
        <v>37</v>
      </c>
      <c r="S3" s="2" t="s">
        <v>446</v>
      </c>
      <c r="T3" s="2" t="s">
        <v>69</v>
      </c>
      <c r="U3" s="2" t="s">
        <v>155</v>
      </c>
      <c r="V3" s="2" t="s">
        <v>52</v>
      </c>
      <c r="W3" s="2" t="s">
        <v>1230</v>
      </c>
      <c r="X3" s="2">
        <v>220</v>
      </c>
      <c r="Y3" s="2">
        <v>4</v>
      </c>
      <c r="AA3" s="2" t="s">
        <v>57</v>
      </c>
      <c r="AC3" s="2" t="s">
        <v>431</v>
      </c>
      <c r="AE3" s="2">
        <v>25</v>
      </c>
      <c r="AF3" s="8">
        <f t="shared" si="0"/>
        <v>4.26</v>
      </c>
      <c r="AG3" s="8">
        <f t="shared" si="1"/>
        <v>1.0649999999999999</v>
      </c>
    </row>
    <row r="4" spans="1:33" x14ac:dyDescent="0.25">
      <c r="A4" s="2" t="s">
        <v>559</v>
      </c>
      <c r="B4" s="2" t="s">
        <v>475</v>
      </c>
      <c r="C4" s="2" t="s">
        <v>560</v>
      </c>
      <c r="D4" s="2" t="s">
        <v>561</v>
      </c>
      <c r="E4" s="9">
        <v>497</v>
      </c>
      <c r="F4" s="2" t="s">
        <v>562</v>
      </c>
      <c r="G4" s="2">
        <v>2500</v>
      </c>
      <c r="H4" s="2">
        <v>1500</v>
      </c>
      <c r="J4" s="2" t="s">
        <v>457</v>
      </c>
      <c r="K4" s="2" t="s">
        <v>431</v>
      </c>
      <c r="L4" s="2" t="s">
        <v>66</v>
      </c>
      <c r="M4" s="2">
        <v>98</v>
      </c>
      <c r="N4" s="2" t="s">
        <v>60</v>
      </c>
      <c r="O4" s="2" t="s">
        <v>60</v>
      </c>
      <c r="P4" s="2" t="s">
        <v>431</v>
      </c>
      <c r="Q4" s="2" t="s">
        <v>37</v>
      </c>
      <c r="S4" s="2" t="s">
        <v>446</v>
      </c>
      <c r="T4" s="2" t="s">
        <v>69</v>
      </c>
      <c r="U4" s="2" t="s">
        <v>155</v>
      </c>
      <c r="V4" s="2" t="s">
        <v>52</v>
      </c>
      <c r="W4" s="2" t="s">
        <v>1230</v>
      </c>
      <c r="X4" s="2">
        <v>200</v>
      </c>
      <c r="Y4" s="2">
        <v>4</v>
      </c>
      <c r="AA4" s="2" t="s">
        <v>57</v>
      </c>
      <c r="AC4" s="2" t="s">
        <v>431</v>
      </c>
      <c r="AE4" s="2">
        <v>25</v>
      </c>
      <c r="AF4" s="8">
        <f t="shared" si="0"/>
        <v>4.97</v>
      </c>
      <c r="AG4" s="8">
        <f t="shared" si="1"/>
        <v>1.2424999999999999</v>
      </c>
    </row>
    <row r="5" spans="1:33" x14ac:dyDescent="0.25">
      <c r="A5" s="2" t="s">
        <v>489</v>
      </c>
      <c r="B5" s="2" t="s">
        <v>470</v>
      </c>
      <c r="C5" s="2" t="s">
        <v>490</v>
      </c>
      <c r="D5" s="2" t="s">
        <v>491</v>
      </c>
      <c r="E5" s="9">
        <v>997</v>
      </c>
      <c r="F5" s="2" t="s">
        <v>86</v>
      </c>
      <c r="G5" s="2">
        <v>2450</v>
      </c>
      <c r="H5" s="2">
        <v>3000</v>
      </c>
      <c r="J5" s="2" t="s">
        <v>452</v>
      </c>
      <c r="K5" s="2" t="s">
        <v>431</v>
      </c>
      <c r="L5" s="2" t="s">
        <v>453</v>
      </c>
      <c r="M5" s="2">
        <v>0</v>
      </c>
      <c r="N5" s="2" t="s">
        <v>987</v>
      </c>
      <c r="O5" s="2" t="s">
        <v>52</v>
      </c>
      <c r="Q5" s="2" t="s">
        <v>53</v>
      </c>
      <c r="R5" s="2" t="s">
        <v>54</v>
      </c>
      <c r="S5" s="2" t="s">
        <v>55</v>
      </c>
      <c r="T5" s="2" t="s">
        <v>69</v>
      </c>
      <c r="U5" s="2" t="s">
        <v>401</v>
      </c>
      <c r="V5" s="2" t="s">
        <v>76</v>
      </c>
      <c r="W5" s="2" t="s">
        <v>1230</v>
      </c>
      <c r="X5" s="2">
        <v>110</v>
      </c>
      <c r="Y5" s="2">
        <v>1</v>
      </c>
      <c r="AA5" s="2" t="s">
        <v>57</v>
      </c>
      <c r="AE5" s="2">
        <v>40</v>
      </c>
      <c r="AF5" s="8">
        <f t="shared" si="0"/>
        <v>9.9700000000000006</v>
      </c>
      <c r="AG5" s="8">
        <f t="shared" si="1"/>
        <v>9.9700000000000006</v>
      </c>
    </row>
    <row r="6" spans="1:33" x14ac:dyDescent="0.25">
      <c r="A6" s="2" t="s">
        <v>624</v>
      </c>
      <c r="B6" s="2" t="s">
        <v>470</v>
      </c>
      <c r="C6" s="2" t="s">
        <v>625</v>
      </c>
      <c r="D6" s="2" t="s">
        <v>626</v>
      </c>
      <c r="E6" s="9">
        <v>769</v>
      </c>
      <c r="F6" s="2" t="s">
        <v>550</v>
      </c>
      <c r="G6" s="2">
        <v>2450</v>
      </c>
      <c r="H6" s="2">
        <v>3000</v>
      </c>
      <c r="J6" s="2" t="s">
        <v>452</v>
      </c>
      <c r="K6" s="2" t="s">
        <v>431</v>
      </c>
      <c r="L6" s="2" t="s">
        <v>453</v>
      </c>
      <c r="M6" s="2">
        <v>0</v>
      </c>
      <c r="N6" s="2" t="s">
        <v>987</v>
      </c>
      <c r="O6" s="2" t="s">
        <v>52</v>
      </c>
      <c r="Q6" s="2" t="s">
        <v>53</v>
      </c>
      <c r="R6" s="2" t="s">
        <v>54</v>
      </c>
      <c r="S6" s="2" t="s">
        <v>55</v>
      </c>
      <c r="T6" s="2" t="s">
        <v>69</v>
      </c>
      <c r="U6" s="2" t="s">
        <v>200</v>
      </c>
      <c r="V6" s="2" t="s">
        <v>76</v>
      </c>
      <c r="W6" s="2" t="s">
        <v>1230</v>
      </c>
      <c r="X6" s="2">
        <v>100</v>
      </c>
      <c r="Y6" s="2">
        <v>1</v>
      </c>
      <c r="AA6" s="2" t="s">
        <v>57</v>
      </c>
      <c r="AE6" s="2">
        <v>40</v>
      </c>
      <c r="AF6" s="8">
        <f t="shared" si="0"/>
        <v>7.69</v>
      </c>
      <c r="AG6" s="8">
        <f t="shared" si="1"/>
        <v>7.69</v>
      </c>
    </row>
    <row r="7" spans="1:33" x14ac:dyDescent="0.25">
      <c r="A7" s="2" t="s">
        <v>486</v>
      </c>
      <c r="B7" s="2" t="s">
        <v>475</v>
      </c>
      <c r="C7" s="2" t="s">
        <v>487</v>
      </c>
      <c r="D7" s="2" t="s">
        <v>488</v>
      </c>
      <c r="E7" s="9">
        <v>3988</v>
      </c>
      <c r="F7" s="2" t="s">
        <v>78</v>
      </c>
      <c r="G7" s="2">
        <v>2700</v>
      </c>
      <c r="H7" s="2">
        <v>1500</v>
      </c>
      <c r="J7" s="2" t="s">
        <v>457</v>
      </c>
      <c r="K7" s="2" t="s">
        <v>431</v>
      </c>
      <c r="L7" s="2" t="s">
        <v>66</v>
      </c>
      <c r="M7" s="2">
        <v>100</v>
      </c>
      <c r="N7" s="2" t="s">
        <v>52</v>
      </c>
      <c r="O7" s="2" t="s">
        <v>60</v>
      </c>
      <c r="P7" s="2" t="s">
        <v>431</v>
      </c>
      <c r="Q7" s="2" t="s">
        <v>53</v>
      </c>
      <c r="R7" s="2" t="s">
        <v>54</v>
      </c>
      <c r="S7" s="2" t="s">
        <v>55</v>
      </c>
      <c r="T7" s="2" t="s">
        <v>69</v>
      </c>
      <c r="U7" s="2" t="s">
        <v>200</v>
      </c>
      <c r="V7" s="2" t="s">
        <v>52</v>
      </c>
      <c r="W7" s="2" t="s">
        <v>1230</v>
      </c>
      <c r="X7" s="2">
        <v>290</v>
      </c>
      <c r="Y7" s="2">
        <v>48</v>
      </c>
      <c r="AA7" s="2" t="s">
        <v>57</v>
      </c>
      <c r="AC7" s="2" t="s">
        <v>431</v>
      </c>
      <c r="AE7" s="2">
        <v>40</v>
      </c>
      <c r="AF7" s="8">
        <f t="shared" si="0"/>
        <v>39.880000000000003</v>
      </c>
      <c r="AG7" s="8">
        <f t="shared" si="1"/>
        <v>0.83083333333333342</v>
      </c>
    </row>
    <row r="8" spans="1:33" x14ac:dyDescent="0.25">
      <c r="A8" s="2" t="s">
        <v>571</v>
      </c>
      <c r="B8" s="2" t="s">
        <v>475</v>
      </c>
      <c r="C8" s="2" t="s">
        <v>572</v>
      </c>
      <c r="D8" s="2" t="s">
        <v>573</v>
      </c>
      <c r="E8" s="9">
        <v>606</v>
      </c>
      <c r="F8" s="2" t="s">
        <v>574</v>
      </c>
      <c r="G8" s="2">
        <v>2850</v>
      </c>
      <c r="H8" s="2">
        <v>1500</v>
      </c>
      <c r="J8" s="2" t="s">
        <v>457</v>
      </c>
      <c r="K8" s="2" t="s">
        <v>431</v>
      </c>
      <c r="L8" s="2" t="s">
        <v>66</v>
      </c>
      <c r="M8" s="2">
        <v>100</v>
      </c>
      <c r="N8" s="2" t="s">
        <v>52</v>
      </c>
      <c r="O8" s="2" t="s">
        <v>60</v>
      </c>
      <c r="P8" s="2" t="s">
        <v>431</v>
      </c>
      <c r="Q8" s="2" t="s">
        <v>53</v>
      </c>
      <c r="R8" s="2" t="s">
        <v>54</v>
      </c>
      <c r="S8" s="2" t="s">
        <v>55</v>
      </c>
      <c r="T8" s="2" t="s">
        <v>69</v>
      </c>
      <c r="U8" s="2" t="s">
        <v>200</v>
      </c>
      <c r="V8" s="2" t="s">
        <v>52</v>
      </c>
      <c r="W8" s="2" t="s">
        <v>1230</v>
      </c>
      <c r="X8" s="2">
        <v>260</v>
      </c>
      <c r="Y8" s="2">
        <v>6</v>
      </c>
      <c r="AA8" s="2" t="s">
        <v>57</v>
      </c>
      <c r="AC8" s="2" t="s">
        <v>431</v>
      </c>
      <c r="AE8" s="2">
        <v>40</v>
      </c>
      <c r="AF8" s="8">
        <f t="shared" si="0"/>
        <v>6.06</v>
      </c>
      <c r="AG8" s="8">
        <f t="shared" si="1"/>
        <v>1.01</v>
      </c>
    </row>
    <row r="9" spans="1:33" x14ac:dyDescent="0.25">
      <c r="A9" s="2" t="s">
        <v>583</v>
      </c>
      <c r="B9" s="2" t="s">
        <v>475</v>
      </c>
      <c r="C9" s="2" t="s">
        <v>584</v>
      </c>
      <c r="D9" s="2" t="s">
        <v>585</v>
      </c>
      <c r="E9" s="9">
        <v>3988</v>
      </c>
      <c r="F9" s="2" t="s">
        <v>78</v>
      </c>
      <c r="G9" s="2">
        <v>2700</v>
      </c>
      <c r="H9" s="2">
        <v>1500</v>
      </c>
      <c r="J9" s="2" t="s">
        <v>452</v>
      </c>
      <c r="K9" s="2" t="s">
        <v>431</v>
      </c>
      <c r="L9" s="2" t="s">
        <v>66</v>
      </c>
      <c r="M9" s="2">
        <v>100</v>
      </c>
      <c r="N9" s="2" t="s">
        <v>52</v>
      </c>
      <c r="O9" s="2" t="s">
        <v>60</v>
      </c>
      <c r="P9" s="2" t="s">
        <v>431</v>
      </c>
      <c r="Q9" s="2" t="s">
        <v>53</v>
      </c>
      <c r="R9" s="2" t="s">
        <v>54</v>
      </c>
      <c r="S9" s="2" t="s">
        <v>55</v>
      </c>
      <c r="T9" s="2" t="s">
        <v>69</v>
      </c>
      <c r="U9" s="2" t="s">
        <v>200</v>
      </c>
      <c r="V9" s="2" t="s">
        <v>52</v>
      </c>
      <c r="W9" s="2" t="s">
        <v>1230</v>
      </c>
      <c r="X9" s="2">
        <v>320</v>
      </c>
      <c r="Y9" s="2">
        <v>48</v>
      </c>
      <c r="AA9" s="2" t="s">
        <v>57</v>
      </c>
      <c r="AC9" s="2" t="s">
        <v>431</v>
      </c>
      <c r="AE9" s="2">
        <v>40</v>
      </c>
      <c r="AF9" s="8">
        <f t="shared" si="0"/>
        <v>39.880000000000003</v>
      </c>
      <c r="AG9" s="8">
        <f t="shared" si="1"/>
        <v>0.83083333333333342</v>
      </c>
    </row>
    <row r="10" spans="1:33" x14ac:dyDescent="0.25">
      <c r="A10" s="2" t="s">
        <v>615</v>
      </c>
      <c r="B10" s="2" t="s">
        <v>475</v>
      </c>
      <c r="C10" s="2" t="s">
        <v>616</v>
      </c>
      <c r="D10" s="2" t="s">
        <v>617</v>
      </c>
      <c r="E10" s="9">
        <v>637</v>
      </c>
      <c r="F10" s="2" t="s">
        <v>618</v>
      </c>
      <c r="G10" s="2">
        <v>2850</v>
      </c>
      <c r="H10" s="2">
        <v>1500</v>
      </c>
      <c r="J10" s="2" t="s">
        <v>457</v>
      </c>
      <c r="K10" s="2" t="s">
        <v>431</v>
      </c>
      <c r="L10" s="2" t="s">
        <v>66</v>
      </c>
      <c r="M10" s="2">
        <v>100</v>
      </c>
      <c r="N10" s="2" t="s">
        <v>52</v>
      </c>
      <c r="O10" s="2" t="s">
        <v>60</v>
      </c>
      <c r="P10" s="2" t="s">
        <v>431</v>
      </c>
      <c r="Q10" s="2" t="s">
        <v>53</v>
      </c>
      <c r="R10" s="2" t="s">
        <v>54</v>
      </c>
      <c r="S10" s="2" t="s">
        <v>55</v>
      </c>
      <c r="T10" s="2" t="s">
        <v>69</v>
      </c>
      <c r="U10" s="2" t="s">
        <v>200</v>
      </c>
      <c r="V10" s="2" t="s">
        <v>70</v>
      </c>
      <c r="W10" s="2" t="s">
        <v>1230</v>
      </c>
      <c r="X10" s="2">
        <v>300</v>
      </c>
      <c r="Y10" s="2">
        <v>6</v>
      </c>
      <c r="AA10" s="2" t="s">
        <v>57</v>
      </c>
      <c r="AC10" s="2" t="s">
        <v>431</v>
      </c>
      <c r="AE10" s="2">
        <v>40</v>
      </c>
      <c r="AF10" s="8">
        <f t="shared" si="0"/>
        <v>6.37</v>
      </c>
      <c r="AG10" s="8">
        <f t="shared" si="1"/>
        <v>1.0616666666666668</v>
      </c>
    </row>
    <row r="11" spans="1:33" x14ac:dyDescent="0.25">
      <c r="A11" s="2" t="s">
        <v>503</v>
      </c>
      <c r="B11" s="2" t="s">
        <v>470</v>
      </c>
      <c r="C11" s="2" t="s">
        <v>504</v>
      </c>
      <c r="D11" s="2" t="s">
        <v>505</v>
      </c>
      <c r="E11" s="9">
        <v>1399</v>
      </c>
      <c r="F11" s="2" t="s">
        <v>506</v>
      </c>
      <c r="G11" s="2">
        <v>3000</v>
      </c>
      <c r="H11" s="2">
        <v>3000</v>
      </c>
      <c r="J11" s="2" t="s">
        <v>1231</v>
      </c>
      <c r="K11" s="2" t="s">
        <v>431</v>
      </c>
      <c r="L11" s="2" t="s">
        <v>453</v>
      </c>
      <c r="M11" s="2">
        <v>100</v>
      </c>
      <c r="N11" s="2" t="s">
        <v>60</v>
      </c>
      <c r="O11" s="2" t="s">
        <v>64</v>
      </c>
      <c r="Q11" s="2" t="s">
        <v>37</v>
      </c>
      <c r="R11" s="2" t="s">
        <v>54</v>
      </c>
      <c r="S11" s="2" t="s">
        <v>55</v>
      </c>
      <c r="T11" s="2" t="s">
        <v>69</v>
      </c>
      <c r="U11" s="2" t="s">
        <v>401</v>
      </c>
      <c r="V11" s="2" t="s">
        <v>64</v>
      </c>
      <c r="W11" s="2" t="s">
        <v>1230</v>
      </c>
      <c r="X11" s="2">
        <v>140</v>
      </c>
      <c r="Y11" s="2">
        <v>1</v>
      </c>
      <c r="AA11" s="2" t="s">
        <v>57</v>
      </c>
      <c r="AC11" s="2" t="s">
        <v>66</v>
      </c>
      <c r="AE11" s="2">
        <v>40</v>
      </c>
      <c r="AF11" s="8">
        <f t="shared" si="0"/>
        <v>13.99</v>
      </c>
      <c r="AG11" s="8">
        <f t="shared" si="1"/>
        <v>13.99</v>
      </c>
    </row>
    <row r="12" spans="1:33" x14ac:dyDescent="0.25">
      <c r="A12" s="2" t="s">
        <v>518</v>
      </c>
      <c r="B12" s="2" t="s">
        <v>470</v>
      </c>
      <c r="C12" s="2" t="s">
        <v>519</v>
      </c>
      <c r="D12" s="2" t="s">
        <v>520</v>
      </c>
      <c r="E12" s="9">
        <v>1999</v>
      </c>
      <c r="F12" s="2" t="s">
        <v>521</v>
      </c>
      <c r="G12" s="2">
        <v>3000</v>
      </c>
      <c r="H12" s="2">
        <v>3000</v>
      </c>
      <c r="J12" s="2" t="s">
        <v>452</v>
      </c>
      <c r="K12" s="2" t="s">
        <v>431</v>
      </c>
      <c r="L12" s="2" t="s">
        <v>453</v>
      </c>
      <c r="M12" s="2">
        <v>100</v>
      </c>
      <c r="N12" s="2" t="s">
        <v>60</v>
      </c>
      <c r="O12" s="2" t="s">
        <v>64</v>
      </c>
      <c r="Q12" s="2" t="s">
        <v>37</v>
      </c>
      <c r="R12" s="2" t="s">
        <v>54</v>
      </c>
      <c r="S12" s="2" t="s">
        <v>55</v>
      </c>
      <c r="T12" s="2" t="s">
        <v>69</v>
      </c>
      <c r="U12" s="2" t="s">
        <v>401</v>
      </c>
      <c r="V12" s="2" t="s">
        <v>64</v>
      </c>
      <c r="W12" s="2" t="s">
        <v>1230</v>
      </c>
      <c r="X12" s="2">
        <v>140</v>
      </c>
      <c r="Y12" s="2">
        <v>1</v>
      </c>
      <c r="AA12" s="2" t="s">
        <v>57</v>
      </c>
      <c r="AC12" s="2" t="s">
        <v>66</v>
      </c>
      <c r="AE12" s="2">
        <v>40</v>
      </c>
      <c r="AF12" s="8">
        <f t="shared" si="0"/>
        <v>19.989999999999998</v>
      </c>
      <c r="AG12" s="8">
        <f t="shared" si="1"/>
        <v>19.989999999999998</v>
      </c>
    </row>
    <row r="13" spans="1:33" x14ac:dyDescent="0.25">
      <c r="A13" s="2" t="s">
        <v>567</v>
      </c>
      <c r="B13" s="2" t="s">
        <v>470</v>
      </c>
      <c r="C13" s="2" t="s">
        <v>568</v>
      </c>
      <c r="D13" s="2" t="s">
        <v>569</v>
      </c>
      <c r="E13" s="9">
        <v>1599</v>
      </c>
      <c r="F13" s="2" t="s">
        <v>570</v>
      </c>
      <c r="G13" s="2">
        <v>3000</v>
      </c>
      <c r="H13" s="2">
        <v>3000</v>
      </c>
      <c r="J13" s="2" t="s">
        <v>1231</v>
      </c>
      <c r="K13" s="2" t="s">
        <v>431</v>
      </c>
      <c r="L13" s="2" t="s">
        <v>453</v>
      </c>
      <c r="M13" s="2">
        <v>100</v>
      </c>
      <c r="N13" s="2" t="s">
        <v>60</v>
      </c>
      <c r="O13" s="2" t="s">
        <v>64</v>
      </c>
      <c r="Q13" s="2" t="s">
        <v>37</v>
      </c>
      <c r="R13" s="2" t="s">
        <v>54</v>
      </c>
      <c r="S13" s="2" t="s">
        <v>55</v>
      </c>
      <c r="T13" s="2" t="s">
        <v>69</v>
      </c>
      <c r="U13" s="2" t="s">
        <v>401</v>
      </c>
      <c r="V13" s="2" t="s">
        <v>64</v>
      </c>
      <c r="W13" s="2" t="s">
        <v>1230</v>
      </c>
      <c r="X13" s="2">
        <v>220</v>
      </c>
      <c r="Y13" s="2">
        <v>1</v>
      </c>
      <c r="AA13" s="2" t="s">
        <v>57</v>
      </c>
      <c r="AC13" s="2" t="s">
        <v>66</v>
      </c>
      <c r="AE13" s="2">
        <v>40</v>
      </c>
      <c r="AF13" s="8">
        <f t="shared" si="0"/>
        <v>15.99</v>
      </c>
      <c r="AG13" s="8">
        <f t="shared" si="1"/>
        <v>15.99</v>
      </c>
    </row>
    <row r="14" spans="1:33" x14ac:dyDescent="0.25">
      <c r="A14" s="2" t="s">
        <v>597</v>
      </c>
      <c r="B14" s="2" t="s">
        <v>470</v>
      </c>
      <c r="C14" s="2" t="s">
        <v>598</v>
      </c>
      <c r="D14" s="2" t="s">
        <v>599</v>
      </c>
      <c r="E14" s="9">
        <v>4200</v>
      </c>
      <c r="F14" s="2" t="s">
        <v>600</v>
      </c>
      <c r="G14" s="2">
        <v>3000</v>
      </c>
      <c r="H14" s="2">
        <v>3000</v>
      </c>
      <c r="J14" s="2" t="s">
        <v>452</v>
      </c>
      <c r="K14" s="2" t="s">
        <v>431</v>
      </c>
      <c r="L14" s="2" t="s">
        <v>66</v>
      </c>
      <c r="M14" s="2">
        <v>80</v>
      </c>
      <c r="N14" s="2" t="s">
        <v>60</v>
      </c>
      <c r="O14" s="2" t="s">
        <v>61</v>
      </c>
      <c r="Q14" s="2" t="s">
        <v>53</v>
      </c>
      <c r="R14" s="2" t="s">
        <v>54</v>
      </c>
      <c r="S14" s="2" t="s">
        <v>55</v>
      </c>
      <c r="T14" s="2" t="s">
        <v>72</v>
      </c>
      <c r="U14" s="2" t="s">
        <v>338</v>
      </c>
      <c r="V14" s="2" t="s">
        <v>61</v>
      </c>
      <c r="W14" s="2" t="s">
        <v>1230</v>
      </c>
      <c r="X14" s="2">
        <v>70</v>
      </c>
      <c r="Y14" s="2">
        <v>3</v>
      </c>
      <c r="AA14" s="2" t="s">
        <v>57</v>
      </c>
      <c r="AC14" s="2" t="s">
        <v>431</v>
      </c>
      <c r="AE14" s="2">
        <v>40</v>
      </c>
      <c r="AF14" s="8">
        <f t="shared" si="0"/>
        <v>42</v>
      </c>
      <c r="AG14" s="8">
        <f t="shared" si="1"/>
        <v>14</v>
      </c>
    </row>
    <row r="15" spans="1:33" x14ac:dyDescent="0.25">
      <c r="A15" s="2" t="s">
        <v>629</v>
      </c>
      <c r="B15" s="2" t="s">
        <v>470</v>
      </c>
      <c r="C15" s="2" t="s">
        <v>630</v>
      </c>
      <c r="D15" s="2" t="s">
        <v>631</v>
      </c>
      <c r="E15" s="9">
        <v>699</v>
      </c>
      <c r="F15" s="2" t="s">
        <v>88</v>
      </c>
      <c r="G15" s="2">
        <v>3000</v>
      </c>
      <c r="H15" s="2">
        <v>3000</v>
      </c>
      <c r="J15" s="2" t="s">
        <v>452</v>
      </c>
      <c r="K15" s="2" t="s">
        <v>431</v>
      </c>
      <c r="L15" s="2" t="s">
        <v>453</v>
      </c>
      <c r="M15" s="2">
        <v>100</v>
      </c>
      <c r="N15" s="2" t="s">
        <v>60</v>
      </c>
      <c r="O15" s="2" t="s">
        <v>64</v>
      </c>
      <c r="Q15" s="2" t="s">
        <v>37</v>
      </c>
      <c r="R15" s="2" t="s">
        <v>54</v>
      </c>
      <c r="S15" s="2" t="s">
        <v>55</v>
      </c>
      <c r="T15" s="2" t="s">
        <v>69</v>
      </c>
      <c r="U15" s="2" t="s">
        <v>401</v>
      </c>
      <c r="V15" s="2" t="s">
        <v>64</v>
      </c>
      <c r="W15" s="2" t="s">
        <v>1230</v>
      </c>
      <c r="X15" s="2">
        <v>220</v>
      </c>
      <c r="Y15" s="2">
        <v>1</v>
      </c>
      <c r="AA15" s="2" t="s">
        <v>57</v>
      </c>
      <c r="AC15" s="2" t="s">
        <v>66</v>
      </c>
      <c r="AE15" s="2">
        <v>40</v>
      </c>
      <c r="AF15" s="8">
        <f t="shared" si="0"/>
        <v>6.99</v>
      </c>
      <c r="AG15" s="8">
        <f t="shared" si="1"/>
        <v>6.99</v>
      </c>
    </row>
    <row r="16" spans="1:33" x14ac:dyDescent="0.25">
      <c r="A16" s="2" t="s">
        <v>533</v>
      </c>
      <c r="B16" s="2" t="s">
        <v>470</v>
      </c>
      <c r="C16" s="2" t="s">
        <v>534</v>
      </c>
      <c r="D16" s="2" t="s">
        <v>535</v>
      </c>
      <c r="E16" s="9">
        <v>899</v>
      </c>
      <c r="F16" s="2" t="s">
        <v>536</v>
      </c>
      <c r="G16" s="2">
        <v>3000</v>
      </c>
      <c r="H16" s="2">
        <v>3000</v>
      </c>
      <c r="J16" s="2" t="s">
        <v>452</v>
      </c>
      <c r="L16" s="2" t="s">
        <v>453</v>
      </c>
      <c r="M16" s="2">
        <v>100</v>
      </c>
      <c r="N16" s="2" t="s">
        <v>60</v>
      </c>
      <c r="O16" s="2" t="s">
        <v>64</v>
      </c>
      <c r="Q16" s="2" t="s">
        <v>37</v>
      </c>
      <c r="R16" s="2" t="s">
        <v>54</v>
      </c>
      <c r="S16" s="2" t="s">
        <v>55</v>
      </c>
      <c r="T16" s="2" t="s">
        <v>69</v>
      </c>
      <c r="U16" s="2" t="s">
        <v>401</v>
      </c>
      <c r="V16" s="2" t="s">
        <v>64</v>
      </c>
      <c r="W16" s="2" t="s">
        <v>1230</v>
      </c>
      <c r="X16" s="2">
        <v>140</v>
      </c>
      <c r="Y16" s="2">
        <v>1</v>
      </c>
      <c r="AA16" s="2" t="s">
        <v>57</v>
      </c>
      <c r="AC16" s="2" t="s">
        <v>66</v>
      </c>
      <c r="AE16" s="2">
        <v>40</v>
      </c>
      <c r="AF16" s="8">
        <f t="shared" si="0"/>
        <v>8.99</v>
      </c>
      <c r="AG16" s="8">
        <f t="shared" si="1"/>
        <v>8.99</v>
      </c>
    </row>
    <row r="17" spans="1:33" x14ac:dyDescent="0.25">
      <c r="A17" s="2" t="s">
        <v>575</v>
      </c>
      <c r="B17" s="2" t="s">
        <v>475</v>
      </c>
      <c r="C17" s="2" t="s">
        <v>576</v>
      </c>
      <c r="D17" s="2" t="s">
        <v>577</v>
      </c>
      <c r="E17" s="9">
        <v>690</v>
      </c>
      <c r="F17" s="2" t="s">
        <v>578</v>
      </c>
      <c r="G17" s="2">
        <v>2450</v>
      </c>
      <c r="H17" s="2">
        <v>1500</v>
      </c>
      <c r="J17" s="2" t="s">
        <v>452</v>
      </c>
      <c r="K17" s="2" t="s">
        <v>431</v>
      </c>
      <c r="L17" s="2" t="s">
        <v>453</v>
      </c>
      <c r="N17" s="2" t="s">
        <v>64</v>
      </c>
      <c r="O17" s="2" t="s">
        <v>52</v>
      </c>
      <c r="Q17" s="2" t="s">
        <v>53</v>
      </c>
      <c r="R17" s="2" t="s">
        <v>54</v>
      </c>
      <c r="S17" s="2" t="s">
        <v>55</v>
      </c>
      <c r="T17" s="2" t="s">
        <v>69</v>
      </c>
      <c r="U17" s="2" t="s">
        <v>200</v>
      </c>
      <c r="V17" s="2" t="s">
        <v>64</v>
      </c>
      <c r="W17" s="2" t="s">
        <v>1230</v>
      </c>
      <c r="X17" s="2">
        <v>100</v>
      </c>
      <c r="Y17" s="2">
        <v>1</v>
      </c>
      <c r="AA17" s="2" t="s">
        <v>57</v>
      </c>
      <c r="AC17" s="2" t="s">
        <v>66</v>
      </c>
      <c r="AE17" s="2">
        <v>40</v>
      </c>
      <c r="AF17" s="8">
        <f t="shared" si="0"/>
        <v>6.9</v>
      </c>
      <c r="AG17" s="8">
        <f t="shared" si="1"/>
        <v>6.9</v>
      </c>
    </row>
    <row r="18" spans="1:33" x14ac:dyDescent="0.25">
      <c r="A18" s="2" t="s">
        <v>479</v>
      </c>
      <c r="B18" s="2" t="s">
        <v>475</v>
      </c>
      <c r="C18" s="2" t="s">
        <v>480</v>
      </c>
      <c r="D18" s="2" t="s">
        <v>481</v>
      </c>
      <c r="E18" s="9">
        <v>697</v>
      </c>
      <c r="F18" s="2" t="s">
        <v>482</v>
      </c>
      <c r="G18" s="2">
        <v>2500</v>
      </c>
      <c r="H18" s="2">
        <v>3000</v>
      </c>
      <c r="J18" s="2" t="s">
        <v>457</v>
      </c>
      <c r="K18" s="2" t="s">
        <v>431</v>
      </c>
      <c r="L18" s="2" t="s">
        <v>66</v>
      </c>
      <c r="M18" s="2">
        <v>98</v>
      </c>
      <c r="N18" s="2" t="s">
        <v>52</v>
      </c>
      <c r="O18" s="2" t="s">
        <v>60</v>
      </c>
      <c r="P18" s="2" t="s">
        <v>431</v>
      </c>
      <c r="Q18" s="2" t="s">
        <v>53</v>
      </c>
      <c r="S18" s="2" t="s">
        <v>55</v>
      </c>
      <c r="T18" s="2" t="s">
        <v>69</v>
      </c>
      <c r="U18" s="2" t="s">
        <v>200</v>
      </c>
      <c r="V18" s="2" t="s">
        <v>52</v>
      </c>
      <c r="W18" s="2" t="s">
        <v>1230</v>
      </c>
      <c r="X18" s="2">
        <v>320</v>
      </c>
      <c r="Y18" s="2">
        <v>3</v>
      </c>
      <c r="AA18" s="2" t="s">
        <v>57</v>
      </c>
      <c r="AC18" s="2" t="s">
        <v>431</v>
      </c>
      <c r="AE18" s="2">
        <v>40</v>
      </c>
      <c r="AF18" s="8">
        <f t="shared" si="0"/>
        <v>6.97</v>
      </c>
      <c r="AG18" s="8">
        <f t="shared" si="1"/>
        <v>2.3233333333333333</v>
      </c>
    </row>
    <row r="19" spans="1:33" x14ac:dyDescent="0.25">
      <c r="A19" s="2" t="s">
        <v>619</v>
      </c>
      <c r="B19" s="2" t="s">
        <v>475</v>
      </c>
      <c r="C19" s="2" t="s">
        <v>620</v>
      </c>
      <c r="D19" s="2" t="s">
        <v>621</v>
      </c>
      <c r="E19" s="9">
        <v>697</v>
      </c>
      <c r="F19" s="2" t="s">
        <v>482</v>
      </c>
      <c r="G19" s="2">
        <v>2500</v>
      </c>
      <c r="H19" s="2">
        <v>3000</v>
      </c>
      <c r="J19" s="2" t="s">
        <v>452</v>
      </c>
      <c r="K19" s="2" t="s">
        <v>431</v>
      </c>
      <c r="L19" s="2" t="s">
        <v>66</v>
      </c>
      <c r="M19" s="2">
        <v>98</v>
      </c>
      <c r="N19" s="2" t="s">
        <v>52</v>
      </c>
      <c r="O19" s="2" t="s">
        <v>60</v>
      </c>
      <c r="P19" s="2" t="s">
        <v>431</v>
      </c>
      <c r="Q19" s="2" t="s">
        <v>53</v>
      </c>
      <c r="S19" s="2" t="s">
        <v>55</v>
      </c>
      <c r="T19" s="2" t="s">
        <v>69</v>
      </c>
      <c r="U19" s="2" t="s">
        <v>200</v>
      </c>
      <c r="V19" s="2" t="s">
        <v>52</v>
      </c>
      <c r="W19" s="2" t="s">
        <v>1230</v>
      </c>
      <c r="X19" s="2">
        <v>340</v>
      </c>
      <c r="Y19" s="2">
        <v>3</v>
      </c>
      <c r="AA19" s="2" t="s">
        <v>57</v>
      </c>
      <c r="AC19" s="2" t="s">
        <v>431</v>
      </c>
      <c r="AE19" s="2">
        <v>40</v>
      </c>
      <c r="AF19" s="8">
        <f t="shared" si="0"/>
        <v>6.97</v>
      </c>
      <c r="AG19" s="8">
        <f t="shared" si="1"/>
        <v>2.3233333333333333</v>
      </c>
    </row>
    <row r="20" spans="1:33" x14ac:dyDescent="0.25">
      <c r="A20" s="2" t="s">
        <v>611</v>
      </c>
      <c r="B20" s="2" t="s">
        <v>470</v>
      </c>
      <c r="C20" s="2" t="s">
        <v>612</v>
      </c>
      <c r="D20" s="2" t="s">
        <v>613</v>
      </c>
      <c r="E20" s="9">
        <v>3382</v>
      </c>
      <c r="F20" s="2" t="s">
        <v>614</v>
      </c>
      <c r="G20" s="2">
        <v>2700</v>
      </c>
      <c r="H20" s="2">
        <v>2700</v>
      </c>
      <c r="J20" s="2" t="s">
        <v>457</v>
      </c>
      <c r="K20" s="2" t="s">
        <v>431</v>
      </c>
      <c r="L20" s="2" t="s">
        <v>66</v>
      </c>
      <c r="N20" s="2" t="s">
        <v>52</v>
      </c>
      <c r="O20" s="2" t="s">
        <v>60</v>
      </c>
      <c r="P20" s="2" t="s">
        <v>431</v>
      </c>
      <c r="Q20" s="2" t="s">
        <v>53</v>
      </c>
      <c r="S20" s="2" t="s">
        <v>55</v>
      </c>
      <c r="T20" s="2" t="s">
        <v>69</v>
      </c>
      <c r="U20" s="2" t="s">
        <v>401</v>
      </c>
      <c r="V20" s="2" t="s">
        <v>52</v>
      </c>
      <c r="W20" s="2" t="s">
        <v>1230</v>
      </c>
      <c r="X20" s="2">
        <v>335</v>
      </c>
      <c r="Y20" s="2">
        <v>6</v>
      </c>
      <c r="AA20" s="2" t="s">
        <v>57</v>
      </c>
      <c r="AC20" s="2" t="s">
        <v>431</v>
      </c>
      <c r="AE20" s="2">
        <v>40</v>
      </c>
      <c r="AF20" s="8">
        <f t="shared" si="0"/>
        <v>33.82</v>
      </c>
      <c r="AG20" s="8">
        <f t="shared" si="1"/>
        <v>5.6366666666666667</v>
      </c>
    </row>
    <row r="21" spans="1:33" x14ac:dyDescent="0.25">
      <c r="A21" s="2" t="s">
        <v>537</v>
      </c>
      <c r="B21" s="2" t="s">
        <v>470</v>
      </c>
      <c r="C21" s="2" t="s">
        <v>538</v>
      </c>
      <c r="D21" s="2" t="s">
        <v>539</v>
      </c>
      <c r="E21" s="9">
        <v>827</v>
      </c>
      <c r="F21" s="2" t="s">
        <v>540</v>
      </c>
      <c r="G21" s="2">
        <v>2700</v>
      </c>
      <c r="H21" s="2">
        <v>2000</v>
      </c>
      <c r="I21" s="2" t="s">
        <v>115</v>
      </c>
      <c r="J21" s="2" t="s">
        <v>452</v>
      </c>
      <c r="K21" s="2" t="s">
        <v>431</v>
      </c>
      <c r="L21" s="2" t="s">
        <v>453</v>
      </c>
      <c r="M21" s="2">
        <v>90</v>
      </c>
      <c r="N21" s="2" t="s">
        <v>60</v>
      </c>
      <c r="O21" s="2" t="s">
        <v>64</v>
      </c>
      <c r="P21" s="2" t="s">
        <v>431</v>
      </c>
      <c r="Q21" s="2" t="s">
        <v>53</v>
      </c>
      <c r="R21" s="2" t="s">
        <v>54</v>
      </c>
      <c r="S21" s="2" t="s">
        <v>55</v>
      </c>
      <c r="T21" s="2" t="s">
        <v>69</v>
      </c>
      <c r="U21" s="2" t="s">
        <v>200</v>
      </c>
      <c r="V21" s="2" t="s">
        <v>64</v>
      </c>
      <c r="W21" s="2" t="s">
        <v>1230</v>
      </c>
      <c r="X21" s="2">
        <v>700</v>
      </c>
      <c r="Y21" s="2">
        <v>1</v>
      </c>
      <c r="AA21" s="2" t="s">
        <v>57</v>
      </c>
      <c r="AE21" s="2">
        <v>60</v>
      </c>
      <c r="AF21" s="8">
        <f t="shared" si="0"/>
        <v>8.27</v>
      </c>
      <c r="AG21" s="8">
        <f t="shared" si="1"/>
        <v>8.27</v>
      </c>
    </row>
    <row r="22" spans="1:33" x14ac:dyDescent="0.25">
      <c r="A22" s="2" t="s">
        <v>551</v>
      </c>
      <c r="B22" s="2" t="s">
        <v>475</v>
      </c>
      <c r="C22" s="2" t="s">
        <v>552</v>
      </c>
      <c r="D22" s="2" t="s">
        <v>553</v>
      </c>
      <c r="E22" s="9">
        <v>1938</v>
      </c>
      <c r="F22" s="2" t="s">
        <v>554</v>
      </c>
      <c r="G22" s="2">
        <v>2700</v>
      </c>
      <c r="H22" s="2">
        <v>2000</v>
      </c>
      <c r="I22" s="2" t="s">
        <v>115</v>
      </c>
      <c r="J22" s="2" t="s">
        <v>452</v>
      </c>
      <c r="K22" s="2" t="s">
        <v>431</v>
      </c>
      <c r="L22" s="2" t="s">
        <v>453</v>
      </c>
      <c r="M22" s="2">
        <v>90</v>
      </c>
      <c r="N22" s="2" t="s">
        <v>60</v>
      </c>
      <c r="O22" s="2" t="s">
        <v>64</v>
      </c>
      <c r="P22" s="2" t="s">
        <v>431</v>
      </c>
      <c r="Q22" s="2" t="s">
        <v>53</v>
      </c>
      <c r="R22" s="2" t="s">
        <v>54</v>
      </c>
      <c r="S22" s="2" t="s">
        <v>55</v>
      </c>
      <c r="T22" s="2" t="s">
        <v>69</v>
      </c>
      <c r="U22" s="2" t="s">
        <v>200</v>
      </c>
      <c r="V22" s="2" t="s">
        <v>64</v>
      </c>
      <c r="W22" s="2" t="s">
        <v>1230</v>
      </c>
      <c r="X22" s="2">
        <v>700</v>
      </c>
      <c r="Y22" s="2">
        <v>6</v>
      </c>
      <c r="AA22" s="2" t="s">
        <v>57</v>
      </c>
      <c r="AE22" s="2">
        <v>60</v>
      </c>
      <c r="AF22" s="8">
        <f t="shared" si="0"/>
        <v>19.38</v>
      </c>
      <c r="AG22" s="8">
        <f t="shared" si="1"/>
        <v>3.23</v>
      </c>
    </row>
    <row r="23" spans="1:33" x14ac:dyDescent="0.25">
      <c r="A23" s="2" t="s">
        <v>547</v>
      </c>
      <c r="B23" s="2" t="s">
        <v>470</v>
      </c>
      <c r="C23" s="2" t="s">
        <v>548</v>
      </c>
      <c r="D23" s="2" t="s">
        <v>549</v>
      </c>
      <c r="E23" s="9">
        <v>769</v>
      </c>
      <c r="F23" s="2" t="s">
        <v>550</v>
      </c>
      <c r="G23" s="2">
        <v>2450</v>
      </c>
      <c r="H23" s="2">
        <v>3000</v>
      </c>
      <c r="J23" s="2" t="s">
        <v>452</v>
      </c>
      <c r="K23" s="2" t="s">
        <v>431</v>
      </c>
      <c r="L23" s="2" t="s">
        <v>453</v>
      </c>
      <c r="M23" s="2">
        <v>0</v>
      </c>
      <c r="N23" s="2" t="s">
        <v>987</v>
      </c>
      <c r="O23" s="2" t="s">
        <v>52</v>
      </c>
      <c r="Q23" s="2" t="s">
        <v>53</v>
      </c>
      <c r="R23" s="2" t="s">
        <v>54</v>
      </c>
      <c r="S23" s="2" t="s">
        <v>55</v>
      </c>
      <c r="T23" s="2" t="s">
        <v>69</v>
      </c>
      <c r="U23" s="2" t="s">
        <v>200</v>
      </c>
      <c r="V23" s="2" t="s">
        <v>76</v>
      </c>
      <c r="W23" s="2" t="s">
        <v>1230</v>
      </c>
      <c r="X23" s="2">
        <v>115</v>
      </c>
      <c r="Y23" s="2">
        <v>1</v>
      </c>
      <c r="AA23" s="2" t="s">
        <v>57</v>
      </c>
      <c r="AE23" s="2">
        <v>60</v>
      </c>
      <c r="AF23" s="8">
        <f t="shared" si="0"/>
        <v>7.69</v>
      </c>
      <c r="AG23" s="8">
        <f t="shared" si="1"/>
        <v>7.69</v>
      </c>
    </row>
    <row r="24" spans="1:33" x14ac:dyDescent="0.25">
      <c r="A24" s="2" t="s">
        <v>590</v>
      </c>
      <c r="B24" s="2" t="s">
        <v>475</v>
      </c>
      <c r="C24" s="2" t="s">
        <v>591</v>
      </c>
      <c r="D24" s="2" t="s">
        <v>592</v>
      </c>
      <c r="E24" s="9">
        <v>1099</v>
      </c>
      <c r="F24" s="2" t="s">
        <v>71</v>
      </c>
      <c r="G24" s="2">
        <v>2700</v>
      </c>
      <c r="H24" s="2">
        <v>3000</v>
      </c>
      <c r="I24" s="2" t="s">
        <v>115</v>
      </c>
      <c r="J24" s="2" t="s">
        <v>452</v>
      </c>
      <c r="K24" s="2" t="s">
        <v>431</v>
      </c>
      <c r="L24" s="2" t="s">
        <v>453</v>
      </c>
      <c r="M24" s="2">
        <v>100</v>
      </c>
      <c r="N24" s="2" t="s">
        <v>60</v>
      </c>
      <c r="O24" s="2" t="s">
        <v>64</v>
      </c>
      <c r="P24" s="2" t="s">
        <v>431</v>
      </c>
      <c r="Q24" s="2" t="s">
        <v>37</v>
      </c>
      <c r="R24" s="2" t="s">
        <v>54</v>
      </c>
      <c r="S24" s="2" t="s">
        <v>55</v>
      </c>
      <c r="T24" s="2" t="s">
        <v>69</v>
      </c>
      <c r="U24" s="2" t="s">
        <v>338</v>
      </c>
      <c r="V24" s="2" t="s">
        <v>76</v>
      </c>
      <c r="W24" s="2" t="s">
        <v>1230</v>
      </c>
      <c r="X24" s="2">
        <v>245</v>
      </c>
      <c r="Y24" s="2">
        <v>1</v>
      </c>
      <c r="AA24" s="2" t="s">
        <v>57</v>
      </c>
      <c r="AC24" s="2" t="s">
        <v>66</v>
      </c>
      <c r="AE24" s="2">
        <v>60</v>
      </c>
      <c r="AF24" s="8">
        <f t="shared" si="0"/>
        <v>10.99</v>
      </c>
      <c r="AG24" s="8">
        <f t="shared" si="1"/>
        <v>10.99</v>
      </c>
    </row>
    <row r="25" spans="1:33" x14ac:dyDescent="0.25">
      <c r="A25" s="2" t="s">
        <v>607</v>
      </c>
      <c r="B25" s="2" t="s">
        <v>470</v>
      </c>
      <c r="C25" s="2" t="s">
        <v>608</v>
      </c>
      <c r="D25" s="2" t="s">
        <v>609</v>
      </c>
      <c r="E25" s="9">
        <v>5998</v>
      </c>
      <c r="F25" s="2" t="s">
        <v>610</v>
      </c>
      <c r="G25" s="2">
        <v>2700</v>
      </c>
      <c r="H25" s="2">
        <v>3000</v>
      </c>
      <c r="J25" s="2" t="s">
        <v>452</v>
      </c>
      <c r="K25" s="2" t="s">
        <v>431</v>
      </c>
      <c r="N25" s="2" t="s">
        <v>52</v>
      </c>
      <c r="O25" s="2" t="s">
        <v>60</v>
      </c>
      <c r="Q25" s="2" t="s">
        <v>53</v>
      </c>
      <c r="R25" s="2" t="s">
        <v>54</v>
      </c>
      <c r="S25" s="2" t="s">
        <v>55</v>
      </c>
      <c r="T25" s="2" t="s">
        <v>69</v>
      </c>
      <c r="U25" s="2" t="s">
        <v>338</v>
      </c>
      <c r="V25" s="2" t="s">
        <v>52</v>
      </c>
      <c r="W25" s="2" t="s">
        <v>1230</v>
      </c>
      <c r="X25" s="2">
        <v>245</v>
      </c>
      <c r="Y25" s="2">
        <v>8</v>
      </c>
      <c r="AA25" s="2" t="s">
        <v>57</v>
      </c>
      <c r="AC25" s="2" t="s">
        <v>58</v>
      </c>
      <c r="AE25" s="2">
        <v>60</v>
      </c>
      <c r="AF25" s="8">
        <f t="shared" si="0"/>
        <v>59.98</v>
      </c>
      <c r="AG25" s="8">
        <f t="shared" si="1"/>
        <v>7.4974999999999996</v>
      </c>
    </row>
    <row r="26" spans="1:33" x14ac:dyDescent="0.25">
      <c r="A26" s="2" t="s">
        <v>496</v>
      </c>
      <c r="B26" s="2" t="s">
        <v>470</v>
      </c>
      <c r="C26" s="2" t="s">
        <v>497</v>
      </c>
      <c r="D26" s="2" t="s">
        <v>498</v>
      </c>
      <c r="E26" s="9">
        <v>797</v>
      </c>
      <c r="F26" s="2" t="s">
        <v>116</v>
      </c>
      <c r="G26" s="2">
        <v>2200</v>
      </c>
      <c r="H26" s="2">
        <v>3000</v>
      </c>
      <c r="J26" s="2" t="s">
        <v>452</v>
      </c>
      <c r="K26" s="2" t="s">
        <v>431</v>
      </c>
      <c r="L26" s="2" t="s">
        <v>66</v>
      </c>
      <c r="M26" s="2">
        <v>100</v>
      </c>
      <c r="N26" s="2" t="s">
        <v>52</v>
      </c>
      <c r="O26" s="2" t="s">
        <v>52</v>
      </c>
      <c r="P26" s="2" t="s">
        <v>431</v>
      </c>
      <c r="Q26" s="2" t="s">
        <v>37</v>
      </c>
      <c r="R26" s="2" t="s">
        <v>54</v>
      </c>
      <c r="S26" s="2" t="s">
        <v>55</v>
      </c>
      <c r="T26" s="2" t="s">
        <v>69</v>
      </c>
      <c r="U26" s="2" t="s">
        <v>200</v>
      </c>
      <c r="V26" s="2" t="s">
        <v>52</v>
      </c>
      <c r="W26" s="2" t="s">
        <v>1230</v>
      </c>
      <c r="X26" s="2">
        <v>285</v>
      </c>
      <c r="Y26" s="2">
        <v>1</v>
      </c>
      <c r="AA26" s="2" t="s">
        <v>57</v>
      </c>
      <c r="AC26" s="2" t="s">
        <v>66</v>
      </c>
      <c r="AE26" s="2">
        <v>60</v>
      </c>
      <c r="AF26" s="8">
        <f t="shared" si="0"/>
        <v>7.97</v>
      </c>
      <c r="AG26" s="8">
        <f t="shared" si="1"/>
        <v>7.97</v>
      </c>
    </row>
    <row r="27" spans="1:33" x14ac:dyDescent="0.25">
      <c r="A27" s="2" t="s">
        <v>601</v>
      </c>
      <c r="B27" s="2" t="s">
        <v>470</v>
      </c>
      <c r="C27" s="2" t="s">
        <v>602</v>
      </c>
      <c r="D27" s="2" t="s">
        <v>603</v>
      </c>
      <c r="E27" s="9">
        <v>19128</v>
      </c>
      <c r="F27" s="2" t="s">
        <v>604</v>
      </c>
      <c r="G27" s="2">
        <v>2200</v>
      </c>
      <c r="H27" s="2">
        <v>3000</v>
      </c>
      <c r="J27" s="2" t="s">
        <v>452</v>
      </c>
      <c r="K27" s="2" t="s">
        <v>431</v>
      </c>
      <c r="L27" s="2" t="s">
        <v>66</v>
      </c>
      <c r="M27" s="2">
        <v>100</v>
      </c>
      <c r="N27" s="2" t="s">
        <v>52</v>
      </c>
      <c r="O27" s="2" t="s">
        <v>52</v>
      </c>
      <c r="P27" s="2" t="s">
        <v>431</v>
      </c>
      <c r="Q27" s="2" t="s">
        <v>37</v>
      </c>
      <c r="R27" s="2" t="s">
        <v>54</v>
      </c>
      <c r="S27" s="2" t="s">
        <v>55</v>
      </c>
      <c r="T27" s="2" t="s">
        <v>69</v>
      </c>
      <c r="U27" s="2" t="s">
        <v>200</v>
      </c>
      <c r="V27" s="2" t="s">
        <v>52</v>
      </c>
      <c r="W27" s="2" t="s">
        <v>1230</v>
      </c>
      <c r="X27" s="2">
        <v>285</v>
      </c>
      <c r="Y27" s="2">
        <v>24</v>
      </c>
      <c r="AA27" s="2" t="s">
        <v>57</v>
      </c>
      <c r="AC27" s="2" t="s">
        <v>66</v>
      </c>
      <c r="AE27" s="2">
        <v>60</v>
      </c>
      <c r="AF27" s="8">
        <f t="shared" si="0"/>
        <v>191.28</v>
      </c>
      <c r="AG27" s="8">
        <f t="shared" si="1"/>
        <v>7.97</v>
      </c>
    </row>
    <row r="28" spans="1:33" x14ac:dyDescent="0.25">
      <c r="A28" s="2" t="s">
        <v>555</v>
      </c>
      <c r="B28" s="2" t="s">
        <v>475</v>
      </c>
      <c r="C28" s="2" t="s">
        <v>556</v>
      </c>
      <c r="D28" s="2" t="s">
        <v>557</v>
      </c>
      <c r="E28" s="9">
        <v>2382</v>
      </c>
      <c r="F28" s="2" t="s">
        <v>558</v>
      </c>
      <c r="G28" s="2">
        <v>0</v>
      </c>
      <c r="H28" s="2">
        <v>3000</v>
      </c>
      <c r="J28" s="2" t="s">
        <v>452</v>
      </c>
      <c r="K28" s="2" t="s">
        <v>431</v>
      </c>
      <c r="L28" s="2" t="s">
        <v>66</v>
      </c>
      <c r="N28" s="2" t="s">
        <v>52</v>
      </c>
      <c r="P28" s="2" t="s">
        <v>431</v>
      </c>
      <c r="Q28" s="2" t="s">
        <v>37</v>
      </c>
      <c r="R28" s="2" t="s">
        <v>54</v>
      </c>
      <c r="S28" s="2" t="s">
        <v>55</v>
      </c>
      <c r="T28" s="2" t="s">
        <v>69</v>
      </c>
      <c r="U28" s="2" t="s">
        <v>401</v>
      </c>
      <c r="V28" s="2" t="s">
        <v>52</v>
      </c>
      <c r="W28" s="2" t="s">
        <v>1230</v>
      </c>
      <c r="X28" s="2">
        <v>665</v>
      </c>
      <c r="Y28" s="2">
        <v>6</v>
      </c>
      <c r="AA28" s="2" t="s">
        <v>57</v>
      </c>
      <c r="AC28" s="2" t="s">
        <v>431</v>
      </c>
      <c r="AE28" s="2">
        <v>60</v>
      </c>
      <c r="AF28" s="8">
        <f t="shared" si="0"/>
        <v>23.82</v>
      </c>
      <c r="AG28" s="8">
        <f t="shared" si="1"/>
        <v>3.97</v>
      </c>
    </row>
    <row r="29" spans="1:33" x14ac:dyDescent="0.25">
      <c r="A29" s="2" t="s">
        <v>507</v>
      </c>
      <c r="B29" s="2" t="s">
        <v>470</v>
      </c>
      <c r="C29" s="2" t="s">
        <v>508</v>
      </c>
      <c r="D29" s="2" t="s">
        <v>509</v>
      </c>
      <c r="E29" s="9">
        <v>733</v>
      </c>
      <c r="F29" s="2" t="s">
        <v>510</v>
      </c>
      <c r="G29" s="2">
        <v>2450</v>
      </c>
      <c r="H29" s="2">
        <v>1500</v>
      </c>
      <c r="J29" s="2" t="s">
        <v>452</v>
      </c>
      <c r="K29" s="2" t="s">
        <v>431</v>
      </c>
      <c r="L29" s="2" t="s">
        <v>453</v>
      </c>
      <c r="N29" s="2" t="s">
        <v>64</v>
      </c>
      <c r="O29" s="2" t="s">
        <v>52</v>
      </c>
      <c r="Q29" s="2" t="s">
        <v>53</v>
      </c>
      <c r="R29" s="2" t="s">
        <v>54</v>
      </c>
      <c r="S29" s="2" t="s">
        <v>55</v>
      </c>
      <c r="T29" s="2" t="s">
        <v>69</v>
      </c>
      <c r="U29" s="2" t="s">
        <v>200</v>
      </c>
      <c r="V29" s="2" t="s">
        <v>64</v>
      </c>
      <c r="W29" s="2" t="s">
        <v>1230</v>
      </c>
      <c r="X29" s="2">
        <v>200</v>
      </c>
      <c r="Y29" s="2">
        <v>1</v>
      </c>
      <c r="AA29" s="2" t="s">
        <v>57</v>
      </c>
      <c r="AC29" s="2" t="s">
        <v>66</v>
      </c>
      <c r="AE29" s="2">
        <v>60</v>
      </c>
      <c r="AF29" s="8">
        <f t="shared" si="0"/>
        <v>7.33</v>
      </c>
      <c r="AG29" s="8">
        <f t="shared" si="1"/>
        <v>7.33</v>
      </c>
    </row>
    <row r="30" spans="1:33" x14ac:dyDescent="0.25">
      <c r="A30" s="2" t="s">
        <v>593</v>
      </c>
      <c r="B30" s="2" t="s">
        <v>470</v>
      </c>
      <c r="C30" s="2" t="s">
        <v>594</v>
      </c>
      <c r="D30" s="2" t="s">
        <v>595</v>
      </c>
      <c r="E30" s="9">
        <v>1797</v>
      </c>
      <c r="F30" s="2" t="s">
        <v>596</v>
      </c>
      <c r="G30" s="2">
        <v>2700</v>
      </c>
      <c r="H30" s="2">
        <v>3000</v>
      </c>
      <c r="J30" s="2" t="s">
        <v>452</v>
      </c>
      <c r="K30" s="2" t="s">
        <v>431</v>
      </c>
      <c r="L30" s="2" t="s">
        <v>66</v>
      </c>
      <c r="M30" s="2">
        <v>100</v>
      </c>
      <c r="N30" s="2" t="s">
        <v>52</v>
      </c>
      <c r="O30" s="2" t="s">
        <v>60</v>
      </c>
      <c r="P30" s="2" t="s">
        <v>431</v>
      </c>
      <c r="Q30" s="2" t="s">
        <v>53</v>
      </c>
      <c r="S30" s="2" t="s">
        <v>55</v>
      </c>
      <c r="T30" s="2" t="s">
        <v>69</v>
      </c>
      <c r="U30" s="2" t="s">
        <v>338</v>
      </c>
      <c r="V30" s="2" t="s">
        <v>52</v>
      </c>
      <c r="W30" s="2" t="s">
        <v>1230</v>
      </c>
      <c r="X30" s="2">
        <v>580</v>
      </c>
      <c r="Y30" s="2">
        <v>6</v>
      </c>
      <c r="AA30" s="2" t="s">
        <v>57</v>
      </c>
      <c r="AC30" s="2" t="s">
        <v>66</v>
      </c>
      <c r="AE30" s="2">
        <v>60</v>
      </c>
      <c r="AF30" s="8">
        <f t="shared" si="0"/>
        <v>17.97</v>
      </c>
      <c r="AG30" s="8">
        <f t="shared" si="1"/>
        <v>2.9949999999999997</v>
      </c>
    </row>
    <row r="31" spans="1:33" x14ac:dyDescent="0.25">
      <c r="A31" s="2" t="s">
        <v>525</v>
      </c>
      <c r="B31" s="2" t="s">
        <v>475</v>
      </c>
      <c r="C31" s="2" t="s">
        <v>526</v>
      </c>
      <c r="D31" s="2" t="s">
        <v>527</v>
      </c>
      <c r="E31" s="9">
        <v>2447</v>
      </c>
      <c r="F31" s="2" t="s">
        <v>528</v>
      </c>
      <c r="G31" s="2">
        <v>0</v>
      </c>
      <c r="H31" s="2">
        <v>2700</v>
      </c>
      <c r="J31" s="2" t="s">
        <v>457</v>
      </c>
      <c r="K31" s="2" t="s">
        <v>431</v>
      </c>
      <c r="L31" s="2" t="s">
        <v>66</v>
      </c>
      <c r="N31" s="2" t="s">
        <v>52</v>
      </c>
      <c r="P31" s="2" t="s">
        <v>431</v>
      </c>
      <c r="Q31" s="2" t="s">
        <v>53</v>
      </c>
      <c r="R31" s="2" t="s">
        <v>54</v>
      </c>
      <c r="S31" s="2" t="s">
        <v>55</v>
      </c>
      <c r="T31" s="2" t="s">
        <v>69</v>
      </c>
      <c r="U31" s="2" t="s">
        <v>401</v>
      </c>
      <c r="V31" s="2" t="s">
        <v>52</v>
      </c>
      <c r="W31" s="2" t="s">
        <v>1230</v>
      </c>
      <c r="X31" s="2">
        <v>985</v>
      </c>
      <c r="Y31" s="2">
        <v>6</v>
      </c>
      <c r="AA31" s="2" t="s">
        <v>57</v>
      </c>
      <c r="AC31" s="2" t="s">
        <v>431</v>
      </c>
      <c r="AE31" s="2">
        <v>100</v>
      </c>
      <c r="AF31" s="8">
        <f t="shared" si="0"/>
        <v>24.47</v>
      </c>
      <c r="AG31" s="8">
        <f t="shared" si="1"/>
        <v>4.0783333333333331</v>
      </c>
    </row>
    <row r="32" spans="1:33" x14ac:dyDescent="0.25">
      <c r="A32" s="2" t="s">
        <v>474</v>
      </c>
      <c r="B32" s="2" t="s">
        <v>475</v>
      </c>
      <c r="C32" s="2" t="s">
        <v>476</v>
      </c>
      <c r="D32" s="2" t="s">
        <v>477</v>
      </c>
      <c r="E32" s="9">
        <v>297</v>
      </c>
      <c r="F32" s="2" t="s">
        <v>478</v>
      </c>
      <c r="G32" s="2">
        <v>2700</v>
      </c>
      <c r="H32" s="2">
        <v>3000</v>
      </c>
      <c r="J32" s="2" t="s">
        <v>457</v>
      </c>
      <c r="K32" s="2" t="s">
        <v>431</v>
      </c>
      <c r="L32" s="2" t="s">
        <v>66</v>
      </c>
      <c r="M32" s="2">
        <v>100</v>
      </c>
      <c r="N32" s="2" t="s">
        <v>52</v>
      </c>
      <c r="O32" s="2" t="s">
        <v>60</v>
      </c>
      <c r="P32" s="2" t="s">
        <v>431</v>
      </c>
      <c r="Q32" s="2" t="s">
        <v>53</v>
      </c>
      <c r="R32" s="2" t="s">
        <v>54</v>
      </c>
      <c r="S32" s="2" t="s">
        <v>55</v>
      </c>
      <c r="T32" s="2" t="s">
        <v>69</v>
      </c>
      <c r="U32" s="2" t="s">
        <v>155</v>
      </c>
      <c r="V32" s="2" t="s">
        <v>52</v>
      </c>
      <c r="W32" s="2" t="s">
        <v>1230</v>
      </c>
      <c r="X32" s="2">
        <v>165</v>
      </c>
      <c r="Y32" s="2">
        <v>2</v>
      </c>
      <c r="Z32" s="2" t="s">
        <v>18</v>
      </c>
      <c r="AA32" s="2" t="s">
        <v>57</v>
      </c>
      <c r="AE32" s="2">
        <v>25</v>
      </c>
      <c r="AF32" s="8">
        <f t="shared" si="0"/>
        <v>2.97</v>
      </c>
      <c r="AG32" s="8">
        <f t="shared" si="1"/>
        <v>1.4850000000000001</v>
      </c>
    </row>
    <row r="33" spans="1:33" x14ac:dyDescent="0.25">
      <c r="A33" s="2" t="s">
        <v>492</v>
      </c>
      <c r="B33" s="2" t="s">
        <v>475</v>
      </c>
      <c r="C33" s="2" t="s">
        <v>476</v>
      </c>
      <c r="D33" s="2" t="s">
        <v>493</v>
      </c>
      <c r="E33" s="9">
        <v>297</v>
      </c>
      <c r="F33" s="2" t="s">
        <v>478</v>
      </c>
      <c r="G33" s="2">
        <v>2700</v>
      </c>
      <c r="H33" s="2">
        <v>3000</v>
      </c>
      <c r="J33" s="2" t="s">
        <v>452</v>
      </c>
      <c r="K33" s="2" t="s">
        <v>431</v>
      </c>
      <c r="L33" s="2" t="s">
        <v>66</v>
      </c>
      <c r="M33" s="2">
        <v>100</v>
      </c>
      <c r="N33" s="2" t="s">
        <v>52</v>
      </c>
      <c r="O33" s="2" t="s">
        <v>60</v>
      </c>
      <c r="P33" s="2" t="s">
        <v>431</v>
      </c>
      <c r="Q33" s="2" t="s">
        <v>53</v>
      </c>
      <c r="R33" s="2" t="s">
        <v>117</v>
      </c>
      <c r="S33" s="2" t="s">
        <v>446</v>
      </c>
      <c r="T33" s="2" t="s">
        <v>69</v>
      </c>
      <c r="U33" s="2" t="s">
        <v>155</v>
      </c>
      <c r="V33" s="2" t="s">
        <v>52</v>
      </c>
      <c r="W33" s="2" t="s">
        <v>1230</v>
      </c>
      <c r="X33" s="2">
        <v>180</v>
      </c>
      <c r="Y33" s="2">
        <v>2</v>
      </c>
      <c r="Z33" s="2" t="s">
        <v>18</v>
      </c>
      <c r="AA33" s="2" t="s">
        <v>57</v>
      </c>
      <c r="AE33" s="2">
        <v>25</v>
      </c>
      <c r="AF33" s="8">
        <f t="shared" si="0"/>
        <v>2.97</v>
      </c>
      <c r="AG33" s="8">
        <f t="shared" si="1"/>
        <v>1.4850000000000001</v>
      </c>
    </row>
    <row r="34" spans="1:33" x14ac:dyDescent="0.25">
      <c r="A34" s="2" t="s">
        <v>515</v>
      </c>
      <c r="B34" s="2" t="s">
        <v>470</v>
      </c>
      <c r="C34" s="2" t="s">
        <v>516</v>
      </c>
      <c r="D34" s="2" t="s">
        <v>517</v>
      </c>
      <c r="E34" s="9">
        <v>394</v>
      </c>
      <c r="F34" s="2" t="s">
        <v>514</v>
      </c>
      <c r="G34" s="2">
        <v>2850</v>
      </c>
      <c r="H34" s="2">
        <v>3000</v>
      </c>
      <c r="J34" s="2" t="s">
        <v>452</v>
      </c>
      <c r="K34" s="2" t="s">
        <v>431</v>
      </c>
      <c r="L34" s="2" t="s">
        <v>66</v>
      </c>
      <c r="M34" s="2">
        <v>100</v>
      </c>
      <c r="N34" s="2" t="s">
        <v>52</v>
      </c>
      <c r="O34" s="2" t="s">
        <v>60</v>
      </c>
      <c r="P34" s="2" t="s">
        <v>431</v>
      </c>
      <c r="Q34" s="2" t="s">
        <v>53</v>
      </c>
      <c r="R34" s="2" t="s">
        <v>54</v>
      </c>
      <c r="S34" s="2" t="s">
        <v>55</v>
      </c>
      <c r="T34" s="2" t="s">
        <v>69</v>
      </c>
      <c r="U34" s="2" t="s">
        <v>200</v>
      </c>
      <c r="V34" s="2" t="s">
        <v>52</v>
      </c>
      <c r="W34" s="2" t="s">
        <v>1230</v>
      </c>
      <c r="X34" s="2">
        <v>145</v>
      </c>
      <c r="Y34" s="2">
        <v>2</v>
      </c>
      <c r="Z34" s="2" t="s">
        <v>18</v>
      </c>
      <c r="AA34" s="2" t="s">
        <v>57</v>
      </c>
      <c r="AE34" s="2">
        <v>25</v>
      </c>
      <c r="AF34" s="8">
        <f t="shared" ref="AF34:AF53" si="2">E34/100</f>
        <v>3.94</v>
      </c>
      <c r="AG34" s="8">
        <f t="shared" ref="AG34:AG53" si="3">AF34/Y34</f>
        <v>1.97</v>
      </c>
    </row>
    <row r="35" spans="1:33" x14ac:dyDescent="0.25">
      <c r="A35" s="2" t="s">
        <v>622</v>
      </c>
      <c r="B35" s="2" t="s">
        <v>475</v>
      </c>
      <c r="C35" s="2" t="s">
        <v>516</v>
      </c>
      <c r="D35" s="2" t="s">
        <v>623</v>
      </c>
      <c r="E35" s="9">
        <v>394</v>
      </c>
      <c r="F35" s="2" t="s">
        <v>514</v>
      </c>
      <c r="G35" s="2">
        <v>2850</v>
      </c>
      <c r="H35" s="2">
        <v>3000</v>
      </c>
      <c r="J35" s="2" t="s">
        <v>457</v>
      </c>
      <c r="K35" s="2" t="s">
        <v>431</v>
      </c>
      <c r="L35" s="2" t="s">
        <v>66</v>
      </c>
      <c r="M35" s="2">
        <v>100</v>
      </c>
      <c r="N35" s="2" t="s">
        <v>52</v>
      </c>
      <c r="O35" s="2" t="s">
        <v>60</v>
      </c>
      <c r="P35" s="2" t="s">
        <v>431</v>
      </c>
      <c r="Q35" s="2" t="s">
        <v>53</v>
      </c>
      <c r="R35" s="2" t="s">
        <v>54</v>
      </c>
      <c r="S35" s="2" t="s">
        <v>55</v>
      </c>
      <c r="T35" s="2" t="s">
        <v>69</v>
      </c>
      <c r="U35" s="2" t="s">
        <v>200</v>
      </c>
      <c r="V35" s="2" t="s">
        <v>52</v>
      </c>
      <c r="W35" s="2" t="s">
        <v>1230</v>
      </c>
      <c r="X35" s="2">
        <v>145</v>
      </c>
      <c r="Y35" s="2">
        <v>2</v>
      </c>
      <c r="Z35" s="2" t="s">
        <v>18</v>
      </c>
      <c r="AA35" s="2" t="s">
        <v>57</v>
      </c>
      <c r="AE35" s="2">
        <v>25</v>
      </c>
      <c r="AF35" s="8">
        <f t="shared" si="2"/>
        <v>3.94</v>
      </c>
      <c r="AG35" s="8">
        <f t="shared" si="3"/>
        <v>1.97</v>
      </c>
    </row>
    <row r="36" spans="1:33" x14ac:dyDescent="0.25">
      <c r="A36" s="2" t="s">
        <v>632</v>
      </c>
      <c r="B36" s="2" t="s">
        <v>475</v>
      </c>
      <c r="C36" s="2" t="s">
        <v>476</v>
      </c>
      <c r="D36" s="2" t="s">
        <v>633</v>
      </c>
      <c r="E36" s="9">
        <v>297</v>
      </c>
      <c r="F36" s="2" t="s">
        <v>478</v>
      </c>
      <c r="G36" s="2">
        <v>2700</v>
      </c>
      <c r="H36" s="2">
        <v>3000</v>
      </c>
      <c r="J36" s="2" t="s">
        <v>452</v>
      </c>
      <c r="K36" s="2" t="s">
        <v>431</v>
      </c>
      <c r="L36" s="2" t="s">
        <v>66</v>
      </c>
      <c r="M36" s="2">
        <v>100</v>
      </c>
      <c r="N36" s="2" t="s">
        <v>52</v>
      </c>
      <c r="O36" s="2" t="s">
        <v>60</v>
      </c>
      <c r="P36" s="2" t="s">
        <v>431</v>
      </c>
      <c r="Q36" s="2" t="s">
        <v>53</v>
      </c>
      <c r="R36" s="2" t="s">
        <v>54</v>
      </c>
      <c r="S36" s="2" t="s">
        <v>55</v>
      </c>
      <c r="T36" s="2" t="s">
        <v>69</v>
      </c>
      <c r="U36" s="2" t="s">
        <v>155</v>
      </c>
      <c r="V36" s="2" t="s">
        <v>52</v>
      </c>
      <c r="W36" s="2" t="s">
        <v>1230</v>
      </c>
      <c r="X36" s="2">
        <v>180</v>
      </c>
      <c r="Y36" s="2">
        <v>2</v>
      </c>
      <c r="Z36" s="2" t="s">
        <v>18</v>
      </c>
      <c r="AA36" s="2" t="s">
        <v>57</v>
      </c>
      <c r="AE36" s="2">
        <v>25</v>
      </c>
      <c r="AF36" s="8">
        <f t="shared" si="2"/>
        <v>2.97</v>
      </c>
      <c r="AG36" s="8">
        <f t="shared" si="3"/>
        <v>1.4850000000000001</v>
      </c>
    </row>
    <row r="37" spans="1:33" x14ac:dyDescent="0.25">
      <c r="A37" s="2" t="s">
        <v>469</v>
      </c>
      <c r="B37" s="2" t="s">
        <v>470</v>
      </c>
      <c r="C37" s="2" t="s">
        <v>471</v>
      </c>
      <c r="D37" s="2" t="s">
        <v>472</v>
      </c>
      <c r="E37" s="9">
        <v>897</v>
      </c>
      <c r="F37" s="2" t="s">
        <v>473</v>
      </c>
      <c r="G37" s="2">
        <v>2850</v>
      </c>
      <c r="H37" s="2">
        <v>1500</v>
      </c>
      <c r="J37" s="2" t="s">
        <v>452</v>
      </c>
      <c r="K37" s="2" t="s">
        <v>431</v>
      </c>
      <c r="L37" s="2" t="s">
        <v>66</v>
      </c>
      <c r="M37" s="2">
        <v>100</v>
      </c>
      <c r="N37" s="2" t="s">
        <v>52</v>
      </c>
      <c r="O37" s="2" t="s">
        <v>60</v>
      </c>
      <c r="P37" s="2" t="s">
        <v>431</v>
      </c>
      <c r="Q37" s="2" t="s">
        <v>53</v>
      </c>
      <c r="R37" s="2" t="s">
        <v>54</v>
      </c>
      <c r="S37" s="2" t="s">
        <v>55</v>
      </c>
      <c r="T37" s="2" t="s">
        <v>69</v>
      </c>
      <c r="U37" s="2" t="s">
        <v>200</v>
      </c>
      <c r="V37" s="2" t="s">
        <v>52</v>
      </c>
      <c r="W37" s="2" t="s">
        <v>1230</v>
      </c>
      <c r="X37" s="2">
        <v>160</v>
      </c>
      <c r="Y37" s="2">
        <v>2</v>
      </c>
      <c r="Z37" s="2" t="s">
        <v>18</v>
      </c>
      <c r="AA37" s="2" t="s">
        <v>57</v>
      </c>
      <c r="AE37" s="2">
        <v>40</v>
      </c>
      <c r="AF37" s="8">
        <f t="shared" si="2"/>
        <v>8.9700000000000006</v>
      </c>
      <c r="AG37" s="8">
        <f t="shared" si="3"/>
        <v>4.4850000000000003</v>
      </c>
    </row>
    <row r="38" spans="1:33" x14ac:dyDescent="0.25">
      <c r="A38" s="2" t="s">
        <v>483</v>
      </c>
      <c r="B38" s="2" t="s">
        <v>475</v>
      </c>
      <c r="C38" s="2" t="s">
        <v>484</v>
      </c>
      <c r="D38" s="2" t="s">
        <v>485</v>
      </c>
      <c r="E38" s="9">
        <v>297</v>
      </c>
      <c r="F38" s="2" t="s">
        <v>478</v>
      </c>
      <c r="G38" s="2">
        <v>2700</v>
      </c>
      <c r="H38" s="2">
        <v>3000</v>
      </c>
      <c r="J38" s="2" t="s">
        <v>457</v>
      </c>
      <c r="K38" s="2" t="s">
        <v>431</v>
      </c>
      <c r="L38" s="2" t="s">
        <v>66</v>
      </c>
      <c r="M38" s="2">
        <v>100</v>
      </c>
      <c r="N38" s="2" t="s">
        <v>52</v>
      </c>
      <c r="O38" s="2" t="s">
        <v>60</v>
      </c>
      <c r="P38" s="2" t="s">
        <v>431</v>
      </c>
      <c r="Q38" s="2" t="s">
        <v>53</v>
      </c>
      <c r="R38" s="2" t="s">
        <v>54</v>
      </c>
      <c r="S38" s="2" t="s">
        <v>55</v>
      </c>
      <c r="T38" s="2" t="s">
        <v>69</v>
      </c>
      <c r="U38" s="2" t="s">
        <v>155</v>
      </c>
      <c r="V38" s="2" t="s">
        <v>52</v>
      </c>
      <c r="W38" s="2" t="s">
        <v>1230</v>
      </c>
      <c r="X38" s="2">
        <v>280</v>
      </c>
      <c r="Y38" s="2">
        <v>2</v>
      </c>
      <c r="Z38" s="2" t="s">
        <v>18</v>
      </c>
      <c r="AA38" s="2" t="s">
        <v>57</v>
      </c>
      <c r="AE38" s="2">
        <v>40</v>
      </c>
      <c r="AF38" s="8">
        <f t="shared" si="2"/>
        <v>2.97</v>
      </c>
      <c r="AG38" s="8">
        <f t="shared" si="3"/>
        <v>1.4850000000000001</v>
      </c>
    </row>
    <row r="39" spans="1:33" x14ac:dyDescent="0.25">
      <c r="A39" s="2" t="s">
        <v>494</v>
      </c>
      <c r="B39" s="2" t="s">
        <v>475</v>
      </c>
      <c r="C39" s="2" t="s">
        <v>484</v>
      </c>
      <c r="D39" s="2" t="s">
        <v>495</v>
      </c>
      <c r="E39" s="9">
        <v>297</v>
      </c>
      <c r="F39" s="2" t="s">
        <v>478</v>
      </c>
      <c r="G39" s="2">
        <v>2700</v>
      </c>
      <c r="H39" s="2">
        <v>3000</v>
      </c>
      <c r="J39" s="2" t="s">
        <v>452</v>
      </c>
      <c r="K39" s="2" t="s">
        <v>431</v>
      </c>
      <c r="L39" s="2" t="s">
        <v>66</v>
      </c>
      <c r="M39" s="2">
        <v>100</v>
      </c>
      <c r="N39" s="2" t="s">
        <v>52</v>
      </c>
      <c r="O39" s="2" t="s">
        <v>60</v>
      </c>
      <c r="P39" s="2" t="s">
        <v>431</v>
      </c>
      <c r="Q39" s="2" t="s">
        <v>53</v>
      </c>
      <c r="R39" s="2" t="s">
        <v>54</v>
      </c>
      <c r="S39" s="2" t="s">
        <v>55</v>
      </c>
      <c r="T39" s="2" t="s">
        <v>69</v>
      </c>
      <c r="U39" s="2" t="s">
        <v>155</v>
      </c>
      <c r="V39" s="2" t="s">
        <v>52</v>
      </c>
      <c r="W39" s="2" t="s">
        <v>1230</v>
      </c>
      <c r="X39" s="2">
        <v>330</v>
      </c>
      <c r="Y39" s="2">
        <v>2</v>
      </c>
      <c r="Z39" s="2" t="s">
        <v>18</v>
      </c>
      <c r="AA39" s="2" t="s">
        <v>57</v>
      </c>
      <c r="AE39" s="2">
        <v>40</v>
      </c>
      <c r="AF39" s="8">
        <f t="shared" si="2"/>
        <v>2.97</v>
      </c>
      <c r="AG39" s="8">
        <f t="shared" si="3"/>
        <v>1.4850000000000001</v>
      </c>
    </row>
    <row r="40" spans="1:33" x14ac:dyDescent="0.25">
      <c r="A40" s="2" t="s">
        <v>586</v>
      </c>
      <c r="B40" s="2" t="s">
        <v>475</v>
      </c>
      <c r="C40" s="2" t="s">
        <v>587</v>
      </c>
      <c r="D40" s="2" t="s">
        <v>588</v>
      </c>
      <c r="E40" s="9">
        <v>591</v>
      </c>
      <c r="F40" s="2" t="s">
        <v>589</v>
      </c>
      <c r="G40" s="2">
        <v>2850</v>
      </c>
      <c r="H40" s="2">
        <v>2250</v>
      </c>
      <c r="J40" s="2" t="s">
        <v>457</v>
      </c>
      <c r="K40" s="2" t="s">
        <v>431</v>
      </c>
      <c r="L40" s="2" t="s">
        <v>66</v>
      </c>
      <c r="M40" s="2">
        <v>100</v>
      </c>
      <c r="N40" s="2" t="s">
        <v>52</v>
      </c>
      <c r="O40" s="2" t="s">
        <v>60</v>
      </c>
      <c r="P40" s="2" t="s">
        <v>431</v>
      </c>
      <c r="Q40" s="2" t="s">
        <v>53</v>
      </c>
      <c r="R40" s="2" t="s">
        <v>54</v>
      </c>
      <c r="S40" s="2" t="s">
        <v>55</v>
      </c>
      <c r="T40" s="2" t="s">
        <v>69</v>
      </c>
      <c r="U40" s="2" t="s">
        <v>200</v>
      </c>
      <c r="V40" s="2" t="s">
        <v>52</v>
      </c>
      <c r="W40" s="2" t="s">
        <v>1230</v>
      </c>
      <c r="X40" s="2">
        <v>265</v>
      </c>
      <c r="Y40" s="2">
        <v>3</v>
      </c>
      <c r="Z40" s="2" t="s">
        <v>18</v>
      </c>
      <c r="AA40" s="2" t="s">
        <v>57</v>
      </c>
      <c r="AE40" s="2">
        <v>40</v>
      </c>
      <c r="AF40" s="8">
        <f t="shared" si="2"/>
        <v>5.91</v>
      </c>
      <c r="AG40" s="8">
        <f t="shared" si="3"/>
        <v>1.97</v>
      </c>
    </row>
    <row r="41" spans="1:33" x14ac:dyDescent="0.25">
      <c r="A41" s="2" t="s">
        <v>627</v>
      </c>
      <c r="B41" s="2" t="s">
        <v>475</v>
      </c>
      <c r="C41" s="2" t="s">
        <v>484</v>
      </c>
      <c r="D41" s="2" t="s">
        <v>628</v>
      </c>
      <c r="E41" s="9">
        <v>297</v>
      </c>
      <c r="F41" s="2" t="s">
        <v>478</v>
      </c>
      <c r="G41" s="2">
        <v>2700</v>
      </c>
      <c r="H41" s="2">
        <v>3000</v>
      </c>
      <c r="J41" s="2" t="s">
        <v>457</v>
      </c>
      <c r="K41" s="2" t="s">
        <v>431</v>
      </c>
      <c r="L41" s="2" t="s">
        <v>66</v>
      </c>
      <c r="M41" s="2">
        <v>100</v>
      </c>
      <c r="N41" s="2" t="s">
        <v>52</v>
      </c>
      <c r="O41" s="2" t="s">
        <v>60</v>
      </c>
      <c r="P41" s="2" t="s">
        <v>431</v>
      </c>
      <c r="Q41" s="2" t="s">
        <v>53</v>
      </c>
      <c r="R41" s="2" t="s">
        <v>117</v>
      </c>
      <c r="S41" s="2" t="s">
        <v>446</v>
      </c>
      <c r="T41" s="2" t="s">
        <v>69</v>
      </c>
      <c r="U41" s="2" t="s">
        <v>155</v>
      </c>
      <c r="V41" s="2" t="s">
        <v>52</v>
      </c>
      <c r="W41" s="2" t="s">
        <v>1230</v>
      </c>
      <c r="X41" s="2">
        <v>280</v>
      </c>
      <c r="Y41" s="2">
        <v>2</v>
      </c>
      <c r="Z41" s="2" t="s">
        <v>18</v>
      </c>
      <c r="AA41" s="2" t="s">
        <v>57</v>
      </c>
      <c r="AE41" s="2">
        <v>40</v>
      </c>
      <c r="AF41" s="8">
        <f t="shared" si="2"/>
        <v>2.97</v>
      </c>
      <c r="AG41" s="8">
        <f t="shared" si="3"/>
        <v>1.4850000000000001</v>
      </c>
    </row>
    <row r="42" spans="1:33" x14ac:dyDescent="0.25">
      <c r="A42" s="2" t="s">
        <v>511</v>
      </c>
      <c r="B42" s="2" t="s">
        <v>475</v>
      </c>
      <c r="C42" s="2" t="s">
        <v>512</v>
      </c>
      <c r="D42" s="2" t="s">
        <v>513</v>
      </c>
      <c r="E42" s="9">
        <v>394</v>
      </c>
      <c r="F42" s="2" t="s">
        <v>514</v>
      </c>
      <c r="G42" s="2">
        <v>2850</v>
      </c>
      <c r="H42" s="2">
        <v>3000</v>
      </c>
      <c r="J42" s="2" t="s">
        <v>452</v>
      </c>
      <c r="K42" s="2" t="s">
        <v>431</v>
      </c>
      <c r="L42" s="2" t="s">
        <v>66</v>
      </c>
      <c r="M42" s="2">
        <v>100</v>
      </c>
      <c r="N42" s="2" t="s">
        <v>52</v>
      </c>
      <c r="O42" s="2" t="s">
        <v>60</v>
      </c>
      <c r="P42" s="2" t="s">
        <v>431</v>
      </c>
      <c r="Q42" s="2" t="s">
        <v>53</v>
      </c>
      <c r="R42" s="2" t="s">
        <v>54</v>
      </c>
      <c r="S42" s="2" t="s">
        <v>55</v>
      </c>
      <c r="T42" s="2" t="s">
        <v>69</v>
      </c>
      <c r="U42" s="2" t="s">
        <v>200</v>
      </c>
      <c r="V42" s="2" t="s">
        <v>52</v>
      </c>
      <c r="W42" s="2" t="s">
        <v>1230</v>
      </c>
      <c r="X42" s="2">
        <v>550</v>
      </c>
      <c r="Y42" s="2">
        <v>2</v>
      </c>
      <c r="AA42" s="2" t="s">
        <v>57</v>
      </c>
      <c r="AE42" s="2">
        <v>40</v>
      </c>
      <c r="AF42" s="8">
        <f t="shared" si="2"/>
        <v>3.94</v>
      </c>
      <c r="AG42" s="8">
        <f t="shared" si="3"/>
        <v>1.97</v>
      </c>
    </row>
    <row r="43" spans="1:33" x14ac:dyDescent="0.25">
      <c r="A43" s="2" t="s">
        <v>529</v>
      </c>
      <c r="B43" s="2" t="s">
        <v>475</v>
      </c>
      <c r="C43" s="2" t="s">
        <v>530</v>
      </c>
      <c r="D43" s="2" t="s">
        <v>531</v>
      </c>
      <c r="E43" s="9">
        <v>597</v>
      </c>
      <c r="F43" s="2" t="s">
        <v>532</v>
      </c>
      <c r="G43" s="2">
        <v>2700</v>
      </c>
      <c r="H43" s="2">
        <v>3000</v>
      </c>
      <c r="J43" s="2" t="s">
        <v>452</v>
      </c>
      <c r="K43" s="2" t="s">
        <v>431</v>
      </c>
      <c r="L43" s="2" t="s">
        <v>66</v>
      </c>
      <c r="M43" s="2">
        <v>100</v>
      </c>
      <c r="N43" s="2" t="s">
        <v>52</v>
      </c>
      <c r="O43" s="2" t="s">
        <v>60</v>
      </c>
      <c r="P43" s="2" t="s">
        <v>431</v>
      </c>
      <c r="Q43" s="2" t="s">
        <v>53</v>
      </c>
      <c r="R43" s="2" t="s">
        <v>54</v>
      </c>
      <c r="S43" s="2" t="s">
        <v>55</v>
      </c>
      <c r="T43" s="2" t="s">
        <v>69</v>
      </c>
      <c r="U43" s="2" t="s">
        <v>200</v>
      </c>
      <c r="V43" s="2" t="s">
        <v>52</v>
      </c>
      <c r="W43" s="2" t="s">
        <v>1230</v>
      </c>
      <c r="X43" s="2">
        <v>290</v>
      </c>
      <c r="Y43" s="2">
        <v>3</v>
      </c>
      <c r="AA43" s="2" t="s">
        <v>57</v>
      </c>
      <c r="AE43" s="2">
        <v>40</v>
      </c>
      <c r="AF43" s="8">
        <f t="shared" si="2"/>
        <v>5.97</v>
      </c>
      <c r="AG43" s="8">
        <f t="shared" si="3"/>
        <v>1.99</v>
      </c>
    </row>
    <row r="44" spans="1:33" x14ac:dyDescent="0.25">
      <c r="A44" s="2" t="s">
        <v>541</v>
      </c>
      <c r="B44" s="2" t="s">
        <v>470</v>
      </c>
      <c r="C44" s="2" t="s">
        <v>476</v>
      </c>
      <c r="D44" s="2" t="s">
        <v>542</v>
      </c>
      <c r="E44" s="9">
        <v>297</v>
      </c>
      <c r="F44" s="2" t="s">
        <v>478</v>
      </c>
      <c r="G44" s="2">
        <v>2700</v>
      </c>
      <c r="H44" s="2">
        <v>3000</v>
      </c>
      <c r="J44" s="2" t="s">
        <v>457</v>
      </c>
      <c r="K44" s="2" t="s">
        <v>1232</v>
      </c>
      <c r="L44" s="2" t="s">
        <v>66</v>
      </c>
      <c r="M44" s="2">
        <v>100</v>
      </c>
      <c r="N44" s="2" t="s">
        <v>52</v>
      </c>
      <c r="O44" s="2" t="s">
        <v>60</v>
      </c>
      <c r="P44" s="2" t="s">
        <v>431</v>
      </c>
      <c r="Q44" s="2" t="s">
        <v>53</v>
      </c>
      <c r="R44" s="2" t="s">
        <v>117</v>
      </c>
      <c r="S44" s="2" t="s">
        <v>446</v>
      </c>
      <c r="T44" s="2" t="s">
        <v>69</v>
      </c>
      <c r="U44" s="2" t="s">
        <v>155</v>
      </c>
      <c r="V44" s="2" t="s">
        <v>52</v>
      </c>
      <c r="W44" s="2" t="s">
        <v>1230</v>
      </c>
      <c r="X44" s="2">
        <v>165</v>
      </c>
      <c r="Y44" s="2">
        <v>2</v>
      </c>
      <c r="Z44" s="2" t="s">
        <v>18</v>
      </c>
      <c r="AA44" s="2" t="s">
        <v>57</v>
      </c>
      <c r="AE44" s="2">
        <v>60</v>
      </c>
      <c r="AF44" s="8">
        <f t="shared" si="2"/>
        <v>2.97</v>
      </c>
      <c r="AG44" s="8">
        <f t="shared" si="3"/>
        <v>1.4850000000000001</v>
      </c>
    </row>
    <row r="45" spans="1:33" x14ac:dyDescent="0.25">
      <c r="A45" s="2" t="s">
        <v>605</v>
      </c>
      <c r="B45" s="2" t="s">
        <v>475</v>
      </c>
      <c r="C45" s="2" t="s">
        <v>523</v>
      </c>
      <c r="D45" s="2" t="s">
        <v>606</v>
      </c>
      <c r="E45" s="9">
        <v>297</v>
      </c>
      <c r="F45" s="2" t="s">
        <v>478</v>
      </c>
      <c r="G45" s="2">
        <v>2700</v>
      </c>
      <c r="H45" s="2">
        <v>3000</v>
      </c>
      <c r="J45" s="2" t="s">
        <v>452</v>
      </c>
      <c r="K45" s="2" t="s">
        <v>431</v>
      </c>
      <c r="L45" s="2" t="s">
        <v>66</v>
      </c>
      <c r="M45" s="2">
        <v>100</v>
      </c>
      <c r="N45" s="2" t="s">
        <v>52</v>
      </c>
      <c r="O45" s="2" t="s">
        <v>60</v>
      </c>
      <c r="P45" s="2" t="s">
        <v>431</v>
      </c>
      <c r="Q45" s="2" t="s">
        <v>53</v>
      </c>
      <c r="R45" s="2" t="s">
        <v>117</v>
      </c>
      <c r="S45" s="2" t="s">
        <v>446</v>
      </c>
      <c r="T45" s="2" t="s">
        <v>69</v>
      </c>
      <c r="U45" s="2" t="s">
        <v>155</v>
      </c>
      <c r="V45" s="2" t="s">
        <v>52</v>
      </c>
      <c r="W45" s="2" t="s">
        <v>1230</v>
      </c>
      <c r="X45" s="2">
        <v>580</v>
      </c>
      <c r="Y45" s="2">
        <v>2</v>
      </c>
      <c r="Z45" s="2" t="s">
        <v>18</v>
      </c>
      <c r="AA45" s="2" t="s">
        <v>57</v>
      </c>
      <c r="AE45" s="2">
        <v>60</v>
      </c>
      <c r="AF45" s="8">
        <f t="shared" si="2"/>
        <v>2.97</v>
      </c>
      <c r="AG45" s="8">
        <f t="shared" si="3"/>
        <v>1.4850000000000001</v>
      </c>
    </row>
    <row r="46" spans="1:33" x14ac:dyDescent="0.25">
      <c r="A46" s="2" t="s">
        <v>522</v>
      </c>
      <c r="B46" s="2" t="s">
        <v>470</v>
      </c>
      <c r="C46" s="2" t="s">
        <v>523</v>
      </c>
      <c r="D46" s="2" t="s">
        <v>524</v>
      </c>
      <c r="E46" s="9">
        <v>297</v>
      </c>
      <c r="F46" s="2" t="s">
        <v>478</v>
      </c>
      <c r="G46" s="2">
        <v>2700</v>
      </c>
      <c r="H46" s="2">
        <v>3000</v>
      </c>
      <c r="J46" s="2" t="s">
        <v>457</v>
      </c>
      <c r="K46" s="2" t="s">
        <v>118</v>
      </c>
      <c r="L46" s="2" t="s">
        <v>66</v>
      </c>
      <c r="M46" s="2">
        <v>100</v>
      </c>
      <c r="N46" s="2" t="s">
        <v>52</v>
      </c>
      <c r="O46" s="2" t="s">
        <v>60</v>
      </c>
      <c r="Q46" s="2" t="s">
        <v>53</v>
      </c>
      <c r="R46" s="2" t="s">
        <v>117</v>
      </c>
      <c r="S46" s="2" t="s">
        <v>446</v>
      </c>
      <c r="T46" s="2" t="s">
        <v>69</v>
      </c>
      <c r="U46" s="2" t="s">
        <v>155</v>
      </c>
      <c r="V46" s="2" t="s">
        <v>52</v>
      </c>
      <c r="W46" s="2" t="s">
        <v>1230</v>
      </c>
      <c r="X46" s="2">
        <v>520</v>
      </c>
      <c r="Y46" s="2">
        <v>2</v>
      </c>
      <c r="Z46" s="2" t="s">
        <v>18</v>
      </c>
      <c r="AA46" s="2" t="s">
        <v>57</v>
      </c>
      <c r="AE46" s="2">
        <v>60</v>
      </c>
      <c r="AF46" s="8">
        <f t="shared" si="2"/>
        <v>2.97</v>
      </c>
      <c r="AG46" s="8">
        <f t="shared" si="3"/>
        <v>1.4850000000000001</v>
      </c>
    </row>
    <row r="47" spans="1:33" x14ac:dyDescent="0.25">
      <c r="A47" s="2" t="s">
        <v>543</v>
      </c>
      <c r="B47" s="2" t="s">
        <v>470</v>
      </c>
      <c r="C47" s="2" t="s">
        <v>544</v>
      </c>
      <c r="D47" s="2" t="s">
        <v>545</v>
      </c>
      <c r="E47" s="9">
        <v>2799</v>
      </c>
      <c r="F47" s="2" t="s">
        <v>546</v>
      </c>
      <c r="G47" s="2">
        <v>2200</v>
      </c>
      <c r="H47" s="2">
        <v>3000</v>
      </c>
      <c r="J47" s="2" t="s">
        <v>452</v>
      </c>
      <c r="K47" s="2" t="s">
        <v>431</v>
      </c>
      <c r="L47" s="2" t="s">
        <v>453</v>
      </c>
      <c r="M47" s="2">
        <v>80</v>
      </c>
      <c r="N47" s="2" t="s">
        <v>52</v>
      </c>
      <c r="O47" s="2" t="s">
        <v>52</v>
      </c>
      <c r="Q47" s="2" t="s">
        <v>53</v>
      </c>
      <c r="R47" s="2" t="s">
        <v>54</v>
      </c>
      <c r="T47" s="2" t="s">
        <v>69</v>
      </c>
      <c r="U47" s="2" t="s">
        <v>1040</v>
      </c>
      <c r="V47" s="2" t="s">
        <v>52</v>
      </c>
      <c r="W47" s="2" t="s">
        <v>1230</v>
      </c>
      <c r="X47" s="2">
        <v>220</v>
      </c>
      <c r="Y47" s="2">
        <v>1</v>
      </c>
      <c r="AA47" s="2" t="s">
        <v>57</v>
      </c>
      <c r="AE47" s="2">
        <v>60</v>
      </c>
      <c r="AF47" s="8">
        <f t="shared" si="2"/>
        <v>27.99</v>
      </c>
      <c r="AG47" s="8">
        <f t="shared" si="3"/>
        <v>27.99</v>
      </c>
    </row>
    <row r="48" spans="1:33" x14ac:dyDescent="0.25">
      <c r="A48" s="2" t="s">
        <v>441</v>
      </c>
      <c r="B48" s="2" t="s">
        <v>442</v>
      </c>
      <c r="C48" s="2" t="s">
        <v>443</v>
      </c>
      <c r="D48" s="2" t="s">
        <v>444</v>
      </c>
      <c r="E48" s="9">
        <v>6720</v>
      </c>
      <c r="F48" s="2" t="s">
        <v>445</v>
      </c>
      <c r="H48" s="2">
        <v>3000</v>
      </c>
      <c r="K48" s="2" t="s">
        <v>431</v>
      </c>
      <c r="L48" s="2" t="s">
        <v>51</v>
      </c>
      <c r="M48" s="2">
        <v>80</v>
      </c>
      <c r="N48" s="2" t="s">
        <v>60</v>
      </c>
      <c r="Q48" s="2" t="s">
        <v>53</v>
      </c>
      <c r="R48" s="2" t="s">
        <v>117</v>
      </c>
      <c r="S48" s="2" t="s">
        <v>446</v>
      </c>
      <c r="T48" s="2" t="s">
        <v>69</v>
      </c>
      <c r="U48" s="2" t="s">
        <v>155</v>
      </c>
      <c r="W48" s="2" t="s">
        <v>447</v>
      </c>
      <c r="X48" s="2">
        <v>760</v>
      </c>
      <c r="Y48" s="2">
        <v>4</v>
      </c>
      <c r="AC48" s="2" t="s">
        <v>58</v>
      </c>
      <c r="AD48" s="2">
        <v>75</v>
      </c>
      <c r="AE48" s="2">
        <v>60</v>
      </c>
      <c r="AF48" s="8">
        <f t="shared" si="2"/>
        <v>67.2</v>
      </c>
      <c r="AG48" s="8">
        <f t="shared" si="3"/>
        <v>16.8</v>
      </c>
    </row>
    <row r="49" spans="1:33" x14ac:dyDescent="0.25">
      <c r="A49" s="2" t="s">
        <v>448</v>
      </c>
      <c r="B49" s="2" t="s">
        <v>442</v>
      </c>
      <c r="C49" s="2" t="s">
        <v>449</v>
      </c>
      <c r="D49" s="2" t="s">
        <v>450</v>
      </c>
      <c r="E49" s="9">
        <v>1499</v>
      </c>
      <c r="F49" s="2" t="s">
        <v>451</v>
      </c>
      <c r="G49" s="2">
        <v>3000</v>
      </c>
      <c r="H49" s="2">
        <v>3000</v>
      </c>
      <c r="J49" s="2" t="s">
        <v>452</v>
      </c>
      <c r="K49" s="2" t="s">
        <v>431</v>
      </c>
      <c r="L49" s="2" t="s">
        <v>453</v>
      </c>
      <c r="M49" s="2">
        <v>100</v>
      </c>
      <c r="N49" s="2" t="s">
        <v>52</v>
      </c>
      <c r="Q49" s="2" t="s">
        <v>37</v>
      </c>
      <c r="R49" s="2" t="s">
        <v>54</v>
      </c>
      <c r="S49" s="2" t="s">
        <v>55</v>
      </c>
      <c r="T49" s="2" t="s">
        <v>69</v>
      </c>
      <c r="U49" s="2" t="s">
        <v>401</v>
      </c>
      <c r="W49" s="2" t="s">
        <v>447</v>
      </c>
      <c r="X49" s="2">
        <v>360</v>
      </c>
      <c r="Y49" s="2">
        <v>1</v>
      </c>
      <c r="AC49" s="2" t="s">
        <v>66</v>
      </c>
      <c r="AE49" s="2">
        <v>40</v>
      </c>
      <c r="AF49" s="8">
        <f t="shared" si="2"/>
        <v>14.99</v>
      </c>
      <c r="AG49" s="8">
        <f t="shared" si="3"/>
        <v>14.99</v>
      </c>
    </row>
    <row r="50" spans="1:33" x14ac:dyDescent="0.25">
      <c r="A50" s="2" t="s">
        <v>454</v>
      </c>
      <c r="B50" s="2" t="s">
        <v>442</v>
      </c>
      <c r="C50" s="2" t="s">
        <v>455</v>
      </c>
      <c r="D50" s="2" t="s">
        <v>456</v>
      </c>
      <c r="E50" s="9">
        <v>797</v>
      </c>
      <c r="F50" s="2" t="s">
        <v>116</v>
      </c>
      <c r="G50" s="2">
        <v>2800</v>
      </c>
      <c r="H50" s="2">
        <v>2500</v>
      </c>
      <c r="J50" s="2" t="s">
        <v>457</v>
      </c>
      <c r="K50" s="2" t="s">
        <v>431</v>
      </c>
      <c r="L50" s="2" t="s">
        <v>51</v>
      </c>
      <c r="M50" s="2">
        <v>80</v>
      </c>
      <c r="N50" s="2" t="s">
        <v>52</v>
      </c>
      <c r="Q50" s="2" t="s">
        <v>53</v>
      </c>
      <c r="S50" s="2" t="s">
        <v>55</v>
      </c>
      <c r="T50" s="2" t="s">
        <v>56</v>
      </c>
      <c r="U50" s="2" t="s">
        <v>200</v>
      </c>
      <c r="W50" s="2" t="s">
        <v>447</v>
      </c>
      <c r="X50" s="2">
        <v>500</v>
      </c>
      <c r="Y50" s="2">
        <v>3</v>
      </c>
      <c r="AC50" s="2" t="s">
        <v>58</v>
      </c>
      <c r="AE50" s="2">
        <v>40</v>
      </c>
      <c r="AF50" s="8">
        <f t="shared" si="2"/>
        <v>7.97</v>
      </c>
      <c r="AG50" s="8">
        <f t="shared" si="3"/>
        <v>2.6566666666666667</v>
      </c>
    </row>
    <row r="51" spans="1:33" x14ac:dyDescent="0.25">
      <c r="A51" s="2" t="s">
        <v>458</v>
      </c>
      <c r="B51" s="2" t="s">
        <v>442</v>
      </c>
      <c r="C51" s="2" t="s">
        <v>459</v>
      </c>
      <c r="D51" s="2" t="s">
        <v>460</v>
      </c>
      <c r="E51" s="9">
        <v>797</v>
      </c>
      <c r="F51" s="2" t="s">
        <v>461</v>
      </c>
      <c r="G51" s="2">
        <v>2800</v>
      </c>
      <c r="H51" s="2">
        <v>2500</v>
      </c>
      <c r="J51" s="2" t="s">
        <v>452</v>
      </c>
      <c r="K51" s="2" t="s">
        <v>431</v>
      </c>
      <c r="L51" s="2" t="s">
        <v>51</v>
      </c>
      <c r="N51" s="2" t="s">
        <v>52</v>
      </c>
      <c r="Q51" s="2" t="s">
        <v>53</v>
      </c>
      <c r="S51" s="2" t="s">
        <v>55</v>
      </c>
      <c r="T51" s="2" t="s">
        <v>56</v>
      </c>
      <c r="U51" s="2" t="s">
        <v>200</v>
      </c>
      <c r="W51" s="2" t="s">
        <v>447</v>
      </c>
      <c r="X51" s="2">
        <v>550</v>
      </c>
      <c r="Y51" s="2">
        <v>3</v>
      </c>
      <c r="AC51" s="2" t="s">
        <v>58</v>
      </c>
      <c r="AE51" s="2">
        <v>40</v>
      </c>
      <c r="AF51" s="8">
        <f t="shared" si="2"/>
        <v>7.97</v>
      </c>
      <c r="AG51" s="8">
        <f t="shared" si="3"/>
        <v>2.6566666666666667</v>
      </c>
    </row>
    <row r="52" spans="1:33" x14ac:dyDescent="0.25">
      <c r="A52" s="2" t="s">
        <v>462</v>
      </c>
      <c r="B52" s="2" t="s">
        <v>442</v>
      </c>
      <c r="C52" s="2" t="s">
        <v>463</v>
      </c>
      <c r="D52" s="2" t="s">
        <v>464</v>
      </c>
      <c r="E52" s="9">
        <v>5688</v>
      </c>
      <c r="F52" s="2" t="s">
        <v>465</v>
      </c>
      <c r="G52" s="2">
        <v>2800</v>
      </c>
      <c r="H52" s="2">
        <v>2500</v>
      </c>
      <c r="J52" s="2" t="s">
        <v>457</v>
      </c>
      <c r="K52" s="2" t="s">
        <v>431</v>
      </c>
      <c r="L52" s="2" t="s">
        <v>66</v>
      </c>
      <c r="N52" s="2" t="s">
        <v>52</v>
      </c>
      <c r="Q52" s="2" t="s">
        <v>53</v>
      </c>
      <c r="S52" s="2" t="s">
        <v>55</v>
      </c>
      <c r="T52" s="2" t="s">
        <v>69</v>
      </c>
      <c r="U52" s="2" t="s">
        <v>200</v>
      </c>
      <c r="W52" s="2" t="s">
        <v>447</v>
      </c>
      <c r="X52" s="2">
        <v>500</v>
      </c>
      <c r="Y52" s="2">
        <v>12</v>
      </c>
      <c r="AC52" s="2" t="s">
        <v>431</v>
      </c>
      <c r="AD52" s="2">
        <v>60</v>
      </c>
      <c r="AE52" s="2">
        <v>40</v>
      </c>
      <c r="AF52" s="8">
        <f t="shared" si="2"/>
        <v>56.88</v>
      </c>
      <c r="AG52" s="8">
        <f t="shared" si="3"/>
        <v>4.74</v>
      </c>
    </row>
    <row r="53" spans="1:33" x14ac:dyDescent="0.25">
      <c r="A53" s="2" t="s">
        <v>466</v>
      </c>
      <c r="B53" s="2" t="s">
        <v>442</v>
      </c>
      <c r="C53" s="2" t="s">
        <v>467</v>
      </c>
      <c r="D53" s="2" t="s">
        <v>468</v>
      </c>
      <c r="E53" s="9">
        <v>5688</v>
      </c>
      <c r="F53" s="2" t="s">
        <v>465</v>
      </c>
      <c r="G53" s="2">
        <v>2800</v>
      </c>
      <c r="H53" s="2">
        <v>2500</v>
      </c>
      <c r="J53" s="2" t="s">
        <v>452</v>
      </c>
      <c r="K53" s="2" t="s">
        <v>431</v>
      </c>
      <c r="L53" s="2" t="s">
        <v>66</v>
      </c>
      <c r="N53" s="2" t="s">
        <v>52</v>
      </c>
      <c r="Q53" s="2" t="s">
        <v>53</v>
      </c>
      <c r="S53" s="2" t="s">
        <v>55</v>
      </c>
      <c r="T53" s="2" t="s">
        <v>69</v>
      </c>
      <c r="U53" s="2" t="s">
        <v>200</v>
      </c>
      <c r="W53" s="2" t="s">
        <v>447</v>
      </c>
      <c r="X53" s="2">
        <v>550</v>
      </c>
      <c r="Y53" s="2">
        <v>12</v>
      </c>
      <c r="AC53" s="2" t="s">
        <v>431</v>
      </c>
      <c r="AD53" s="2">
        <v>60</v>
      </c>
      <c r="AE53" s="2">
        <v>40</v>
      </c>
      <c r="AF53" s="8">
        <f t="shared" si="2"/>
        <v>56.88</v>
      </c>
      <c r="AG53" s="8">
        <f t="shared" si="3"/>
        <v>4.74</v>
      </c>
    </row>
  </sheetData>
  <autoFilter ref="A1:BB47">
    <sortState ref="A2:BI47">
      <sortCondition ref="AL1"/>
    </sortState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workbookViewId="0">
      <selection activeCell="A22" sqref="A22:XFD22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15</v>
      </c>
      <c r="N1" t="s">
        <v>13</v>
      </c>
      <c r="O1" t="s">
        <v>14</v>
      </c>
      <c r="P1" t="s">
        <v>98</v>
      </c>
      <c r="Q1" t="s">
        <v>114</v>
      </c>
      <c r="R1" t="s">
        <v>1240</v>
      </c>
      <c r="S1" t="s">
        <v>1233</v>
      </c>
    </row>
    <row r="2" spans="1:19" x14ac:dyDescent="0.25">
      <c r="A2" t="s">
        <v>1127</v>
      </c>
      <c r="B2" t="s">
        <v>1128</v>
      </c>
      <c r="C2" t="s">
        <v>1129</v>
      </c>
      <c r="D2" t="s">
        <v>1130</v>
      </c>
      <c r="E2" t="s">
        <v>1129</v>
      </c>
      <c r="F2" s="1">
        <v>20.92</v>
      </c>
      <c r="G2" t="s">
        <v>17</v>
      </c>
      <c r="H2" t="s">
        <v>1131</v>
      </c>
      <c r="I2" t="s">
        <v>155</v>
      </c>
      <c r="K2">
        <v>60</v>
      </c>
      <c r="L2">
        <v>15</v>
      </c>
      <c r="M2" t="s">
        <v>21</v>
      </c>
      <c r="N2">
        <v>2000</v>
      </c>
      <c r="O2">
        <v>70</v>
      </c>
      <c r="P2" t="s">
        <v>431</v>
      </c>
      <c r="Q2" t="s">
        <v>18</v>
      </c>
      <c r="R2" t="s">
        <v>447</v>
      </c>
      <c r="S2" s="1">
        <f t="shared" ref="S2:S25" si="0">F2/L2</f>
        <v>1.3946666666666667</v>
      </c>
    </row>
    <row r="3" spans="1:19" x14ac:dyDescent="0.25">
      <c r="A3" t="s">
        <v>1132</v>
      </c>
      <c r="B3" t="s">
        <v>1128</v>
      </c>
      <c r="C3" t="s">
        <v>1133</v>
      </c>
      <c r="D3" t="s">
        <v>1134</v>
      </c>
      <c r="E3" t="s">
        <v>1133</v>
      </c>
      <c r="F3" s="1">
        <v>20.92</v>
      </c>
      <c r="G3" t="s">
        <v>17</v>
      </c>
      <c r="H3" t="s">
        <v>1135</v>
      </c>
      <c r="I3" t="s">
        <v>1136</v>
      </c>
      <c r="K3">
        <v>40</v>
      </c>
      <c r="L3">
        <v>15</v>
      </c>
      <c r="M3" t="s">
        <v>21</v>
      </c>
      <c r="N3">
        <v>1500</v>
      </c>
      <c r="O3">
        <v>50</v>
      </c>
      <c r="P3" t="s">
        <v>431</v>
      </c>
      <c r="Q3" t="s">
        <v>18</v>
      </c>
      <c r="R3" t="s">
        <v>447</v>
      </c>
      <c r="S3" s="1">
        <f t="shared" si="0"/>
        <v>1.3946666666666667</v>
      </c>
    </row>
    <row r="4" spans="1:19" x14ac:dyDescent="0.25">
      <c r="A4" t="s">
        <v>1137</v>
      </c>
      <c r="B4" t="s">
        <v>1128</v>
      </c>
      <c r="C4" t="s">
        <v>1138</v>
      </c>
      <c r="D4" t="s">
        <v>1139</v>
      </c>
      <c r="E4" t="s">
        <v>1138</v>
      </c>
      <c r="F4" s="1">
        <v>8.98</v>
      </c>
      <c r="G4" t="s">
        <v>17</v>
      </c>
      <c r="H4" t="s">
        <v>1140</v>
      </c>
      <c r="I4" t="s">
        <v>200</v>
      </c>
      <c r="K4">
        <v>43</v>
      </c>
      <c r="L4">
        <v>3</v>
      </c>
      <c r="M4" t="s">
        <v>19</v>
      </c>
      <c r="N4">
        <v>1000</v>
      </c>
      <c r="P4" t="s">
        <v>431</v>
      </c>
      <c r="Q4" t="s">
        <v>18</v>
      </c>
      <c r="R4" t="s">
        <v>447</v>
      </c>
      <c r="S4" s="1">
        <f t="shared" si="0"/>
        <v>2.9933333333333336</v>
      </c>
    </row>
    <row r="5" spans="1:19" x14ac:dyDescent="0.25">
      <c r="A5" t="s">
        <v>1141</v>
      </c>
      <c r="B5" t="s">
        <v>1128</v>
      </c>
      <c r="C5" t="s">
        <v>1142</v>
      </c>
      <c r="D5" t="s">
        <v>1143</v>
      </c>
      <c r="E5" t="s">
        <v>1142</v>
      </c>
      <c r="F5" s="1">
        <v>3.98</v>
      </c>
      <c r="G5" t="s">
        <v>17</v>
      </c>
      <c r="H5" t="s">
        <v>1144</v>
      </c>
      <c r="I5" t="s">
        <v>200</v>
      </c>
      <c r="K5">
        <v>40</v>
      </c>
      <c r="L5">
        <v>1</v>
      </c>
      <c r="M5" t="s">
        <v>19</v>
      </c>
      <c r="N5">
        <v>2250</v>
      </c>
      <c r="P5" t="s">
        <v>431</v>
      </c>
      <c r="Q5" t="s">
        <v>18</v>
      </c>
      <c r="R5" t="s">
        <v>447</v>
      </c>
      <c r="S5" s="1">
        <f t="shared" si="0"/>
        <v>3.98</v>
      </c>
    </row>
    <row r="6" spans="1:19" x14ac:dyDescent="0.25">
      <c r="A6" t="s">
        <v>1145</v>
      </c>
      <c r="B6" t="s">
        <v>1128</v>
      </c>
      <c r="C6" t="s">
        <v>1146</v>
      </c>
      <c r="D6" t="s">
        <v>1147</v>
      </c>
      <c r="E6" t="s">
        <v>1146</v>
      </c>
      <c r="F6" s="1">
        <v>3.98</v>
      </c>
      <c r="G6" t="s">
        <v>17</v>
      </c>
      <c r="H6" t="s">
        <v>1148</v>
      </c>
      <c r="I6" t="s">
        <v>200</v>
      </c>
      <c r="K6">
        <v>43</v>
      </c>
      <c r="L6">
        <v>1</v>
      </c>
      <c r="M6" t="s">
        <v>19</v>
      </c>
      <c r="N6">
        <v>1000</v>
      </c>
      <c r="P6" t="s">
        <v>431</v>
      </c>
      <c r="Q6" t="s">
        <v>18</v>
      </c>
      <c r="R6" t="s">
        <v>447</v>
      </c>
      <c r="S6" s="1">
        <f t="shared" si="0"/>
        <v>3.98</v>
      </c>
    </row>
    <row r="7" spans="1:19" x14ac:dyDescent="0.25">
      <c r="A7" t="s">
        <v>328</v>
      </c>
      <c r="B7" t="s">
        <v>329</v>
      </c>
      <c r="C7" t="s">
        <v>330</v>
      </c>
      <c r="D7" t="s">
        <v>331</v>
      </c>
      <c r="E7" t="s">
        <v>332</v>
      </c>
      <c r="F7" s="1">
        <v>2.98</v>
      </c>
      <c r="G7" t="s">
        <v>17</v>
      </c>
      <c r="H7" t="s">
        <v>333</v>
      </c>
      <c r="I7" t="s">
        <v>155</v>
      </c>
      <c r="J7">
        <v>360</v>
      </c>
      <c r="K7">
        <v>40</v>
      </c>
      <c r="L7">
        <v>2</v>
      </c>
      <c r="M7" t="s">
        <v>21</v>
      </c>
      <c r="N7">
        <v>3000</v>
      </c>
      <c r="O7" t="s">
        <v>17</v>
      </c>
      <c r="Q7" t="s">
        <v>18</v>
      </c>
      <c r="R7" t="s">
        <v>1230</v>
      </c>
      <c r="S7" s="1">
        <f t="shared" si="0"/>
        <v>1.49</v>
      </c>
    </row>
    <row r="8" spans="1:19" x14ac:dyDescent="0.25">
      <c r="A8" t="s">
        <v>334</v>
      </c>
      <c r="B8" t="s">
        <v>329</v>
      </c>
      <c r="C8" t="s">
        <v>335</v>
      </c>
      <c r="D8" t="s">
        <v>336</v>
      </c>
      <c r="E8" t="s">
        <v>335</v>
      </c>
      <c r="F8" s="1">
        <v>36</v>
      </c>
      <c r="G8" t="s">
        <v>17</v>
      </c>
      <c r="H8" t="s">
        <v>337</v>
      </c>
      <c r="I8" t="s">
        <v>338</v>
      </c>
      <c r="J8">
        <v>140</v>
      </c>
      <c r="K8">
        <v>40</v>
      </c>
      <c r="L8">
        <v>3</v>
      </c>
      <c r="M8" t="s">
        <v>19</v>
      </c>
      <c r="N8">
        <v>3000</v>
      </c>
      <c r="O8" t="s">
        <v>17</v>
      </c>
      <c r="Q8" t="s">
        <v>18</v>
      </c>
      <c r="R8" t="s">
        <v>1230</v>
      </c>
      <c r="S8" s="1">
        <f t="shared" si="0"/>
        <v>12</v>
      </c>
    </row>
    <row r="9" spans="1:19" x14ac:dyDescent="0.25">
      <c r="A9" t="s">
        <v>339</v>
      </c>
      <c r="B9" t="s">
        <v>329</v>
      </c>
      <c r="C9" t="s">
        <v>340</v>
      </c>
      <c r="D9" t="s">
        <v>341</v>
      </c>
      <c r="E9" t="s">
        <v>342</v>
      </c>
      <c r="F9" s="1">
        <v>6.98</v>
      </c>
      <c r="G9" t="s">
        <v>17</v>
      </c>
      <c r="H9" t="s">
        <v>343</v>
      </c>
      <c r="I9" t="s">
        <v>200</v>
      </c>
      <c r="J9">
        <v>280</v>
      </c>
      <c r="K9">
        <v>40</v>
      </c>
      <c r="L9">
        <v>3</v>
      </c>
      <c r="M9" t="s">
        <v>19</v>
      </c>
      <c r="N9">
        <v>3000</v>
      </c>
      <c r="O9" t="s">
        <v>17</v>
      </c>
      <c r="Q9" t="s">
        <v>18</v>
      </c>
      <c r="R9" t="s">
        <v>1230</v>
      </c>
      <c r="S9" s="1">
        <f t="shared" si="0"/>
        <v>2.3266666666666667</v>
      </c>
    </row>
    <row r="10" spans="1:19" x14ac:dyDescent="0.25">
      <c r="A10" t="s">
        <v>349</v>
      </c>
      <c r="B10" t="s">
        <v>329</v>
      </c>
      <c r="C10" t="s">
        <v>350</v>
      </c>
      <c r="D10" t="s">
        <v>351</v>
      </c>
      <c r="E10" t="s">
        <v>350</v>
      </c>
      <c r="F10" s="1">
        <v>4.18</v>
      </c>
      <c r="G10" t="s">
        <v>17</v>
      </c>
      <c r="H10" t="s">
        <v>352</v>
      </c>
      <c r="I10" t="s">
        <v>200</v>
      </c>
      <c r="J10">
        <v>525</v>
      </c>
      <c r="K10">
        <v>60</v>
      </c>
      <c r="L10">
        <v>2</v>
      </c>
      <c r="M10" t="s">
        <v>19</v>
      </c>
      <c r="N10">
        <v>3000</v>
      </c>
      <c r="O10" t="s">
        <v>17</v>
      </c>
      <c r="Q10" t="s">
        <v>18</v>
      </c>
      <c r="R10" t="s">
        <v>1230</v>
      </c>
      <c r="S10" s="1">
        <f t="shared" si="0"/>
        <v>2.09</v>
      </c>
    </row>
    <row r="11" spans="1:19" x14ac:dyDescent="0.25">
      <c r="A11" t="s">
        <v>353</v>
      </c>
      <c r="B11" t="s">
        <v>329</v>
      </c>
      <c r="C11" t="s">
        <v>354</v>
      </c>
      <c r="D11" t="s">
        <v>355</v>
      </c>
      <c r="E11" t="s">
        <v>354</v>
      </c>
      <c r="F11" s="1">
        <v>5.98</v>
      </c>
      <c r="G11" t="s">
        <v>17</v>
      </c>
      <c r="H11" t="s">
        <v>356</v>
      </c>
      <c r="I11" t="s">
        <v>200</v>
      </c>
      <c r="J11">
        <v>165</v>
      </c>
      <c r="K11">
        <v>25</v>
      </c>
      <c r="L11">
        <v>3</v>
      </c>
      <c r="M11" t="s">
        <v>19</v>
      </c>
      <c r="N11">
        <v>3000</v>
      </c>
      <c r="O11" t="s">
        <v>17</v>
      </c>
      <c r="Q11" t="s">
        <v>18</v>
      </c>
      <c r="R11" t="s">
        <v>1230</v>
      </c>
      <c r="S11" s="1">
        <f t="shared" si="0"/>
        <v>1.9933333333333334</v>
      </c>
    </row>
    <row r="12" spans="1:19" x14ac:dyDescent="0.25">
      <c r="A12" t="s">
        <v>361</v>
      </c>
      <c r="B12" t="s">
        <v>329</v>
      </c>
      <c r="C12" t="s">
        <v>354</v>
      </c>
      <c r="D12" t="s">
        <v>362</v>
      </c>
      <c r="E12" t="s">
        <v>354</v>
      </c>
      <c r="F12" s="1">
        <v>5.98</v>
      </c>
      <c r="G12" t="s">
        <v>17</v>
      </c>
      <c r="H12" t="s">
        <v>363</v>
      </c>
      <c r="I12" t="s">
        <v>200</v>
      </c>
      <c r="J12">
        <v>145</v>
      </c>
      <c r="K12">
        <v>25</v>
      </c>
      <c r="L12">
        <v>3</v>
      </c>
      <c r="M12" t="s">
        <v>19</v>
      </c>
      <c r="N12">
        <v>3000</v>
      </c>
      <c r="O12" t="s">
        <v>17</v>
      </c>
      <c r="Q12" t="s">
        <v>18</v>
      </c>
      <c r="R12" t="s">
        <v>1230</v>
      </c>
      <c r="S12" s="1">
        <f t="shared" si="0"/>
        <v>1.9933333333333334</v>
      </c>
    </row>
    <row r="13" spans="1:19" x14ac:dyDescent="0.25">
      <c r="A13" t="s">
        <v>364</v>
      </c>
      <c r="B13" t="s">
        <v>329</v>
      </c>
      <c r="C13" t="s">
        <v>365</v>
      </c>
      <c r="D13" t="s">
        <v>366</v>
      </c>
      <c r="E13" t="s">
        <v>365</v>
      </c>
      <c r="F13" s="1">
        <v>6.38</v>
      </c>
      <c r="G13" t="s">
        <v>17</v>
      </c>
      <c r="H13" t="s">
        <v>367</v>
      </c>
      <c r="I13" t="s">
        <v>200</v>
      </c>
      <c r="J13">
        <v>140</v>
      </c>
      <c r="K13">
        <v>40</v>
      </c>
      <c r="L13">
        <v>1</v>
      </c>
      <c r="M13" t="s">
        <v>19</v>
      </c>
      <c r="N13">
        <v>3000</v>
      </c>
      <c r="O13" t="s">
        <v>17</v>
      </c>
      <c r="Q13" t="s">
        <v>18</v>
      </c>
      <c r="R13" t="s">
        <v>1230</v>
      </c>
      <c r="S13" s="1">
        <f t="shared" si="0"/>
        <v>6.38</v>
      </c>
    </row>
    <row r="14" spans="1:19" x14ac:dyDescent="0.25">
      <c r="A14" t="s">
        <v>368</v>
      </c>
      <c r="B14" t="s">
        <v>329</v>
      </c>
      <c r="C14" t="s">
        <v>332</v>
      </c>
      <c r="D14" t="s">
        <v>369</v>
      </c>
      <c r="E14" t="s">
        <v>332</v>
      </c>
      <c r="F14" s="1">
        <v>2.98</v>
      </c>
      <c r="G14" t="s">
        <v>17</v>
      </c>
      <c r="H14" t="s">
        <v>370</v>
      </c>
      <c r="I14" t="s">
        <v>155</v>
      </c>
      <c r="J14">
        <v>340</v>
      </c>
      <c r="K14">
        <v>40</v>
      </c>
      <c r="L14">
        <v>2</v>
      </c>
      <c r="M14" t="s">
        <v>19</v>
      </c>
      <c r="N14">
        <v>3000</v>
      </c>
      <c r="O14" t="s">
        <v>17</v>
      </c>
      <c r="Q14" t="s">
        <v>18</v>
      </c>
      <c r="R14" t="s">
        <v>1230</v>
      </c>
      <c r="S14" s="1">
        <f t="shared" si="0"/>
        <v>1.49</v>
      </c>
    </row>
    <row r="15" spans="1:19" x14ac:dyDescent="0.25">
      <c r="A15" t="s">
        <v>371</v>
      </c>
      <c r="B15" t="s">
        <v>329</v>
      </c>
      <c r="C15" t="s">
        <v>372</v>
      </c>
      <c r="D15" t="s">
        <v>373</v>
      </c>
      <c r="E15" t="s">
        <v>372</v>
      </c>
      <c r="F15" s="1">
        <v>4.08</v>
      </c>
      <c r="G15" t="s">
        <v>17</v>
      </c>
      <c r="H15" t="s">
        <v>374</v>
      </c>
      <c r="I15" t="s">
        <v>338</v>
      </c>
      <c r="J15">
        <v>678</v>
      </c>
      <c r="K15">
        <v>60</v>
      </c>
      <c r="L15">
        <v>1</v>
      </c>
      <c r="M15" t="s">
        <v>19</v>
      </c>
      <c r="N15">
        <v>2500</v>
      </c>
      <c r="O15" t="s">
        <v>17</v>
      </c>
      <c r="Q15" t="s">
        <v>18</v>
      </c>
      <c r="R15" t="s">
        <v>1230</v>
      </c>
      <c r="S15" s="1">
        <f t="shared" si="0"/>
        <v>4.08</v>
      </c>
    </row>
    <row r="16" spans="1:19" x14ac:dyDescent="0.25">
      <c r="A16" t="s">
        <v>375</v>
      </c>
      <c r="B16" t="s">
        <v>329</v>
      </c>
      <c r="C16" t="s">
        <v>376</v>
      </c>
      <c r="D16" t="s">
        <v>377</v>
      </c>
      <c r="E16" t="s">
        <v>376</v>
      </c>
      <c r="F16" s="1">
        <v>20.88</v>
      </c>
      <c r="G16" t="s">
        <v>17</v>
      </c>
      <c r="H16" t="s">
        <v>378</v>
      </c>
      <c r="I16" t="s">
        <v>200</v>
      </c>
      <c r="J16">
        <v>285</v>
      </c>
      <c r="K16">
        <v>40</v>
      </c>
      <c r="L16">
        <v>3</v>
      </c>
      <c r="M16" t="s">
        <v>19</v>
      </c>
      <c r="N16">
        <v>2000</v>
      </c>
      <c r="O16" t="s">
        <v>17</v>
      </c>
      <c r="Q16" t="s">
        <v>18</v>
      </c>
      <c r="R16" t="s">
        <v>1230</v>
      </c>
      <c r="S16" s="1">
        <f t="shared" si="0"/>
        <v>6.96</v>
      </c>
    </row>
    <row r="17" spans="1:19" x14ac:dyDescent="0.25">
      <c r="A17" t="s">
        <v>379</v>
      </c>
      <c r="B17" t="s">
        <v>329</v>
      </c>
      <c r="C17" t="s">
        <v>380</v>
      </c>
      <c r="D17" t="s">
        <v>381</v>
      </c>
      <c r="E17" t="s">
        <v>332</v>
      </c>
      <c r="F17" s="1">
        <v>2.98</v>
      </c>
      <c r="G17" t="s">
        <v>17</v>
      </c>
      <c r="H17" t="s">
        <v>382</v>
      </c>
      <c r="I17" t="s">
        <v>155</v>
      </c>
      <c r="J17">
        <v>300</v>
      </c>
      <c r="K17">
        <v>40</v>
      </c>
      <c r="L17">
        <v>2</v>
      </c>
      <c r="M17" t="s">
        <v>19</v>
      </c>
      <c r="N17">
        <v>3000</v>
      </c>
      <c r="O17" t="s">
        <v>17</v>
      </c>
      <c r="Q17" t="s">
        <v>18</v>
      </c>
      <c r="R17" t="s">
        <v>1230</v>
      </c>
      <c r="S17" s="1">
        <f t="shared" si="0"/>
        <v>1.49</v>
      </c>
    </row>
    <row r="18" spans="1:19" x14ac:dyDescent="0.25">
      <c r="A18" t="s">
        <v>383</v>
      </c>
      <c r="B18" t="s">
        <v>329</v>
      </c>
      <c r="C18" t="s">
        <v>384</v>
      </c>
      <c r="D18" t="s">
        <v>385</v>
      </c>
      <c r="E18" t="s">
        <v>386</v>
      </c>
      <c r="F18" s="1">
        <v>20.92</v>
      </c>
      <c r="G18" t="s">
        <v>17</v>
      </c>
      <c r="H18" t="s">
        <v>387</v>
      </c>
      <c r="I18" t="s">
        <v>155</v>
      </c>
      <c r="J18">
        <v>650</v>
      </c>
      <c r="K18">
        <v>60</v>
      </c>
      <c r="L18">
        <v>30</v>
      </c>
      <c r="M18" t="s">
        <v>21</v>
      </c>
      <c r="N18">
        <v>2500</v>
      </c>
      <c r="O18" t="s">
        <v>17</v>
      </c>
      <c r="Q18" t="s">
        <v>18</v>
      </c>
      <c r="R18" t="s">
        <v>1230</v>
      </c>
      <c r="S18" s="1">
        <f t="shared" si="0"/>
        <v>0.69733333333333336</v>
      </c>
    </row>
    <row r="19" spans="1:19" x14ac:dyDescent="0.25">
      <c r="A19" t="s">
        <v>388</v>
      </c>
      <c r="B19" t="s">
        <v>329</v>
      </c>
      <c r="C19" t="s">
        <v>389</v>
      </c>
      <c r="D19" t="s">
        <v>390</v>
      </c>
      <c r="E19" t="s">
        <v>389</v>
      </c>
      <c r="F19" s="1">
        <v>23.56</v>
      </c>
      <c r="G19" t="s">
        <v>17</v>
      </c>
      <c r="H19" t="s">
        <v>391</v>
      </c>
      <c r="I19" t="s">
        <v>200</v>
      </c>
      <c r="J19" t="s">
        <v>17</v>
      </c>
      <c r="K19">
        <v>40</v>
      </c>
      <c r="L19">
        <v>4</v>
      </c>
      <c r="M19" t="s">
        <v>19</v>
      </c>
      <c r="N19">
        <v>1500</v>
      </c>
      <c r="O19" t="s">
        <v>17</v>
      </c>
      <c r="Q19" t="s">
        <v>18</v>
      </c>
      <c r="R19" t="s">
        <v>1230</v>
      </c>
      <c r="S19" s="1">
        <f t="shared" si="0"/>
        <v>5.89</v>
      </c>
    </row>
    <row r="20" spans="1:19" x14ac:dyDescent="0.25">
      <c r="A20" t="s">
        <v>392</v>
      </c>
      <c r="B20" t="s">
        <v>329</v>
      </c>
      <c r="C20" t="s">
        <v>393</v>
      </c>
      <c r="D20" t="s">
        <v>394</v>
      </c>
      <c r="E20" t="s">
        <v>393</v>
      </c>
      <c r="F20" s="1">
        <v>6.38</v>
      </c>
      <c r="G20" t="s">
        <v>17</v>
      </c>
      <c r="H20" t="s">
        <v>395</v>
      </c>
      <c r="I20" t="s">
        <v>200</v>
      </c>
      <c r="J20">
        <v>140</v>
      </c>
      <c r="K20">
        <v>40</v>
      </c>
      <c r="L20">
        <v>1</v>
      </c>
      <c r="M20" t="s">
        <v>19</v>
      </c>
      <c r="N20">
        <v>3000</v>
      </c>
      <c r="O20" t="s">
        <v>17</v>
      </c>
      <c r="Q20" t="s">
        <v>18</v>
      </c>
      <c r="R20" t="s">
        <v>1230</v>
      </c>
      <c r="S20" s="1">
        <f t="shared" si="0"/>
        <v>6.38</v>
      </c>
    </row>
    <row r="21" spans="1:19" x14ac:dyDescent="0.25">
      <c r="A21" t="s">
        <v>396</v>
      </c>
      <c r="B21" t="s">
        <v>329</v>
      </c>
      <c r="C21" t="s">
        <v>397</v>
      </c>
      <c r="D21" t="s">
        <v>398</v>
      </c>
      <c r="E21" t="s">
        <v>399</v>
      </c>
      <c r="F21" s="1">
        <v>4.08</v>
      </c>
      <c r="G21" t="s">
        <v>17</v>
      </c>
      <c r="H21" t="s">
        <v>400</v>
      </c>
      <c r="I21" t="s">
        <v>401</v>
      </c>
      <c r="J21">
        <v>492</v>
      </c>
      <c r="K21">
        <v>60</v>
      </c>
      <c r="L21">
        <v>1</v>
      </c>
      <c r="M21" t="s">
        <v>19</v>
      </c>
      <c r="N21">
        <v>2500</v>
      </c>
      <c r="O21" t="s">
        <v>17</v>
      </c>
      <c r="Q21" t="s">
        <v>18</v>
      </c>
      <c r="R21" t="s">
        <v>1230</v>
      </c>
      <c r="S21" s="1">
        <f t="shared" si="0"/>
        <v>4.08</v>
      </c>
    </row>
    <row r="22" spans="1:19" x14ac:dyDescent="0.25">
      <c r="A22" t="s">
        <v>405</v>
      </c>
      <c r="B22" t="s">
        <v>329</v>
      </c>
      <c r="C22" t="s">
        <v>406</v>
      </c>
      <c r="D22" t="s">
        <v>407</v>
      </c>
      <c r="E22" t="s">
        <v>408</v>
      </c>
      <c r="F22" s="1">
        <v>2.98</v>
      </c>
      <c r="G22" t="s">
        <v>17</v>
      </c>
      <c r="H22" t="s">
        <v>409</v>
      </c>
      <c r="I22" t="s">
        <v>155</v>
      </c>
      <c r="J22">
        <v>190</v>
      </c>
      <c r="K22">
        <v>25</v>
      </c>
      <c r="L22">
        <v>2</v>
      </c>
      <c r="M22" t="s">
        <v>21</v>
      </c>
      <c r="N22">
        <v>3000</v>
      </c>
      <c r="O22" t="s">
        <v>17</v>
      </c>
      <c r="Q22" t="s">
        <v>18</v>
      </c>
      <c r="R22" t="s">
        <v>1230</v>
      </c>
      <c r="S22" s="1">
        <f t="shared" si="0"/>
        <v>1.49</v>
      </c>
    </row>
    <row r="23" spans="1:19" x14ac:dyDescent="0.25">
      <c r="A23" t="s">
        <v>410</v>
      </c>
      <c r="B23" t="s">
        <v>329</v>
      </c>
      <c r="C23" t="s">
        <v>411</v>
      </c>
      <c r="D23" t="s">
        <v>412</v>
      </c>
      <c r="E23" t="s">
        <v>411</v>
      </c>
      <c r="F23" s="1">
        <v>7.38</v>
      </c>
      <c r="G23" t="s">
        <v>17</v>
      </c>
      <c r="H23" t="s">
        <v>413</v>
      </c>
      <c r="I23" t="s">
        <v>155</v>
      </c>
      <c r="J23">
        <v>130</v>
      </c>
      <c r="K23">
        <v>40</v>
      </c>
      <c r="L23">
        <v>2</v>
      </c>
      <c r="M23" t="s">
        <v>21</v>
      </c>
      <c r="N23">
        <v>3000</v>
      </c>
      <c r="O23" t="s">
        <v>17</v>
      </c>
      <c r="Q23" t="s">
        <v>18</v>
      </c>
      <c r="R23" t="s">
        <v>1230</v>
      </c>
      <c r="S23" s="1">
        <f t="shared" si="0"/>
        <v>3.69</v>
      </c>
    </row>
    <row r="24" spans="1:19" x14ac:dyDescent="0.25">
      <c r="A24" t="s">
        <v>414</v>
      </c>
      <c r="B24" t="s">
        <v>329</v>
      </c>
      <c r="C24" t="s">
        <v>386</v>
      </c>
      <c r="D24" t="s">
        <v>415</v>
      </c>
      <c r="E24" t="s">
        <v>386</v>
      </c>
      <c r="F24" s="1">
        <v>20.92</v>
      </c>
      <c r="G24" t="s">
        <v>17</v>
      </c>
      <c r="H24" t="s">
        <v>416</v>
      </c>
      <c r="I24" t="s">
        <v>155</v>
      </c>
      <c r="J24">
        <v>580</v>
      </c>
      <c r="K24">
        <v>60</v>
      </c>
      <c r="L24">
        <v>30</v>
      </c>
      <c r="M24" t="s">
        <v>21</v>
      </c>
      <c r="N24">
        <v>2500</v>
      </c>
      <c r="O24" t="s">
        <v>17</v>
      </c>
      <c r="Q24" t="s">
        <v>18</v>
      </c>
      <c r="R24" t="s">
        <v>1230</v>
      </c>
      <c r="S24" s="1">
        <f t="shared" si="0"/>
        <v>0.69733333333333336</v>
      </c>
    </row>
    <row r="25" spans="1:19" x14ac:dyDescent="0.25">
      <c r="A25" t="s">
        <v>417</v>
      </c>
      <c r="B25" t="s">
        <v>329</v>
      </c>
      <c r="C25" t="s">
        <v>418</v>
      </c>
      <c r="D25" t="s">
        <v>419</v>
      </c>
      <c r="E25" t="s">
        <v>418</v>
      </c>
      <c r="F25" s="1">
        <v>4.9800000000000004</v>
      </c>
      <c r="G25" t="s">
        <v>17</v>
      </c>
      <c r="H25" t="s">
        <v>420</v>
      </c>
      <c r="I25" t="s">
        <v>200</v>
      </c>
      <c r="J25">
        <v>560</v>
      </c>
      <c r="K25">
        <v>60</v>
      </c>
      <c r="L25">
        <v>1</v>
      </c>
      <c r="M25" t="s">
        <v>19</v>
      </c>
      <c r="N25">
        <v>3000</v>
      </c>
      <c r="O25" t="s">
        <v>17</v>
      </c>
      <c r="Q25" t="s">
        <v>18</v>
      </c>
      <c r="R25" t="s">
        <v>1230</v>
      </c>
      <c r="S25" s="1">
        <f t="shared" si="0"/>
        <v>4.9800000000000004</v>
      </c>
    </row>
  </sheetData>
  <autoFilter ref="A1:S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"/>
  <sheetViews>
    <sheetView topLeftCell="G80" workbookViewId="0">
      <selection activeCell="H2" sqref="H2:H99"/>
    </sheetView>
  </sheetViews>
  <sheetFormatPr defaultColWidth="9.140625" defaultRowHeight="15" x14ac:dyDescent="0.25"/>
  <cols>
    <col min="1" max="6" width="9.140625" style="2"/>
    <col min="7" max="7" width="39" style="2" customWidth="1"/>
    <col min="8" max="16384" width="9.140625" style="2"/>
  </cols>
  <sheetData>
    <row r="1" spans="1:24" x14ac:dyDescent="0.25">
      <c r="A1" s="2" t="s">
        <v>0</v>
      </c>
      <c r="B1" s="2" t="s">
        <v>1</v>
      </c>
      <c r="C1" s="2" t="s">
        <v>4</v>
      </c>
      <c r="D1" s="2" t="s">
        <v>93</v>
      </c>
      <c r="E1" s="2" t="s">
        <v>94</v>
      </c>
      <c r="F1" s="2" t="s">
        <v>95</v>
      </c>
      <c r="G1" s="2" t="s">
        <v>5</v>
      </c>
      <c r="H1" s="2" t="s">
        <v>1233</v>
      </c>
      <c r="I1" s="2" t="s">
        <v>96</v>
      </c>
      <c r="J1" s="2" t="s">
        <v>30</v>
      </c>
      <c r="K1" s="2" t="s">
        <v>97</v>
      </c>
      <c r="L1" s="2" t="s">
        <v>98</v>
      </c>
      <c r="M1" s="2" t="s">
        <v>9</v>
      </c>
      <c r="N1" s="2" t="s">
        <v>10</v>
      </c>
      <c r="O1" s="2" t="s">
        <v>11</v>
      </c>
      <c r="P1" s="2" t="s">
        <v>99</v>
      </c>
      <c r="Q1" s="2" t="s">
        <v>13</v>
      </c>
      <c r="R1" s="2" t="s">
        <v>100</v>
      </c>
      <c r="S1" s="2" t="s">
        <v>12</v>
      </c>
      <c r="T1" s="2" t="s">
        <v>135</v>
      </c>
      <c r="U1" s="2" t="s">
        <v>1242</v>
      </c>
      <c r="V1" s="2" t="s">
        <v>1243</v>
      </c>
      <c r="W1" s="2" t="s">
        <v>1244</v>
      </c>
      <c r="X1" s="2" t="s">
        <v>1245</v>
      </c>
    </row>
    <row r="2" spans="1:24" x14ac:dyDescent="0.25">
      <c r="A2" s="2" t="s">
        <v>1432</v>
      </c>
      <c r="B2" s="2" t="s">
        <v>1247</v>
      </c>
      <c r="C2" s="2" t="s">
        <v>1433</v>
      </c>
      <c r="D2" s="2" t="s">
        <v>1434</v>
      </c>
      <c r="E2" s="2" t="s">
        <v>1435</v>
      </c>
      <c r="F2" s="2" t="s">
        <v>1436</v>
      </c>
      <c r="G2" s="2" t="s">
        <v>1346</v>
      </c>
      <c r="H2" s="2">
        <v>0.63</v>
      </c>
      <c r="I2" s="2" t="s">
        <v>17</v>
      </c>
      <c r="J2" s="2" t="s">
        <v>119</v>
      </c>
      <c r="K2" s="2" t="s">
        <v>1437</v>
      </c>
      <c r="L2" s="2" t="s">
        <v>145</v>
      </c>
      <c r="M2" s="2">
        <v>114</v>
      </c>
      <c r="N2" s="2">
        <v>15</v>
      </c>
      <c r="O2" s="2">
        <v>25</v>
      </c>
      <c r="P2" s="2" t="s">
        <v>17</v>
      </c>
      <c r="Q2" s="31">
        <v>1500</v>
      </c>
      <c r="R2" s="2" t="s">
        <v>17</v>
      </c>
      <c r="S2" s="2" t="s">
        <v>17</v>
      </c>
      <c r="T2" s="2" t="s">
        <v>17</v>
      </c>
      <c r="U2" s="2" t="s">
        <v>1273</v>
      </c>
      <c r="V2" s="2" t="s">
        <v>1274</v>
      </c>
      <c r="W2" s="2" t="s">
        <v>1410</v>
      </c>
      <c r="X2" s="2" t="s">
        <v>1411</v>
      </c>
    </row>
    <row r="3" spans="1:24" x14ac:dyDescent="0.25">
      <c r="A3" s="2" t="s">
        <v>1444</v>
      </c>
      <c r="B3" s="2" t="s">
        <v>1247</v>
      </c>
      <c r="C3" s="2" t="s">
        <v>1445</v>
      </c>
      <c r="D3" s="2" t="s">
        <v>1446</v>
      </c>
      <c r="E3" s="2" t="s">
        <v>1447</v>
      </c>
      <c r="F3" s="2" t="s">
        <v>1448</v>
      </c>
      <c r="G3" s="2" t="s">
        <v>1346</v>
      </c>
      <c r="H3" s="2">
        <v>0.63</v>
      </c>
      <c r="I3" s="2" t="s">
        <v>17</v>
      </c>
      <c r="J3" s="2" t="s">
        <v>119</v>
      </c>
      <c r="K3" s="2" t="s">
        <v>1449</v>
      </c>
      <c r="L3" s="2" t="s">
        <v>145</v>
      </c>
      <c r="M3" s="2">
        <v>94</v>
      </c>
      <c r="N3" s="2">
        <v>15</v>
      </c>
      <c r="O3" s="2">
        <v>25</v>
      </c>
      <c r="P3" s="2" t="s">
        <v>17</v>
      </c>
      <c r="Q3" s="31">
        <v>1500</v>
      </c>
      <c r="R3" s="2" t="s">
        <v>17</v>
      </c>
      <c r="S3" s="2" t="s">
        <v>17</v>
      </c>
      <c r="T3" s="2" t="s">
        <v>17</v>
      </c>
      <c r="U3" s="2" t="s">
        <v>1273</v>
      </c>
      <c r="V3" s="2" t="s">
        <v>1274</v>
      </c>
      <c r="W3" s="2" t="s">
        <v>1410</v>
      </c>
      <c r="X3" s="2" t="s">
        <v>1411</v>
      </c>
    </row>
    <row r="4" spans="1:24" x14ac:dyDescent="0.25">
      <c r="A4" s="2" t="s">
        <v>1565</v>
      </c>
      <c r="B4" s="2" t="s">
        <v>1247</v>
      </c>
      <c r="C4" s="2" t="s">
        <v>1566</v>
      </c>
      <c r="D4" s="2" t="s">
        <v>1567</v>
      </c>
      <c r="E4" s="2" t="s">
        <v>1568</v>
      </c>
      <c r="F4" s="2" t="s">
        <v>1569</v>
      </c>
      <c r="G4" s="2" t="s">
        <v>1346</v>
      </c>
      <c r="H4" s="2">
        <v>0.63</v>
      </c>
      <c r="I4" s="2" t="s">
        <v>17</v>
      </c>
      <c r="J4" s="2" t="s">
        <v>119</v>
      </c>
      <c r="K4" s="2" t="s">
        <v>1570</v>
      </c>
      <c r="L4" s="2" t="s">
        <v>145</v>
      </c>
      <c r="M4" s="2">
        <v>98</v>
      </c>
      <c r="N4" s="2">
        <v>15</v>
      </c>
      <c r="O4" s="2">
        <v>25</v>
      </c>
      <c r="P4" s="2" t="s">
        <v>17</v>
      </c>
      <c r="Q4" s="31">
        <v>2500</v>
      </c>
      <c r="R4" s="2" t="s">
        <v>17</v>
      </c>
      <c r="S4" s="2" t="s">
        <v>17</v>
      </c>
      <c r="T4" s="2" t="s">
        <v>17</v>
      </c>
      <c r="U4" s="2" t="s">
        <v>1273</v>
      </c>
      <c r="V4" s="2" t="s">
        <v>1274</v>
      </c>
      <c r="W4" s="2" t="s">
        <v>1410</v>
      </c>
      <c r="X4" s="2" t="s">
        <v>1411</v>
      </c>
    </row>
    <row r="5" spans="1:24" x14ac:dyDescent="0.25">
      <c r="A5" s="2" t="s">
        <v>1341</v>
      </c>
      <c r="B5" s="2" t="s">
        <v>1247</v>
      </c>
      <c r="C5" s="2" t="s">
        <v>1342</v>
      </c>
      <c r="D5" s="2" t="s">
        <v>1343</v>
      </c>
      <c r="E5" s="2" t="s">
        <v>1344</v>
      </c>
      <c r="F5" s="2" t="s">
        <v>1345</v>
      </c>
      <c r="G5" s="2" t="s">
        <v>1346</v>
      </c>
      <c r="H5" s="2">
        <v>0.63</v>
      </c>
      <c r="I5" s="2" t="s">
        <v>17</v>
      </c>
      <c r="J5" s="2" t="s">
        <v>119</v>
      </c>
      <c r="K5" s="2" t="s">
        <v>1347</v>
      </c>
      <c r="L5" s="2" t="s">
        <v>145</v>
      </c>
      <c r="M5" s="2">
        <v>232</v>
      </c>
      <c r="N5" s="2">
        <v>25</v>
      </c>
      <c r="O5" s="2">
        <v>25</v>
      </c>
      <c r="P5" s="2" t="s">
        <v>17</v>
      </c>
      <c r="Q5" s="31">
        <v>1500</v>
      </c>
      <c r="R5" s="2" t="s">
        <v>17</v>
      </c>
      <c r="S5" s="2" t="s">
        <v>17</v>
      </c>
      <c r="T5" s="2" t="s">
        <v>17</v>
      </c>
      <c r="U5" s="2" t="s">
        <v>1273</v>
      </c>
      <c r="V5" s="2" t="s">
        <v>1274</v>
      </c>
      <c r="W5" s="2" t="s">
        <v>1275</v>
      </c>
      <c r="X5" s="2" t="s">
        <v>1276</v>
      </c>
    </row>
    <row r="6" spans="1:24" x14ac:dyDescent="0.25">
      <c r="A6" s="2" t="s">
        <v>1603</v>
      </c>
      <c r="B6" s="2" t="s">
        <v>1247</v>
      </c>
      <c r="C6" s="2" t="s">
        <v>1604</v>
      </c>
      <c r="D6" s="2" t="s">
        <v>1605</v>
      </c>
      <c r="E6" s="2" t="s">
        <v>1606</v>
      </c>
      <c r="F6" s="2" t="s">
        <v>1607</v>
      </c>
      <c r="G6" s="2" t="s">
        <v>1346</v>
      </c>
      <c r="H6" s="2">
        <v>0.63</v>
      </c>
      <c r="I6" s="2" t="s">
        <v>17</v>
      </c>
      <c r="J6" s="2" t="s">
        <v>119</v>
      </c>
      <c r="K6" s="2" t="s">
        <v>1608</v>
      </c>
      <c r="L6" s="2" t="s">
        <v>145</v>
      </c>
      <c r="M6" s="2">
        <v>186</v>
      </c>
      <c r="N6" s="2">
        <v>25</v>
      </c>
      <c r="O6" s="2">
        <v>25</v>
      </c>
      <c r="P6" s="2" t="s">
        <v>17</v>
      </c>
      <c r="Q6" s="31">
        <v>2500</v>
      </c>
      <c r="R6" s="2" t="s">
        <v>17</v>
      </c>
      <c r="S6" s="2" t="s">
        <v>17</v>
      </c>
      <c r="T6" s="2" t="s">
        <v>17</v>
      </c>
      <c r="U6" s="2" t="s">
        <v>1273</v>
      </c>
      <c r="V6" s="2" t="s">
        <v>1274</v>
      </c>
      <c r="W6" s="2" t="s">
        <v>1275</v>
      </c>
      <c r="X6" s="2" t="s">
        <v>1276</v>
      </c>
    </row>
    <row r="7" spans="1:24" x14ac:dyDescent="0.25">
      <c r="A7" s="2" t="s">
        <v>1577</v>
      </c>
      <c r="B7" s="2" t="s">
        <v>1247</v>
      </c>
      <c r="C7" s="2" t="s">
        <v>1578</v>
      </c>
      <c r="D7" s="2" t="s">
        <v>1579</v>
      </c>
      <c r="E7" s="2" t="s">
        <v>1580</v>
      </c>
      <c r="F7" s="2" t="s">
        <v>1581</v>
      </c>
      <c r="G7" s="2" t="s">
        <v>1582</v>
      </c>
      <c r="H7" s="2">
        <v>0.7</v>
      </c>
      <c r="I7" s="2" t="s">
        <v>17</v>
      </c>
      <c r="J7" s="2" t="s">
        <v>65</v>
      </c>
      <c r="K7" s="2">
        <v>391115</v>
      </c>
      <c r="L7" s="2" t="s">
        <v>145</v>
      </c>
      <c r="M7" s="2">
        <v>105</v>
      </c>
      <c r="N7" s="2">
        <v>15</v>
      </c>
      <c r="O7" s="2">
        <v>25</v>
      </c>
      <c r="P7" s="2" t="s">
        <v>17</v>
      </c>
      <c r="Q7" s="31">
        <v>2500</v>
      </c>
      <c r="R7" s="2" t="s">
        <v>17</v>
      </c>
      <c r="S7" s="2" t="s">
        <v>17</v>
      </c>
      <c r="T7" s="2" t="s">
        <v>17</v>
      </c>
      <c r="U7" s="2" t="s">
        <v>1273</v>
      </c>
      <c r="V7" s="2" t="s">
        <v>1274</v>
      </c>
      <c r="W7" s="2" t="s">
        <v>1410</v>
      </c>
      <c r="X7" s="2" t="s">
        <v>1411</v>
      </c>
    </row>
    <row r="8" spans="1:24" x14ac:dyDescent="0.25">
      <c r="A8" s="2" t="s">
        <v>1403</v>
      </c>
      <c r="B8" s="2" t="s">
        <v>1247</v>
      </c>
      <c r="C8" s="2" t="s">
        <v>1404</v>
      </c>
      <c r="D8" s="2" t="s">
        <v>1405</v>
      </c>
      <c r="E8" s="2" t="s">
        <v>1406</v>
      </c>
      <c r="F8" s="2" t="s">
        <v>1407</v>
      </c>
      <c r="G8" s="2" t="s">
        <v>1408</v>
      </c>
      <c r="H8" s="2">
        <v>0.71</v>
      </c>
      <c r="I8" s="2" t="s">
        <v>17</v>
      </c>
      <c r="J8" s="2" t="s">
        <v>119</v>
      </c>
      <c r="K8" s="2" t="s">
        <v>1409</v>
      </c>
      <c r="L8" s="2" t="s">
        <v>145</v>
      </c>
      <c r="M8" s="2">
        <v>83</v>
      </c>
      <c r="N8" s="2">
        <v>15</v>
      </c>
      <c r="O8" s="2">
        <v>25</v>
      </c>
      <c r="P8" s="2" t="s">
        <v>17</v>
      </c>
      <c r="Q8" s="31">
        <v>2500</v>
      </c>
      <c r="R8" s="2" t="s">
        <v>17</v>
      </c>
      <c r="S8" s="2" t="s">
        <v>17</v>
      </c>
      <c r="T8" s="2" t="s">
        <v>17</v>
      </c>
      <c r="U8" s="2" t="s">
        <v>1273</v>
      </c>
      <c r="V8" s="2" t="s">
        <v>1274</v>
      </c>
      <c r="W8" s="2" t="s">
        <v>1410</v>
      </c>
      <c r="X8" s="2" t="s">
        <v>1411</v>
      </c>
    </row>
    <row r="9" spans="1:24" x14ac:dyDescent="0.25">
      <c r="A9" s="2" t="s">
        <v>1543</v>
      </c>
      <c r="B9" s="2" t="s">
        <v>1247</v>
      </c>
      <c r="C9" s="2" t="s">
        <v>1544</v>
      </c>
      <c r="D9" s="2" t="s">
        <v>1545</v>
      </c>
      <c r="E9" s="2" t="s">
        <v>1546</v>
      </c>
      <c r="F9" s="2" t="s">
        <v>1547</v>
      </c>
      <c r="G9" s="2" t="s">
        <v>1548</v>
      </c>
      <c r="H9" s="2">
        <v>0.72</v>
      </c>
      <c r="I9" s="2" t="s">
        <v>17</v>
      </c>
      <c r="J9" s="2" t="s">
        <v>102</v>
      </c>
      <c r="K9" s="2" t="s">
        <v>1549</v>
      </c>
      <c r="L9" s="2" t="s">
        <v>145</v>
      </c>
      <c r="M9" s="2">
        <v>60</v>
      </c>
      <c r="N9" s="2">
        <v>7</v>
      </c>
      <c r="O9" s="2">
        <v>25</v>
      </c>
      <c r="P9" s="2" t="s">
        <v>17</v>
      </c>
      <c r="Q9" s="2" t="s">
        <v>17</v>
      </c>
      <c r="R9" s="2" t="s">
        <v>17</v>
      </c>
      <c r="S9" s="2" t="s">
        <v>17</v>
      </c>
      <c r="T9" s="2" t="s">
        <v>17</v>
      </c>
      <c r="U9" s="2" t="s">
        <v>1273</v>
      </c>
      <c r="V9" s="2" t="s">
        <v>1274</v>
      </c>
      <c r="W9" s="2" t="s">
        <v>1550</v>
      </c>
      <c r="X9" s="2" t="s">
        <v>1551</v>
      </c>
    </row>
    <row r="10" spans="1:24" x14ac:dyDescent="0.25">
      <c r="A10" s="2" t="s">
        <v>1325</v>
      </c>
      <c r="B10" s="2" t="s">
        <v>1247</v>
      </c>
      <c r="C10" s="2" t="s">
        <v>1326</v>
      </c>
      <c r="D10" s="2" t="s">
        <v>1327</v>
      </c>
      <c r="E10" s="2" t="s">
        <v>1328</v>
      </c>
      <c r="F10" s="2" t="s">
        <v>1329</v>
      </c>
      <c r="G10" s="2" t="s">
        <v>1330</v>
      </c>
      <c r="H10" s="2">
        <v>1.1000000000000001</v>
      </c>
      <c r="I10" s="2" t="s">
        <v>17</v>
      </c>
      <c r="J10" s="2" t="s">
        <v>119</v>
      </c>
      <c r="K10" s="2" t="s">
        <v>1331</v>
      </c>
      <c r="L10" s="2" t="s">
        <v>200</v>
      </c>
      <c r="M10" s="2">
        <v>384</v>
      </c>
      <c r="N10" s="2">
        <v>40</v>
      </c>
      <c r="O10" s="2">
        <v>3</v>
      </c>
      <c r="P10" s="2" t="s">
        <v>17</v>
      </c>
      <c r="Q10" s="31">
        <v>2500</v>
      </c>
      <c r="R10" s="2" t="s">
        <v>17</v>
      </c>
      <c r="S10" s="2" t="s">
        <v>17</v>
      </c>
      <c r="T10" s="2" t="s">
        <v>17</v>
      </c>
      <c r="U10" s="2" t="s">
        <v>1263</v>
      </c>
      <c r="V10" s="2" t="s">
        <v>1264</v>
      </c>
      <c r="W10" s="2" t="s">
        <v>1310</v>
      </c>
      <c r="X10" s="2" t="s">
        <v>1311</v>
      </c>
    </row>
    <row r="11" spans="1:24" x14ac:dyDescent="0.25">
      <c r="A11" s="2" t="s">
        <v>1456</v>
      </c>
      <c r="B11" s="2" t="s">
        <v>1247</v>
      </c>
      <c r="C11" s="2" t="s">
        <v>1457</v>
      </c>
      <c r="D11" s="2" t="s">
        <v>1458</v>
      </c>
      <c r="E11" s="2" t="s">
        <v>1459</v>
      </c>
      <c r="F11" s="2" t="s">
        <v>1460</v>
      </c>
      <c r="G11" s="2" t="s">
        <v>1461</v>
      </c>
      <c r="H11" s="2">
        <v>1.61</v>
      </c>
      <c r="I11" s="2" t="s">
        <v>17</v>
      </c>
      <c r="J11" s="2" t="s">
        <v>106</v>
      </c>
      <c r="K11" s="2">
        <v>5003</v>
      </c>
      <c r="L11" s="2" t="s">
        <v>200</v>
      </c>
      <c r="M11" s="2">
        <v>300</v>
      </c>
      <c r="N11" s="2">
        <v>40</v>
      </c>
      <c r="O11" s="2">
        <v>10</v>
      </c>
      <c r="P11" s="2" t="s">
        <v>17</v>
      </c>
      <c r="Q11" s="31">
        <v>3500</v>
      </c>
      <c r="R11" s="2" t="s">
        <v>17</v>
      </c>
      <c r="S11" s="2" t="s">
        <v>17</v>
      </c>
      <c r="T11" s="2" t="s">
        <v>17</v>
      </c>
      <c r="U11" s="2" t="s">
        <v>1263</v>
      </c>
      <c r="V11" s="2" t="s">
        <v>1264</v>
      </c>
      <c r="W11" s="2" t="s">
        <v>1310</v>
      </c>
      <c r="X11" s="2" t="s">
        <v>1311</v>
      </c>
    </row>
    <row r="12" spans="1:24" x14ac:dyDescent="0.25">
      <c r="A12" s="2" t="s">
        <v>1552</v>
      </c>
      <c r="B12" s="2" t="s">
        <v>1247</v>
      </c>
      <c r="C12" s="2" t="s">
        <v>1553</v>
      </c>
      <c r="D12" s="2" t="s">
        <v>1554</v>
      </c>
      <c r="E12" s="2" t="s">
        <v>1555</v>
      </c>
      <c r="F12" s="2" t="s">
        <v>1556</v>
      </c>
      <c r="G12" s="2" t="s">
        <v>1557</v>
      </c>
      <c r="H12" s="2">
        <v>2.56</v>
      </c>
      <c r="I12" s="2" t="s">
        <v>17</v>
      </c>
      <c r="J12" s="2" t="s">
        <v>119</v>
      </c>
      <c r="K12" s="2" t="s">
        <v>1558</v>
      </c>
      <c r="L12" s="2" t="s">
        <v>401</v>
      </c>
      <c r="M12" s="2">
        <v>1150</v>
      </c>
      <c r="N12" s="2">
        <v>100</v>
      </c>
      <c r="O12" s="2">
        <v>6</v>
      </c>
      <c r="P12" s="2" t="s">
        <v>17</v>
      </c>
      <c r="Q12" s="31">
        <v>4000</v>
      </c>
      <c r="R12" s="2" t="s">
        <v>17</v>
      </c>
      <c r="S12" s="2" t="s">
        <v>17</v>
      </c>
      <c r="T12" s="2" t="s">
        <v>17</v>
      </c>
      <c r="U12" s="2" t="s">
        <v>1253</v>
      </c>
      <c r="V12" s="2" t="s">
        <v>1254</v>
      </c>
      <c r="W12" s="2" t="s">
        <v>1381</v>
      </c>
      <c r="X12" s="2" t="s">
        <v>1382</v>
      </c>
    </row>
    <row r="13" spans="1:24" x14ac:dyDescent="0.25">
      <c r="A13" s="2" t="s">
        <v>1583</v>
      </c>
      <c r="B13" s="2" t="s">
        <v>1247</v>
      </c>
      <c r="C13" s="2" t="s">
        <v>1584</v>
      </c>
      <c r="D13" s="2" t="s">
        <v>1585</v>
      </c>
      <c r="E13" s="2" t="s">
        <v>1586</v>
      </c>
      <c r="F13" s="2" t="s">
        <v>1587</v>
      </c>
      <c r="G13" s="2" t="s">
        <v>1588</v>
      </c>
      <c r="H13" s="2">
        <v>2.77</v>
      </c>
      <c r="I13" s="2" t="s">
        <v>17</v>
      </c>
      <c r="J13" s="2" t="s">
        <v>119</v>
      </c>
      <c r="K13" s="2" t="s">
        <v>1589</v>
      </c>
      <c r="L13" s="2" t="s">
        <v>401</v>
      </c>
      <c r="M13" s="2">
        <v>1550</v>
      </c>
      <c r="N13" s="2">
        <v>150</v>
      </c>
      <c r="O13" s="2">
        <v>6</v>
      </c>
      <c r="P13" s="2" t="s">
        <v>17</v>
      </c>
      <c r="Q13" s="31">
        <v>4000</v>
      </c>
      <c r="R13" s="2" t="s">
        <v>17</v>
      </c>
      <c r="S13" s="2" t="s">
        <v>17</v>
      </c>
      <c r="T13" s="2" t="s">
        <v>17</v>
      </c>
      <c r="U13" s="2" t="s">
        <v>1253</v>
      </c>
      <c r="V13" s="2" t="s">
        <v>1254</v>
      </c>
      <c r="W13" s="2" t="s">
        <v>1489</v>
      </c>
      <c r="X13" s="2" t="s">
        <v>1490</v>
      </c>
    </row>
    <row r="14" spans="1:24" x14ac:dyDescent="0.25">
      <c r="A14" s="2" t="s">
        <v>1389</v>
      </c>
      <c r="B14" s="2" t="s">
        <v>1247</v>
      </c>
      <c r="C14" s="2" t="s">
        <v>1390</v>
      </c>
      <c r="D14" s="2" t="s">
        <v>1391</v>
      </c>
      <c r="E14" s="2" t="s">
        <v>1392</v>
      </c>
      <c r="F14" s="2" t="s">
        <v>1393</v>
      </c>
      <c r="G14" s="2" t="s">
        <v>1394</v>
      </c>
      <c r="H14" s="2">
        <v>3.3</v>
      </c>
      <c r="I14" s="2" t="s">
        <v>17</v>
      </c>
      <c r="J14" s="2" t="s">
        <v>65</v>
      </c>
      <c r="K14" s="2">
        <v>712331</v>
      </c>
      <c r="L14" s="2" t="s">
        <v>200</v>
      </c>
      <c r="M14" s="2">
        <v>1000</v>
      </c>
      <c r="N14" s="2">
        <v>100</v>
      </c>
      <c r="O14" s="2">
        <v>12</v>
      </c>
      <c r="P14" s="2" t="s">
        <v>17</v>
      </c>
      <c r="Q14" s="31">
        <v>1500</v>
      </c>
      <c r="R14" s="2" t="s">
        <v>17</v>
      </c>
      <c r="S14" s="2" t="s">
        <v>17</v>
      </c>
      <c r="T14" s="2" t="s">
        <v>17</v>
      </c>
      <c r="U14" s="2" t="s">
        <v>1263</v>
      </c>
      <c r="V14" s="2" t="s">
        <v>1264</v>
      </c>
      <c r="W14" s="2" t="s">
        <v>1395</v>
      </c>
      <c r="X14" s="2" t="s">
        <v>1396</v>
      </c>
    </row>
    <row r="15" spans="1:24" x14ac:dyDescent="0.25">
      <c r="A15" s="2" t="s">
        <v>1491</v>
      </c>
      <c r="B15" s="2" t="s">
        <v>1247</v>
      </c>
      <c r="C15" s="2" t="s">
        <v>1492</v>
      </c>
      <c r="D15" s="2" t="s">
        <v>1493</v>
      </c>
      <c r="E15" s="2" t="s">
        <v>1494</v>
      </c>
      <c r="F15" s="2" t="s">
        <v>1495</v>
      </c>
      <c r="G15" s="2" t="s">
        <v>1496</v>
      </c>
      <c r="H15" s="2">
        <v>4.12</v>
      </c>
      <c r="I15" s="2" t="s">
        <v>17</v>
      </c>
      <c r="J15" s="2" t="s">
        <v>108</v>
      </c>
      <c r="K15" s="2">
        <v>10301</v>
      </c>
      <c r="L15" s="2" t="s">
        <v>155</v>
      </c>
      <c r="M15" s="2">
        <v>672</v>
      </c>
      <c r="N15" s="2">
        <v>60</v>
      </c>
      <c r="O15" s="2">
        <v>2</v>
      </c>
      <c r="P15" s="2" t="s">
        <v>17</v>
      </c>
      <c r="Q15" s="31">
        <v>1500</v>
      </c>
      <c r="R15" s="2" t="s">
        <v>17</v>
      </c>
      <c r="S15" s="2" t="s">
        <v>17</v>
      </c>
      <c r="T15" s="2" t="s">
        <v>17</v>
      </c>
      <c r="U15" s="2" t="s">
        <v>1273</v>
      </c>
      <c r="V15" s="2" t="s">
        <v>1274</v>
      </c>
      <c r="W15" s="2" t="s">
        <v>1292</v>
      </c>
      <c r="X15" s="2" t="s">
        <v>1293</v>
      </c>
    </row>
    <row r="16" spans="1:24" x14ac:dyDescent="0.25">
      <c r="A16" s="2" t="s">
        <v>1319</v>
      </c>
      <c r="B16" s="2" t="s">
        <v>1247</v>
      </c>
      <c r="C16" s="2" t="s">
        <v>1320</v>
      </c>
      <c r="D16" s="2" t="s">
        <v>1321</v>
      </c>
      <c r="E16" s="2" t="s">
        <v>1322</v>
      </c>
      <c r="F16" s="2" t="s">
        <v>1323</v>
      </c>
      <c r="G16" s="2" t="s">
        <v>1308</v>
      </c>
      <c r="H16" s="2">
        <v>1.36</v>
      </c>
      <c r="I16" s="2" t="s">
        <v>17</v>
      </c>
      <c r="J16" s="2" t="s">
        <v>119</v>
      </c>
      <c r="K16" s="2" t="s">
        <v>1324</v>
      </c>
      <c r="L16" s="2" t="s">
        <v>200</v>
      </c>
      <c r="M16" s="2">
        <v>167</v>
      </c>
      <c r="N16" s="2">
        <v>25</v>
      </c>
      <c r="O16" s="2">
        <v>6</v>
      </c>
      <c r="P16" s="2" t="s">
        <v>17</v>
      </c>
      <c r="Q16" s="31">
        <v>3000</v>
      </c>
      <c r="R16" s="2" t="s">
        <v>17</v>
      </c>
      <c r="S16" s="2" t="s">
        <v>17</v>
      </c>
      <c r="T16" s="2" t="s">
        <v>17</v>
      </c>
      <c r="U16" s="2" t="s">
        <v>1263</v>
      </c>
      <c r="V16" s="2" t="s">
        <v>1264</v>
      </c>
      <c r="W16" s="2" t="s">
        <v>1265</v>
      </c>
      <c r="X16" s="2" t="s">
        <v>1266</v>
      </c>
    </row>
    <row r="17" spans="1:24" x14ac:dyDescent="0.25">
      <c r="A17" s="2" t="s">
        <v>1303</v>
      </c>
      <c r="B17" s="2" t="s">
        <v>1247</v>
      </c>
      <c r="C17" s="2" t="s">
        <v>1304</v>
      </c>
      <c r="D17" s="2" t="s">
        <v>1305</v>
      </c>
      <c r="E17" s="2" t="s">
        <v>1306</v>
      </c>
      <c r="F17" s="2" t="s">
        <v>1307</v>
      </c>
      <c r="G17" s="2" t="s">
        <v>1308</v>
      </c>
      <c r="H17" s="2">
        <v>1.36</v>
      </c>
      <c r="I17" s="2" t="s">
        <v>17</v>
      </c>
      <c r="J17" s="2" t="s">
        <v>119</v>
      </c>
      <c r="K17" s="2" t="s">
        <v>1309</v>
      </c>
      <c r="L17" s="2" t="s">
        <v>200</v>
      </c>
      <c r="M17" s="2">
        <v>384</v>
      </c>
      <c r="N17" s="2">
        <v>40</v>
      </c>
      <c r="O17" s="2">
        <v>6</v>
      </c>
      <c r="P17" s="2" t="s">
        <v>17</v>
      </c>
      <c r="Q17" s="31">
        <v>2500</v>
      </c>
      <c r="R17" s="2" t="s">
        <v>17</v>
      </c>
      <c r="S17" s="2" t="s">
        <v>17</v>
      </c>
      <c r="T17" s="2" t="s">
        <v>17</v>
      </c>
      <c r="U17" s="2" t="s">
        <v>1263</v>
      </c>
      <c r="V17" s="2" t="s">
        <v>1264</v>
      </c>
      <c r="W17" s="2" t="s">
        <v>1310</v>
      </c>
      <c r="X17" s="2" t="s">
        <v>1311</v>
      </c>
    </row>
    <row r="18" spans="1:24" x14ac:dyDescent="0.25">
      <c r="A18" s="2" t="s">
        <v>1616</v>
      </c>
      <c r="B18" s="2" t="s">
        <v>1247</v>
      </c>
      <c r="C18" s="2" t="s">
        <v>1617</v>
      </c>
      <c r="D18" s="2" t="s">
        <v>1618</v>
      </c>
      <c r="E18" s="2" t="s">
        <v>1619</v>
      </c>
      <c r="F18" s="2" t="s">
        <v>1620</v>
      </c>
      <c r="G18" s="2" t="s">
        <v>1308</v>
      </c>
      <c r="H18" s="2">
        <v>1.36</v>
      </c>
      <c r="I18" s="2" t="s">
        <v>17</v>
      </c>
      <c r="J18" s="2" t="s">
        <v>119</v>
      </c>
      <c r="K18" s="2" t="s">
        <v>1621</v>
      </c>
      <c r="L18" s="2" t="s">
        <v>200</v>
      </c>
      <c r="M18" s="2">
        <v>360</v>
      </c>
      <c r="N18" s="2">
        <v>40</v>
      </c>
      <c r="O18" s="2">
        <v>6</v>
      </c>
      <c r="P18" s="2" t="s">
        <v>17</v>
      </c>
      <c r="Q18" s="31">
        <v>3000</v>
      </c>
      <c r="R18" s="2" t="s">
        <v>17</v>
      </c>
      <c r="S18" s="2" t="s">
        <v>17</v>
      </c>
      <c r="T18" s="2" t="s">
        <v>17</v>
      </c>
      <c r="U18" s="2" t="s">
        <v>1263</v>
      </c>
      <c r="V18" s="2" t="s">
        <v>1264</v>
      </c>
      <c r="W18" s="2" t="s">
        <v>1310</v>
      </c>
      <c r="X18" s="2" t="s">
        <v>1311</v>
      </c>
    </row>
    <row r="19" spans="1:24" x14ac:dyDescent="0.25">
      <c r="A19" s="2" t="s">
        <v>1332</v>
      </c>
      <c r="B19" s="2" t="s">
        <v>1247</v>
      </c>
      <c r="C19" s="2" t="s">
        <v>1333</v>
      </c>
      <c r="D19" s="2" t="s">
        <v>1334</v>
      </c>
      <c r="E19" s="2" t="s">
        <v>1335</v>
      </c>
      <c r="F19" s="2" t="s">
        <v>1336</v>
      </c>
      <c r="G19" s="2" t="s">
        <v>1337</v>
      </c>
      <c r="H19" s="2">
        <v>3.93</v>
      </c>
      <c r="I19" s="2" t="s">
        <v>17</v>
      </c>
      <c r="J19" s="2" t="s">
        <v>119</v>
      </c>
      <c r="K19" s="2" t="s">
        <v>1338</v>
      </c>
      <c r="L19" s="2" t="s">
        <v>401</v>
      </c>
      <c r="M19" s="2">
        <v>120</v>
      </c>
      <c r="N19" s="2">
        <v>25</v>
      </c>
      <c r="O19" s="2">
        <v>6</v>
      </c>
      <c r="P19" s="2" t="s">
        <v>17</v>
      </c>
      <c r="Q19" s="31">
        <v>4000</v>
      </c>
      <c r="R19" s="2" t="s">
        <v>17</v>
      </c>
      <c r="S19" s="2" t="s">
        <v>17</v>
      </c>
      <c r="T19" s="2" t="s">
        <v>17</v>
      </c>
      <c r="U19" s="2" t="s">
        <v>1253</v>
      </c>
      <c r="V19" s="2" t="s">
        <v>1254</v>
      </c>
      <c r="W19" s="2" t="s">
        <v>1339</v>
      </c>
      <c r="X19" s="2" t="s">
        <v>1340</v>
      </c>
    </row>
    <row r="20" spans="1:24" x14ac:dyDescent="0.25">
      <c r="A20" s="2" t="s">
        <v>1419</v>
      </c>
      <c r="B20" s="2" t="s">
        <v>1247</v>
      </c>
      <c r="C20" s="2" t="s">
        <v>1420</v>
      </c>
      <c r="D20" s="2" t="s">
        <v>1421</v>
      </c>
      <c r="E20" s="2" t="s">
        <v>1422</v>
      </c>
      <c r="F20" s="2" t="s">
        <v>1423</v>
      </c>
      <c r="G20" s="2" t="s">
        <v>1337</v>
      </c>
      <c r="H20" s="2">
        <v>3.93</v>
      </c>
      <c r="I20" s="2" t="s">
        <v>17</v>
      </c>
      <c r="J20" s="2" t="s">
        <v>119</v>
      </c>
      <c r="K20" s="2" t="s">
        <v>1424</v>
      </c>
      <c r="L20" s="2" t="s">
        <v>401</v>
      </c>
      <c r="M20" s="2">
        <v>110</v>
      </c>
      <c r="N20" s="2">
        <v>25</v>
      </c>
      <c r="O20" s="2">
        <v>6</v>
      </c>
      <c r="P20" s="2" t="s">
        <v>17</v>
      </c>
      <c r="Q20" s="31">
        <v>4000</v>
      </c>
      <c r="R20" s="2" t="s">
        <v>17</v>
      </c>
      <c r="S20" s="2" t="s">
        <v>17</v>
      </c>
      <c r="T20" s="2" t="s">
        <v>17</v>
      </c>
      <c r="U20" s="2" t="s">
        <v>1253</v>
      </c>
      <c r="V20" s="2" t="s">
        <v>1254</v>
      </c>
      <c r="W20" s="2" t="s">
        <v>1339</v>
      </c>
      <c r="X20" s="2" t="s">
        <v>1340</v>
      </c>
    </row>
    <row r="21" spans="1:24" x14ac:dyDescent="0.25">
      <c r="A21" s="2" t="s">
        <v>1374</v>
      </c>
      <c r="B21" s="2" t="s">
        <v>1247</v>
      </c>
      <c r="C21" s="2" t="s">
        <v>1375</v>
      </c>
      <c r="D21" s="2" t="s">
        <v>1376</v>
      </c>
      <c r="E21" s="2" t="s">
        <v>1377</v>
      </c>
      <c r="F21" s="2" t="s">
        <v>1378</v>
      </c>
      <c r="G21" s="2" t="s">
        <v>1379</v>
      </c>
      <c r="H21" s="2">
        <v>4.12</v>
      </c>
      <c r="I21" s="2" t="s">
        <v>17</v>
      </c>
      <c r="J21" s="2" t="s">
        <v>119</v>
      </c>
      <c r="K21" s="2" t="s">
        <v>1380</v>
      </c>
      <c r="L21" s="2" t="s">
        <v>401</v>
      </c>
      <c r="M21" s="2">
        <v>1050</v>
      </c>
      <c r="N21" s="2">
        <v>100</v>
      </c>
      <c r="O21" s="2">
        <v>6</v>
      </c>
      <c r="P21" s="2" t="s">
        <v>17</v>
      </c>
      <c r="Q21" s="31">
        <v>4000</v>
      </c>
      <c r="R21" s="2" t="s">
        <v>17</v>
      </c>
      <c r="S21" s="2" t="s">
        <v>17</v>
      </c>
      <c r="T21" s="2" t="s">
        <v>17</v>
      </c>
      <c r="U21" s="2" t="s">
        <v>1253</v>
      </c>
      <c r="V21" s="2" t="s">
        <v>1254</v>
      </c>
      <c r="W21" s="2" t="s">
        <v>1381</v>
      </c>
      <c r="X21" s="2" t="s">
        <v>1382</v>
      </c>
    </row>
    <row r="22" spans="1:24" x14ac:dyDescent="0.25">
      <c r="A22" s="2" t="s">
        <v>1590</v>
      </c>
      <c r="B22" s="2" t="s">
        <v>1247</v>
      </c>
      <c r="C22" s="2" t="s">
        <v>1591</v>
      </c>
      <c r="D22" s="2" t="s">
        <v>1592</v>
      </c>
      <c r="E22" s="2" t="s">
        <v>1593</v>
      </c>
      <c r="F22" s="2" t="s">
        <v>1594</v>
      </c>
      <c r="G22" s="2" t="s">
        <v>1595</v>
      </c>
      <c r="H22" s="2">
        <v>4.2300000000000004</v>
      </c>
      <c r="I22" s="2" t="s">
        <v>17</v>
      </c>
      <c r="J22" s="2" t="s">
        <v>119</v>
      </c>
      <c r="K22" s="2" t="s">
        <v>1596</v>
      </c>
      <c r="L22" s="2" t="s">
        <v>401</v>
      </c>
      <c r="M22" s="2">
        <v>300</v>
      </c>
      <c r="N22" s="2">
        <v>40</v>
      </c>
      <c r="O22" s="2">
        <v>6</v>
      </c>
      <c r="P22" s="2" t="s">
        <v>17</v>
      </c>
      <c r="Q22" s="31">
        <v>4000</v>
      </c>
      <c r="R22" s="2" t="s">
        <v>17</v>
      </c>
      <c r="S22" s="2" t="s">
        <v>17</v>
      </c>
      <c r="T22" s="2" t="s">
        <v>17</v>
      </c>
      <c r="U22" s="2" t="s">
        <v>1253</v>
      </c>
      <c r="V22" s="2" t="s">
        <v>1254</v>
      </c>
      <c r="W22" s="2" t="s">
        <v>1255</v>
      </c>
      <c r="X22" s="2" t="s">
        <v>1256</v>
      </c>
    </row>
    <row r="23" spans="1:24" x14ac:dyDescent="0.25">
      <c r="A23" s="2" t="s">
        <v>1634</v>
      </c>
      <c r="B23" s="2" t="s">
        <v>1247</v>
      </c>
      <c r="C23" s="2" t="s">
        <v>1635</v>
      </c>
      <c r="D23" s="2" t="s">
        <v>1636</v>
      </c>
      <c r="E23" s="2" t="s">
        <v>1637</v>
      </c>
      <c r="F23" s="2" t="s">
        <v>1638</v>
      </c>
      <c r="G23" s="2" t="s">
        <v>1595</v>
      </c>
      <c r="H23" s="2">
        <v>4.2300000000000004</v>
      </c>
      <c r="I23" s="2" t="s">
        <v>17</v>
      </c>
      <c r="J23" s="2" t="s">
        <v>119</v>
      </c>
      <c r="K23" s="2" t="s">
        <v>1639</v>
      </c>
      <c r="L23" s="2" t="s">
        <v>401</v>
      </c>
      <c r="M23" s="2">
        <v>280</v>
      </c>
      <c r="N23" s="2">
        <v>40</v>
      </c>
      <c r="O23" s="2">
        <v>6</v>
      </c>
      <c r="P23" s="2" t="s">
        <v>17</v>
      </c>
      <c r="Q23" s="31">
        <v>4000</v>
      </c>
      <c r="R23" s="2" t="s">
        <v>17</v>
      </c>
      <c r="S23" s="2" t="s">
        <v>17</v>
      </c>
      <c r="T23" s="2" t="s">
        <v>17</v>
      </c>
      <c r="U23" s="2" t="s">
        <v>1253</v>
      </c>
      <c r="V23" s="2" t="s">
        <v>1254</v>
      </c>
      <c r="W23" s="2" t="s">
        <v>1255</v>
      </c>
      <c r="X23" s="2" t="s">
        <v>1256</v>
      </c>
    </row>
    <row r="24" spans="1:24" x14ac:dyDescent="0.25">
      <c r="A24" s="2" t="s">
        <v>1246</v>
      </c>
      <c r="B24" s="2" t="s">
        <v>1247</v>
      </c>
      <c r="C24" s="2" t="s">
        <v>1248</v>
      </c>
      <c r="D24" s="2" t="s">
        <v>1249</v>
      </c>
      <c r="E24" s="2" t="s">
        <v>1250</v>
      </c>
      <c r="F24" s="2" t="s">
        <v>1251</v>
      </c>
      <c r="G24" s="2" t="s">
        <v>1252</v>
      </c>
      <c r="H24" s="2">
        <v>4.58</v>
      </c>
      <c r="I24" s="2" t="s">
        <v>17</v>
      </c>
      <c r="J24" s="2" t="s">
        <v>106</v>
      </c>
      <c r="K24" s="2">
        <v>5203</v>
      </c>
      <c r="L24" s="2" t="s">
        <v>401</v>
      </c>
      <c r="M24" s="2">
        <v>260</v>
      </c>
      <c r="N24" s="2">
        <v>40</v>
      </c>
      <c r="O24" s="2">
        <v>6</v>
      </c>
      <c r="P24" s="2" t="s">
        <v>17</v>
      </c>
      <c r="Q24" s="31">
        <v>5000</v>
      </c>
      <c r="R24" s="2" t="s">
        <v>17</v>
      </c>
      <c r="S24" s="2" t="s">
        <v>17</v>
      </c>
      <c r="T24" s="2" t="s">
        <v>17</v>
      </c>
      <c r="U24" s="2" t="s">
        <v>1253</v>
      </c>
      <c r="V24" s="2" t="s">
        <v>1254</v>
      </c>
      <c r="W24" s="2" t="s">
        <v>1255</v>
      </c>
      <c r="X24" s="2" t="s">
        <v>1256</v>
      </c>
    </row>
    <row r="25" spans="1:24" x14ac:dyDescent="0.25">
      <c r="A25" s="2" t="s">
        <v>1312</v>
      </c>
      <c r="B25" s="2" t="s">
        <v>1247</v>
      </c>
      <c r="C25" s="2" t="s">
        <v>1313</v>
      </c>
      <c r="D25" s="2" t="s">
        <v>1314</v>
      </c>
      <c r="E25" s="2" t="s">
        <v>1315</v>
      </c>
      <c r="F25" s="2" t="s">
        <v>1316</v>
      </c>
      <c r="G25" s="2" t="s">
        <v>1317</v>
      </c>
      <c r="H25" s="2">
        <v>4.6900000000000004</v>
      </c>
      <c r="I25" s="2" t="s">
        <v>17</v>
      </c>
      <c r="J25" s="2" t="s">
        <v>119</v>
      </c>
      <c r="K25" s="2" t="s">
        <v>1318</v>
      </c>
      <c r="L25" s="2" t="s">
        <v>401</v>
      </c>
      <c r="M25" s="2">
        <v>550</v>
      </c>
      <c r="N25" s="2">
        <v>60</v>
      </c>
      <c r="O25" s="2">
        <v>6</v>
      </c>
      <c r="P25" s="2" t="s">
        <v>17</v>
      </c>
      <c r="Q25" s="31">
        <v>4000</v>
      </c>
      <c r="R25" s="2" t="s">
        <v>17</v>
      </c>
      <c r="S25" s="2" t="s">
        <v>17</v>
      </c>
      <c r="T25" s="2" t="s">
        <v>17</v>
      </c>
      <c r="U25" s="2" t="s">
        <v>1253</v>
      </c>
      <c r="V25" s="2" t="s">
        <v>1254</v>
      </c>
      <c r="W25" s="2" t="s">
        <v>1283</v>
      </c>
      <c r="X25" s="2" t="s">
        <v>1284</v>
      </c>
    </row>
    <row r="26" spans="1:24" x14ac:dyDescent="0.25">
      <c r="A26" s="2" t="s">
        <v>1438</v>
      </c>
      <c r="B26" s="2" t="s">
        <v>1247</v>
      </c>
      <c r="C26" s="2" t="s">
        <v>1439</v>
      </c>
      <c r="D26" s="2" t="s">
        <v>1440</v>
      </c>
      <c r="E26" s="2" t="s">
        <v>1441</v>
      </c>
      <c r="F26" s="2" t="s">
        <v>1442</v>
      </c>
      <c r="G26" s="2" t="s">
        <v>1317</v>
      </c>
      <c r="H26" s="2">
        <v>4.6900000000000004</v>
      </c>
      <c r="I26" s="2" t="s">
        <v>17</v>
      </c>
      <c r="J26" s="2" t="s">
        <v>119</v>
      </c>
      <c r="K26" s="2" t="s">
        <v>1443</v>
      </c>
      <c r="L26" s="2" t="s">
        <v>401</v>
      </c>
      <c r="M26" s="2">
        <v>580</v>
      </c>
      <c r="N26" s="2">
        <v>60</v>
      </c>
      <c r="O26" s="2">
        <v>6</v>
      </c>
      <c r="P26" s="2" t="s">
        <v>17</v>
      </c>
      <c r="Q26" s="31">
        <v>4000</v>
      </c>
      <c r="R26" s="2" t="s">
        <v>17</v>
      </c>
      <c r="S26" s="2" t="s">
        <v>17</v>
      </c>
      <c r="T26" s="2" t="s">
        <v>17</v>
      </c>
      <c r="U26" s="2" t="s">
        <v>1253</v>
      </c>
      <c r="V26" s="2" t="s">
        <v>1254</v>
      </c>
      <c r="W26" s="2" t="s">
        <v>1283</v>
      </c>
      <c r="X26" s="2" t="s">
        <v>1284</v>
      </c>
    </row>
    <row r="27" spans="1:24" x14ac:dyDescent="0.25">
      <c r="A27" s="2" t="s">
        <v>1537</v>
      </c>
      <c r="B27" s="2" t="s">
        <v>1247</v>
      </c>
      <c r="C27" s="2" t="s">
        <v>1538</v>
      </c>
      <c r="D27" s="2" t="s">
        <v>1539</v>
      </c>
      <c r="E27" s="2" t="s">
        <v>1540</v>
      </c>
      <c r="F27" s="2" t="s">
        <v>1541</v>
      </c>
      <c r="G27" s="2" t="s">
        <v>1542</v>
      </c>
      <c r="H27" s="2">
        <v>5.25</v>
      </c>
      <c r="I27" s="2" t="s">
        <v>17</v>
      </c>
      <c r="J27" s="2" t="s">
        <v>106</v>
      </c>
      <c r="K27" s="2">
        <v>5202</v>
      </c>
      <c r="L27" s="2" t="s">
        <v>401</v>
      </c>
      <c r="M27" s="2">
        <v>240</v>
      </c>
      <c r="N27" s="2">
        <v>40</v>
      </c>
      <c r="O27" s="2">
        <v>24</v>
      </c>
      <c r="P27" s="2" t="s">
        <v>17</v>
      </c>
      <c r="Q27" s="31">
        <v>5000</v>
      </c>
      <c r="R27" s="2" t="s">
        <v>17</v>
      </c>
      <c r="S27" s="2" t="s">
        <v>17</v>
      </c>
      <c r="T27" s="2" t="s">
        <v>17</v>
      </c>
      <c r="U27" s="2" t="s">
        <v>1253</v>
      </c>
      <c r="V27" s="2" t="s">
        <v>1254</v>
      </c>
      <c r="W27" s="2" t="s">
        <v>1255</v>
      </c>
      <c r="X27" s="2" t="s">
        <v>1256</v>
      </c>
    </row>
    <row r="28" spans="1:24" x14ac:dyDescent="0.25">
      <c r="A28" s="2" t="s">
        <v>1470</v>
      </c>
      <c r="B28" s="2" t="s">
        <v>1247</v>
      </c>
      <c r="C28" s="2" t="s">
        <v>1471</v>
      </c>
      <c r="D28" s="2" t="s">
        <v>1472</v>
      </c>
      <c r="E28" s="2" t="s">
        <v>1473</v>
      </c>
      <c r="F28" s="2" t="s">
        <v>1474</v>
      </c>
      <c r="G28" s="2" t="s">
        <v>1475</v>
      </c>
      <c r="H28" s="2">
        <v>8.14</v>
      </c>
      <c r="I28" s="2" t="s">
        <v>17</v>
      </c>
      <c r="J28" s="2" t="s">
        <v>65</v>
      </c>
      <c r="K28" s="2">
        <v>716330</v>
      </c>
      <c r="L28" s="2" t="s">
        <v>200</v>
      </c>
      <c r="M28" s="2">
        <v>10</v>
      </c>
      <c r="N28" s="2">
        <v>5</v>
      </c>
      <c r="O28" s="2">
        <v>12</v>
      </c>
      <c r="P28" s="2" t="s">
        <v>17</v>
      </c>
      <c r="Q28" s="31">
        <v>30000</v>
      </c>
      <c r="R28" s="2" t="s">
        <v>17</v>
      </c>
      <c r="S28" s="2" t="s">
        <v>17</v>
      </c>
      <c r="T28" s="2" t="s">
        <v>17</v>
      </c>
      <c r="U28" s="2" t="s">
        <v>1263</v>
      </c>
      <c r="V28" s="2" t="s">
        <v>1264</v>
      </c>
      <c r="W28" s="2" t="s">
        <v>1265</v>
      </c>
      <c r="X28" s="2" t="s">
        <v>1266</v>
      </c>
    </row>
    <row r="29" spans="1:24" x14ac:dyDescent="0.25">
      <c r="A29" s="2" t="s">
        <v>1348</v>
      </c>
      <c r="B29" s="2" t="s">
        <v>1247</v>
      </c>
      <c r="C29" s="2" t="s">
        <v>1349</v>
      </c>
      <c r="D29" s="2" t="s">
        <v>1350</v>
      </c>
      <c r="E29" s="2" t="s">
        <v>1351</v>
      </c>
      <c r="F29" s="2" t="s">
        <v>1352</v>
      </c>
      <c r="G29" s="2" t="s">
        <v>1353</v>
      </c>
      <c r="H29" s="2">
        <v>1.36</v>
      </c>
      <c r="I29" s="2" t="s">
        <v>17</v>
      </c>
      <c r="J29" s="2" t="s">
        <v>119</v>
      </c>
      <c r="K29" s="2" t="s">
        <v>1354</v>
      </c>
      <c r="L29" s="2" t="s">
        <v>200</v>
      </c>
      <c r="M29" s="2">
        <v>187</v>
      </c>
      <c r="N29" s="2">
        <v>25</v>
      </c>
      <c r="O29" s="2">
        <v>6</v>
      </c>
      <c r="P29" s="2" t="s">
        <v>17</v>
      </c>
      <c r="Q29" s="31">
        <v>2500</v>
      </c>
      <c r="R29" s="2" t="s">
        <v>17</v>
      </c>
      <c r="S29" s="2" t="s">
        <v>17</v>
      </c>
      <c r="T29" s="2" t="s">
        <v>17</v>
      </c>
      <c r="U29" s="2" t="s">
        <v>1263</v>
      </c>
      <c r="V29" s="2" t="s">
        <v>1264</v>
      </c>
      <c r="W29" s="2" t="s">
        <v>1265</v>
      </c>
      <c r="X29" s="2" t="s">
        <v>1266</v>
      </c>
    </row>
    <row r="30" spans="1:24" x14ac:dyDescent="0.25">
      <c r="A30" s="2" t="s">
        <v>1277</v>
      </c>
      <c r="B30" s="2" t="s">
        <v>1247</v>
      </c>
      <c r="C30" s="2" t="s">
        <v>1278</v>
      </c>
      <c r="D30" s="2" t="s">
        <v>1279</v>
      </c>
      <c r="E30" s="2" t="s">
        <v>1280</v>
      </c>
      <c r="F30" s="2" t="s">
        <v>1281</v>
      </c>
      <c r="G30" s="2" t="s">
        <v>1282</v>
      </c>
      <c r="H30" s="2">
        <v>5.25</v>
      </c>
      <c r="I30" s="2" t="s">
        <v>17</v>
      </c>
      <c r="J30" s="2" t="s">
        <v>106</v>
      </c>
      <c r="K30" s="2">
        <v>5204</v>
      </c>
      <c r="L30" s="2" t="s">
        <v>401</v>
      </c>
      <c r="M30" s="2">
        <v>580</v>
      </c>
      <c r="N30" s="2">
        <v>60</v>
      </c>
      <c r="O30" s="2">
        <v>6</v>
      </c>
      <c r="P30" s="2" t="s">
        <v>17</v>
      </c>
      <c r="Q30" s="31">
        <v>5000</v>
      </c>
      <c r="R30" s="2" t="s">
        <v>17</v>
      </c>
      <c r="S30" s="2" t="s">
        <v>17</v>
      </c>
      <c r="T30" s="2" t="s">
        <v>17</v>
      </c>
      <c r="U30" s="2" t="s">
        <v>1253</v>
      </c>
      <c r="V30" s="2" t="s">
        <v>1254</v>
      </c>
      <c r="W30" s="2" t="s">
        <v>1283</v>
      </c>
      <c r="X30" s="2" t="s">
        <v>1284</v>
      </c>
    </row>
    <row r="31" spans="1:24" x14ac:dyDescent="0.25">
      <c r="A31" s="2" t="s">
        <v>1412</v>
      </c>
      <c r="B31" s="2" t="s">
        <v>1247</v>
      </c>
      <c r="C31" s="2" t="s">
        <v>1413</v>
      </c>
      <c r="D31" s="2" t="s">
        <v>1414</v>
      </c>
      <c r="E31" s="2" t="s">
        <v>1415</v>
      </c>
      <c r="F31" s="2" t="s">
        <v>1416</v>
      </c>
      <c r="G31" s="2" t="s">
        <v>1417</v>
      </c>
      <c r="H31" s="2">
        <v>0.6</v>
      </c>
      <c r="I31" s="2" t="s">
        <v>17</v>
      </c>
      <c r="J31" s="2" t="s">
        <v>119</v>
      </c>
      <c r="K31" s="2" t="s">
        <v>1418</v>
      </c>
      <c r="L31" s="2" t="s">
        <v>145</v>
      </c>
      <c r="M31" s="2">
        <v>325</v>
      </c>
      <c r="N31" s="2">
        <v>40</v>
      </c>
      <c r="O31" s="2">
        <v>25</v>
      </c>
      <c r="P31" s="2" t="s">
        <v>17</v>
      </c>
      <c r="Q31" s="31">
        <v>2500</v>
      </c>
      <c r="R31" s="2" t="s">
        <v>17</v>
      </c>
      <c r="S31" s="2" t="s">
        <v>17</v>
      </c>
      <c r="T31" s="2" t="s">
        <v>17</v>
      </c>
      <c r="U31" s="2" t="s">
        <v>1273</v>
      </c>
      <c r="V31" s="2" t="s">
        <v>1274</v>
      </c>
      <c r="W31" s="2" t="s">
        <v>1301</v>
      </c>
      <c r="X31" s="2" t="s">
        <v>1302</v>
      </c>
    </row>
    <row r="32" spans="1:24" x14ac:dyDescent="0.25">
      <c r="A32" s="2" t="s">
        <v>1516</v>
      </c>
      <c r="B32" s="2" t="s">
        <v>1247</v>
      </c>
      <c r="C32" s="2" t="s">
        <v>1517</v>
      </c>
      <c r="D32" s="2" t="s">
        <v>1518</v>
      </c>
      <c r="E32" s="2" t="s">
        <v>1519</v>
      </c>
      <c r="F32" s="2" t="s">
        <v>1520</v>
      </c>
      <c r="G32" s="2" t="s">
        <v>1521</v>
      </c>
      <c r="H32" s="2">
        <v>0.68</v>
      </c>
      <c r="I32" s="2" t="s">
        <v>17</v>
      </c>
      <c r="J32" s="2" t="s">
        <v>119</v>
      </c>
      <c r="K32" s="2" t="s">
        <v>1522</v>
      </c>
      <c r="L32" s="2" t="s">
        <v>145</v>
      </c>
      <c r="M32" s="2">
        <v>348</v>
      </c>
      <c r="N32" s="2">
        <v>40</v>
      </c>
      <c r="O32" s="2">
        <v>25</v>
      </c>
      <c r="P32" s="2" t="s">
        <v>17</v>
      </c>
      <c r="Q32" s="31">
        <v>1500</v>
      </c>
      <c r="R32" s="2" t="s">
        <v>17</v>
      </c>
      <c r="S32" s="2" t="s">
        <v>17</v>
      </c>
      <c r="T32" s="2" t="s">
        <v>17</v>
      </c>
      <c r="U32" s="2" t="s">
        <v>1273</v>
      </c>
      <c r="V32" s="2" t="s">
        <v>1274</v>
      </c>
      <c r="W32" s="2" t="s">
        <v>1301</v>
      </c>
      <c r="X32" s="2" t="s">
        <v>1302</v>
      </c>
    </row>
    <row r="33" spans="1:24" x14ac:dyDescent="0.25">
      <c r="A33" s="2" t="s">
        <v>1476</v>
      </c>
      <c r="B33" s="2" t="s">
        <v>1247</v>
      </c>
      <c r="C33" s="2" t="s">
        <v>1477</v>
      </c>
      <c r="D33" s="2" t="s">
        <v>1478</v>
      </c>
      <c r="E33" s="2" t="s">
        <v>1479</v>
      </c>
      <c r="F33" s="2" t="s">
        <v>1480</v>
      </c>
      <c r="G33" s="2" t="s">
        <v>1481</v>
      </c>
      <c r="H33" s="2">
        <v>0.7</v>
      </c>
      <c r="I33" s="2" t="s">
        <v>17</v>
      </c>
      <c r="J33" s="2" t="s">
        <v>106</v>
      </c>
      <c r="K33" s="2">
        <v>4004</v>
      </c>
      <c r="L33" s="2" t="s">
        <v>145</v>
      </c>
      <c r="M33" s="2">
        <v>650</v>
      </c>
      <c r="N33" s="2">
        <v>60</v>
      </c>
      <c r="O33" s="2">
        <v>25</v>
      </c>
      <c r="P33" s="2" t="s">
        <v>17</v>
      </c>
      <c r="Q33" s="31">
        <v>3000</v>
      </c>
      <c r="R33" s="2" t="s">
        <v>17</v>
      </c>
      <c r="S33" s="2" t="s">
        <v>17</v>
      </c>
      <c r="T33" s="2" t="s">
        <v>17</v>
      </c>
      <c r="U33" s="2" t="s">
        <v>1273</v>
      </c>
      <c r="V33" s="2" t="s">
        <v>1274</v>
      </c>
      <c r="W33" s="2" t="s">
        <v>1292</v>
      </c>
      <c r="X33" s="2" t="s">
        <v>1293</v>
      </c>
    </row>
    <row r="34" spans="1:24" x14ac:dyDescent="0.25">
      <c r="A34" s="2" t="s">
        <v>1285</v>
      </c>
      <c r="B34" s="2" t="s">
        <v>1247</v>
      </c>
      <c r="C34" s="2" t="s">
        <v>1286</v>
      </c>
      <c r="D34" s="2" t="s">
        <v>1287</v>
      </c>
      <c r="E34" s="2" t="s">
        <v>1288</v>
      </c>
      <c r="F34" s="2" t="s">
        <v>1289</v>
      </c>
      <c r="G34" s="2" t="s">
        <v>1290</v>
      </c>
      <c r="H34" s="2">
        <v>0.76</v>
      </c>
      <c r="I34" s="2" t="s">
        <v>17</v>
      </c>
      <c r="J34" s="2" t="s">
        <v>119</v>
      </c>
      <c r="K34" s="2" t="s">
        <v>1291</v>
      </c>
      <c r="L34" s="2" t="s">
        <v>145</v>
      </c>
      <c r="M34" s="2">
        <v>672</v>
      </c>
      <c r="N34" s="2">
        <v>60</v>
      </c>
      <c r="O34" s="2">
        <v>25</v>
      </c>
      <c r="P34" s="2" t="s">
        <v>17</v>
      </c>
      <c r="Q34" s="31">
        <v>1500</v>
      </c>
      <c r="R34" s="2" t="s">
        <v>17</v>
      </c>
      <c r="S34" s="2" t="s">
        <v>17</v>
      </c>
      <c r="T34" s="2" t="s">
        <v>17</v>
      </c>
      <c r="U34" s="2" t="s">
        <v>1273</v>
      </c>
      <c r="V34" s="2" t="s">
        <v>1274</v>
      </c>
      <c r="W34" s="2" t="s">
        <v>1292</v>
      </c>
      <c r="X34" s="2" t="s">
        <v>1293</v>
      </c>
    </row>
    <row r="35" spans="1:24" x14ac:dyDescent="0.25">
      <c r="A35" s="2" t="s">
        <v>1397</v>
      </c>
      <c r="B35" s="2" t="s">
        <v>1247</v>
      </c>
      <c r="C35" s="2" t="s">
        <v>1398</v>
      </c>
      <c r="D35" s="2" t="s">
        <v>1399</v>
      </c>
      <c r="E35" s="2" t="s">
        <v>1400</v>
      </c>
      <c r="F35" s="2" t="s">
        <v>1401</v>
      </c>
      <c r="G35" s="2" t="s">
        <v>1290</v>
      </c>
      <c r="H35" s="2">
        <v>0.76</v>
      </c>
      <c r="I35" s="2" t="s">
        <v>17</v>
      </c>
      <c r="J35" s="2" t="s">
        <v>119</v>
      </c>
      <c r="K35" s="2" t="s">
        <v>1402</v>
      </c>
      <c r="L35" s="2" t="s">
        <v>145</v>
      </c>
      <c r="M35" s="2">
        <v>642</v>
      </c>
      <c r="N35" s="2">
        <v>60</v>
      </c>
      <c r="O35" s="2">
        <v>25</v>
      </c>
      <c r="P35" s="2" t="s">
        <v>17</v>
      </c>
      <c r="Q35" s="31">
        <v>2500</v>
      </c>
      <c r="R35" s="2" t="s">
        <v>17</v>
      </c>
      <c r="S35" s="2" t="s">
        <v>17</v>
      </c>
      <c r="T35" s="2" t="s">
        <v>17</v>
      </c>
      <c r="U35" s="2" t="s">
        <v>1273</v>
      </c>
      <c r="V35" s="2" t="s">
        <v>1274</v>
      </c>
      <c r="W35" s="2" t="s">
        <v>1292</v>
      </c>
      <c r="X35" s="2" t="s">
        <v>1293</v>
      </c>
    </row>
    <row r="36" spans="1:24" x14ac:dyDescent="0.25">
      <c r="A36" s="2" t="s">
        <v>1530</v>
      </c>
      <c r="B36" s="2" t="s">
        <v>1247</v>
      </c>
      <c r="C36" s="2" t="s">
        <v>1531</v>
      </c>
      <c r="D36" s="2" t="s">
        <v>1532</v>
      </c>
      <c r="E36" s="2" t="s">
        <v>1533</v>
      </c>
      <c r="F36" s="2" t="s">
        <v>1534</v>
      </c>
      <c r="G36" s="2" t="s">
        <v>1535</v>
      </c>
      <c r="H36" s="2">
        <v>0.81</v>
      </c>
      <c r="I36" s="2" t="s">
        <v>17</v>
      </c>
      <c r="J36" s="2" t="s">
        <v>119</v>
      </c>
      <c r="K36" s="2" t="s">
        <v>1536</v>
      </c>
      <c r="L36" s="2" t="s">
        <v>145</v>
      </c>
      <c r="M36" s="2">
        <v>348</v>
      </c>
      <c r="N36" s="2">
        <v>40</v>
      </c>
      <c r="O36" s="2">
        <v>25</v>
      </c>
      <c r="P36" s="2" t="s">
        <v>17</v>
      </c>
      <c r="Q36" s="31">
        <v>1500</v>
      </c>
      <c r="R36" s="2" t="s">
        <v>17</v>
      </c>
      <c r="S36" s="2" t="s">
        <v>17</v>
      </c>
      <c r="T36" s="2" t="s">
        <v>17</v>
      </c>
      <c r="U36" s="2" t="s">
        <v>1273</v>
      </c>
      <c r="V36" s="2" t="s">
        <v>1274</v>
      </c>
      <c r="W36" s="2" t="s">
        <v>1301</v>
      </c>
      <c r="X36" s="2" t="s">
        <v>1302</v>
      </c>
    </row>
    <row r="37" spans="1:24" x14ac:dyDescent="0.25">
      <c r="A37" s="2" t="s">
        <v>1571</v>
      </c>
      <c r="B37" s="2" t="s">
        <v>1247</v>
      </c>
      <c r="C37" s="2" t="s">
        <v>1572</v>
      </c>
      <c r="D37" s="2" t="s">
        <v>1573</v>
      </c>
      <c r="E37" s="2" t="s">
        <v>1574</v>
      </c>
      <c r="F37" s="2" t="s">
        <v>1575</v>
      </c>
      <c r="G37" s="2" t="s">
        <v>1535</v>
      </c>
      <c r="H37" s="2">
        <v>0.81</v>
      </c>
      <c r="I37" s="2" t="s">
        <v>17</v>
      </c>
      <c r="J37" s="2" t="s">
        <v>119</v>
      </c>
      <c r="K37" s="2" t="s">
        <v>1576</v>
      </c>
      <c r="L37" s="2" t="s">
        <v>145</v>
      </c>
      <c r="M37" s="2">
        <v>384</v>
      </c>
      <c r="N37" s="2">
        <v>40</v>
      </c>
      <c r="O37" s="2">
        <v>25</v>
      </c>
      <c r="P37" s="2" t="s">
        <v>17</v>
      </c>
      <c r="Q37" s="31">
        <v>1500</v>
      </c>
      <c r="R37" s="2" t="s">
        <v>17</v>
      </c>
      <c r="S37" s="2" t="s">
        <v>17</v>
      </c>
      <c r="T37" s="2" t="s">
        <v>17</v>
      </c>
      <c r="U37" s="2" t="s">
        <v>1273</v>
      </c>
      <c r="V37" s="2" t="s">
        <v>1274</v>
      </c>
      <c r="W37" s="2" t="s">
        <v>1301</v>
      </c>
      <c r="X37" s="2" t="s">
        <v>1302</v>
      </c>
    </row>
    <row r="38" spans="1:24" x14ac:dyDescent="0.25">
      <c r="A38" s="2" t="s">
        <v>1368</v>
      </c>
      <c r="B38" s="2" t="s">
        <v>1247</v>
      </c>
      <c r="C38" s="2" t="s">
        <v>1369</v>
      </c>
      <c r="D38" s="2" t="s">
        <v>1370</v>
      </c>
      <c r="E38" s="2" t="s">
        <v>1371</v>
      </c>
      <c r="F38" s="2" t="s">
        <v>1372</v>
      </c>
      <c r="G38" s="2" t="s">
        <v>1373</v>
      </c>
      <c r="H38" s="2">
        <v>0.86</v>
      </c>
      <c r="I38" s="2" t="s">
        <v>17</v>
      </c>
      <c r="J38" s="2" t="s">
        <v>106</v>
      </c>
      <c r="K38" s="2">
        <v>2137</v>
      </c>
      <c r="L38" s="2" t="s">
        <v>145</v>
      </c>
      <c r="M38" s="2">
        <v>370</v>
      </c>
      <c r="N38" s="2">
        <v>40</v>
      </c>
      <c r="O38" s="2">
        <v>25</v>
      </c>
      <c r="P38" s="2" t="s">
        <v>17</v>
      </c>
      <c r="Q38" s="31">
        <v>3000</v>
      </c>
      <c r="R38" s="2" t="s">
        <v>17</v>
      </c>
      <c r="S38" s="2" t="s">
        <v>17</v>
      </c>
      <c r="T38" s="2" t="s">
        <v>17</v>
      </c>
      <c r="U38" s="2" t="s">
        <v>1273</v>
      </c>
      <c r="V38" s="2" t="s">
        <v>1274</v>
      </c>
      <c r="W38" s="2" t="s">
        <v>1301</v>
      </c>
      <c r="X38" s="2" t="s">
        <v>1302</v>
      </c>
    </row>
    <row r="39" spans="1:24" x14ac:dyDescent="0.25">
      <c r="A39" s="2" t="s">
        <v>1355</v>
      </c>
      <c r="B39" s="2" t="s">
        <v>1247</v>
      </c>
      <c r="C39" s="2" t="s">
        <v>1356</v>
      </c>
      <c r="D39" s="2" t="s">
        <v>1357</v>
      </c>
      <c r="E39" s="2" t="s">
        <v>1358</v>
      </c>
      <c r="F39" s="2" t="s">
        <v>1359</v>
      </c>
      <c r="G39" s="2" t="s">
        <v>1299</v>
      </c>
      <c r="H39" s="2">
        <v>0.94</v>
      </c>
      <c r="I39" s="2" t="s">
        <v>17</v>
      </c>
      <c r="J39" s="2" t="s">
        <v>119</v>
      </c>
      <c r="K39" s="2" t="s">
        <v>1360</v>
      </c>
      <c r="L39" s="2" t="s">
        <v>155</v>
      </c>
      <c r="M39" s="2">
        <v>162</v>
      </c>
      <c r="N39" s="2">
        <v>25</v>
      </c>
      <c r="O39" s="2">
        <v>25</v>
      </c>
      <c r="P39" s="2" t="s">
        <v>17</v>
      </c>
      <c r="Q39" s="31">
        <v>2500</v>
      </c>
      <c r="R39" s="2" t="s">
        <v>17</v>
      </c>
      <c r="S39" s="2" t="s">
        <v>17</v>
      </c>
      <c r="T39" s="2" t="s">
        <v>17</v>
      </c>
      <c r="U39" s="2" t="s">
        <v>1273</v>
      </c>
      <c r="V39" s="2" t="s">
        <v>1274</v>
      </c>
      <c r="W39" s="2" t="s">
        <v>1275</v>
      </c>
      <c r="X39" s="2" t="s">
        <v>1276</v>
      </c>
    </row>
    <row r="40" spans="1:24" x14ac:dyDescent="0.25">
      <c r="A40" s="2" t="s">
        <v>1294</v>
      </c>
      <c r="B40" s="2" t="s">
        <v>1247</v>
      </c>
      <c r="C40" s="2" t="s">
        <v>1295</v>
      </c>
      <c r="D40" s="2" t="s">
        <v>1296</v>
      </c>
      <c r="E40" s="2" t="s">
        <v>1297</v>
      </c>
      <c r="F40" s="2" t="s">
        <v>1298</v>
      </c>
      <c r="G40" s="2" t="s">
        <v>1299</v>
      </c>
      <c r="H40" s="2">
        <v>0.94</v>
      </c>
      <c r="I40" s="2" t="s">
        <v>17</v>
      </c>
      <c r="J40" s="2" t="s">
        <v>119</v>
      </c>
      <c r="K40" s="2" t="s">
        <v>1300</v>
      </c>
      <c r="L40" s="2" t="s">
        <v>145</v>
      </c>
      <c r="M40" s="2">
        <v>360</v>
      </c>
      <c r="N40" s="2">
        <v>40</v>
      </c>
      <c r="O40" s="2">
        <v>25</v>
      </c>
      <c r="P40" s="2" t="s">
        <v>17</v>
      </c>
      <c r="Q40" s="31">
        <v>2500</v>
      </c>
      <c r="R40" s="2" t="s">
        <v>17</v>
      </c>
      <c r="S40" s="2" t="s">
        <v>17</v>
      </c>
      <c r="T40" s="2" t="s">
        <v>17</v>
      </c>
      <c r="U40" s="2" t="s">
        <v>1273</v>
      </c>
      <c r="V40" s="2" t="s">
        <v>1274</v>
      </c>
      <c r="W40" s="2" t="s">
        <v>1301</v>
      </c>
      <c r="X40" s="2" t="s">
        <v>1302</v>
      </c>
    </row>
    <row r="41" spans="1:24" x14ac:dyDescent="0.25">
      <c r="A41" s="2" t="s">
        <v>1497</v>
      </c>
      <c r="B41" s="2" t="s">
        <v>1247</v>
      </c>
      <c r="C41" s="2" t="s">
        <v>1498</v>
      </c>
      <c r="D41" s="2" t="s">
        <v>1499</v>
      </c>
      <c r="E41" s="2" t="s">
        <v>1500</v>
      </c>
      <c r="F41" s="2" t="s">
        <v>1501</v>
      </c>
      <c r="G41" s="2" t="s">
        <v>1299</v>
      </c>
      <c r="H41" s="2">
        <v>0.94</v>
      </c>
      <c r="I41" s="2" t="s">
        <v>17</v>
      </c>
      <c r="J41" s="2" t="s">
        <v>119</v>
      </c>
      <c r="K41" s="2" t="s">
        <v>1502</v>
      </c>
      <c r="L41" s="2" t="s">
        <v>145</v>
      </c>
      <c r="M41" s="2">
        <v>630</v>
      </c>
      <c r="N41" s="2">
        <v>60</v>
      </c>
      <c r="O41" s="2">
        <v>25</v>
      </c>
      <c r="P41" s="2" t="s">
        <v>17</v>
      </c>
      <c r="Q41" s="31">
        <v>1500</v>
      </c>
      <c r="R41" s="2" t="s">
        <v>17</v>
      </c>
      <c r="S41" s="2" t="s">
        <v>17</v>
      </c>
      <c r="T41" s="2" t="s">
        <v>17</v>
      </c>
      <c r="U41" s="2" t="s">
        <v>1273</v>
      </c>
      <c r="V41" s="2" t="s">
        <v>1274</v>
      </c>
      <c r="W41" s="2" t="s">
        <v>1292</v>
      </c>
      <c r="X41" s="2" t="s">
        <v>1293</v>
      </c>
    </row>
    <row r="42" spans="1:24" x14ac:dyDescent="0.25">
      <c r="A42" s="2" t="s">
        <v>1523</v>
      </c>
      <c r="B42" s="2" t="s">
        <v>1247</v>
      </c>
      <c r="C42" s="2" t="s">
        <v>1524</v>
      </c>
      <c r="D42" s="2" t="s">
        <v>1525</v>
      </c>
      <c r="E42" s="2" t="s">
        <v>1526</v>
      </c>
      <c r="F42" s="2" t="s">
        <v>1527</v>
      </c>
      <c r="G42" s="2" t="s">
        <v>1528</v>
      </c>
      <c r="H42" s="2">
        <v>1.03</v>
      </c>
      <c r="I42" s="2" t="s">
        <v>17</v>
      </c>
      <c r="J42" s="2" t="s">
        <v>119</v>
      </c>
      <c r="K42" s="2" t="s">
        <v>1529</v>
      </c>
      <c r="L42" s="2" t="s">
        <v>145</v>
      </c>
      <c r="M42" s="2">
        <v>202</v>
      </c>
      <c r="N42" s="2">
        <v>25</v>
      </c>
      <c r="O42" s="2">
        <v>25</v>
      </c>
      <c r="P42" s="2" t="s">
        <v>17</v>
      </c>
      <c r="Q42" s="31">
        <v>1500</v>
      </c>
      <c r="R42" s="2" t="s">
        <v>17</v>
      </c>
      <c r="S42" s="2" t="s">
        <v>17</v>
      </c>
      <c r="T42" s="2" t="s">
        <v>17</v>
      </c>
      <c r="U42" s="2" t="s">
        <v>1273</v>
      </c>
      <c r="V42" s="2" t="s">
        <v>1274</v>
      </c>
      <c r="W42" s="2" t="s">
        <v>1275</v>
      </c>
      <c r="X42" s="2" t="s">
        <v>1276</v>
      </c>
    </row>
    <row r="43" spans="1:24" x14ac:dyDescent="0.25">
      <c r="A43" s="2" t="s">
        <v>1509</v>
      </c>
      <c r="B43" s="2" t="s">
        <v>1247</v>
      </c>
      <c r="C43" s="2" t="s">
        <v>1510</v>
      </c>
      <c r="D43" s="2" t="s">
        <v>1511</v>
      </c>
      <c r="E43" s="2" t="s">
        <v>1512</v>
      </c>
      <c r="F43" s="2" t="s">
        <v>1513</v>
      </c>
      <c r="G43" s="2" t="s">
        <v>1514</v>
      </c>
      <c r="H43" s="2">
        <v>1.42</v>
      </c>
      <c r="I43" s="2" t="s">
        <v>17</v>
      </c>
      <c r="J43" s="2" t="s">
        <v>119</v>
      </c>
      <c r="K43" s="2" t="s">
        <v>1515</v>
      </c>
      <c r="L43" s="2" t="s">
        <v>155</v>
      </c>
      <c r="M43" s="2">
        <v>160</v>
      </c>
      <c r="N43" s="2">
        <v>25</v>
      </c>
      <c r="O43" s="2">
        <v>25</v>
      </c>
      <c r="P43" s="2" t="s">
        <v>17</v>
      </c>
      <c r="Q43" s="31">
        <v>1500</v>
      </c>
      <c r="R43" s="2" t="s">
        <v>17</v>
      </c>
      <c r="S43" s="2" t="s">
        <v>17</v>
      </c>
      <c r="T43" s="2" t="s">
        <v>17</v>
      </c>
      <c r="U43" s="2" t="s">
        <v>1273</v>
      </c>
      <c r="V43" s="2" t="s">
        <v>1274</v>
      </c>
      <c r="W43" s="2" t="s">
        <v>1275</v>
      </c>
      <c r="X43" s="2" t="s">
        <v>1276</v>
      </c>
    </row>
    <row r="44" spans="1:24" x14ac:dyDescent="0.25">
      <c r="A44" s="2" t="s">
        <v>1559</v>
      </c>
      <c r="B44" s="2" t="s">
        <v>1247</v>
      </c>
      <c r="C44" s="2" t="s">
        <v>1560</v>
      </c>
      <c r="D44" s="2" t="s">
        <v>1561</v>
      </c>
      <c r="E44" s="2" t="s">
        <v>1562</v>
      </c>
      <c r="F44" s="2" t="s">
        <v>1563</v>
      </c>
      <c r="G44" s="2" t="s">
        <v>1514</v>
      </c>
      <c r="H44" s="2">
        <v>1.42</v>
      </c>
      <c r="I44" s="2" t="s">
        <v>17</v>
      </c>
      <c r="J44" s="2" t="s">
        <v>119</v>
      </c>
      <c r="K44" s="2" t="s">
        <v>1564</v>
      </c>
      <c r="L44" s="2" t="s">
        <v>145</v>
      </c>
      <c r="M44" s="2">
        <v>370</v>
      </c>
      <c r="N44" s="2">
        <v>40</v>
      </c>
      <c r="O44" s="2">
        <v>25</v>
      </c>
      <c r="P44" s="2" t="s">
        <v>17</v>
      </c>
      <c r="Q44" s="31">
        <v>1500</v>
      </c>
      <c r="R44" s="2" t="s">
        <v>17</v>
      </c>
      <c r="S44" s="2" t="s">
        <v>17</v>
      </c>
      <c r="T44" s="2" t="s">
        <v>17</v>
      </c>
      <c r="U44" s="2" t="s">
        <v>1273</v>
      </c>
      <c r="V44" s="2" t="s">
        <v>1274</v>
      </c>
      <c r="W44" s="2" t="s">
        <v>1301</v>
      </c>
      <c r="X44" s="2" t="s">
        <v>1302</v>
      </c>
    </row>
    <row r="45" spans="1:24" x14ac:dyDescent="0.25">
      <c r="A45" s="2" t="s">
        <v>1628</v>
      </c>
      <c r="B45" s="2" t="s">
        <v>1247</v>
      </c>
      <c r="C45" s="2" t="s">
        <v>1629</v>
      </c>
      <c r="D45" s="2" t="s">
        <v>1630</v>
      </c>
      <c r="E45" s="2" t="s">
        <v>1631</v>
      </c>
      <c r="F45" s="2" t="s">
        <v>1632</v>
      </c>
      <c r="G45" s="2" t="s">
        <v>1514</v>
      </c>
      <c r="H45" s="2">
        <v>1.42</v>
      </c>
      <c r="I45" s="2" t="s">
        <v>17</v>
      </c>
      <c r="J45" s="2" t="s">
        <v>119</v>
      </c>
      <c r="K45" s="2" t="s">
        <v>1633</v>
      </c>
      <c r="L45" s="2" t="s">
        <v>145</v>
      </c>
      <c r="M45" s="2">
        <v>320</v>
      </c>
      <c r="N45" s="2">
        <v>40</v>
      </c>
      <c r="O45" s="2">
        <v>25</v>
      </c>
      <c r="P45" s="2" t="s">
        <v>17</v>
      </c>
      <c r="Q45" s="31">
        <v>1500</v>
      </c>
      <c r="R45" s="2" t="s">
        <v>17</v>
      </c>
      <c r="S45" s="2" t="s">
        <v>17</v>
      </c>
      <c r="T45" s="2" t="s">
        <v>17</v>
      </c>
      <c r="U45" s="2" t="s">
        <v>1273</v>
      </c>
      <c r="V45" s="2" t="s">
        <v>1274</v>
      </c>
      <c r="W45" s="2" t="s">
        <v>1301</v>
      </c>
      <c r="X45" s="2" t="s">
        <v>1302</v>
      </c>
    </row>
    <row r="46" spans="1:24" x14ac:dyDescent="0.25">
      <c r="A46" s="2" t="s">
        <v>1425</v>
      </c>
      <c r="B46" s="2" t="s">
        <v>1247</v>
      </c>
      <c r="C46" s="2" t="s">
        <v>1426</v>
      </c>
      <c r="D46" s="2" t="s">
        <v>1427</v>
      </c>
      <c r="E46" s="2" t="s">
        <v>1428</v>
      </c>
      <c r="F46" s="2" t="s">
        <v>1429</v>
      </c>
      <c r="G46" s="2" t="s">
        <v>1430</v>
      </c>
      <c r="H46" s="2">
        <v>1.65</v>
      </c>
      <c r="I46" s="2" t="s">
        <v>17</v>
      </c>
      <c r="J46" s="2" t="s">
        <v>119</v>
      </c>
      <c r="K46" s="2" t="s">
        <v>1431</v>
      </c>
      <c r="L46" s="2" t="s">
        <v>145</v>
      </c>
      <c r="M46" s="2">
        <v>210</v>
      </c>
      <c r="N46" s="2">
        <v>25</v>
      </c>
      <c r="O46" s="2">
        <v>25</v>
      </c>
      <c r="P46" s="2" t="s">
        <v>17</v>
      </c>
      <c r="Q46" s="31">
        <v>1500</v>
      </c>
      <c r="R46" s="2" t="s">
        <v>17</v>
      </c>
      <c r="S46" s="2" t="s">
        <v>17</v>
      </c>
      <c r="T46" s="2" t="s">
        <v>17</v>
      </c>
      <c r="U46" s="2" t="s">
        <v>1273</v>
      </c>
      <c r="V46" s="2" t="s">
        <v>1274</v>
      </c>
      <c r="W46" s="2" t="s">
        <v>1275</v>
      </c>
      <c r="X46" s="2" t="s">
        <v>1276</v>
      </c>
    </row>
    <row r="47" spans="1:24" x14ac:dyDescent="0.25">
      <c r="A47" s="2" t="s">
        <v>1609</v>
      </c>
      <c r="B47" s="2" t="s">
        <v>1247</v>
      </c>
      <c r="C47" s="2" t="s">
        <v>1610</v>
      </c>
      <c r="D47" s="2" t="s">
        <v>1611</v>
      </c>
      <c r="E47" s="2" t="s">
        <v>1612</v>
      </c>
      <c r="F47" s="2" t="s">
        <v>1613</v>
      </c>
      <c r="G47" s="2" t="s">
        <v>1614</v>
      </c>
      <c r="H47" s="2">
        <v>2.0299999999999998</v>
      </c>
      <c r="I47" s="2" t="s">
        <v>17</v>
      </c>
      <c r="J47" s="2" t="s">
        <v>119</v>
      </c>
      <c r="K47" s="2" t="s">
        <v>1615</v>
      </c>
      <c r="L47" s="2" t="s">
        <v>145</v>
      </c>
      <c r="M47" s="2">
        <v>384</v>
      </c>
      <c r="N47" s="2">
        <v>40</v>
      </c>
      <c r="O47" s="2">
        <v>25</v>
      </c>
      <c r="P47" s="2" t="s">
        <v>17</v>
      </c>
      <c r="Q47" s="31">
        <v>1500</v>
      </c>
      <c r="R47" s="2" t="s">
        <v>17</v>
      </c>
      <c r="S47" s="2" t="s">
        <v>17</v>
      </c>
      <c r="T47" s="2" t="s">
        <v>17</v>
      </c>
      <c r="U47" s="2" t="s">
        <v>1273</v>
      </c>
      <c r="V47" s="2" t="s">
        <v>1274</v>
      </c>
      <c r="W47" s="2" t="s">
        <v>1301</v>
      </c>
      <c r="X47" s="2" t="s">
        <v>1302</v>
      </c>
    </row>
    <row r="48" spans="1:24" x14ac:dyDescent="0.25">
      <c r="A48" s="2" t="s">
        <v>1462</v>
      </c>
      <c r="B48" s="2" t="s">
        <v>1247</v>
      </c>
      <c r="C48" s="2" t="s">
        <v>1463</v>
      </c>
      <c r="D48" s="2" t="s">
        <v>1464</v>
      </c>
      <c r="E48" s="2" t="s">
        <v>1465</v>
      </c>
      <c r="F48" s="2" t="s">
        <v>1466</v>
      </c>
      <c r="G48" s="2" t="s">
        <v>1467</v>
      </c>
      <c r="H48" s="2">
        <v>4.55</v>
      </c>
      <c r="I48" s="2" t="s">
        <v>17</v>
      </c>
      <c r="J48" s="2" t="s">
        <v>1468</v>
      </c>
      <c r="K48" s="2" t="s">
        <v>1469</v>
      </c>
      <c r="L48" s="2" t="s">
        <v>401</v>
      </c>
      <c r="M48" s="2">
        <v>190</v>
      </c>
      <c r="N48" s="2">
        <v>25</v>
      </c>
      <c r="O48" s="2">
        <v>25</v>
      </c>
      <c r="P48" s="2" t="s">
        <v>17</v>
      </c>
      <c r="Q48" s="31">
        <v>2000</v>
      </c>
      <c r="R48" s="2" t="s">
        <v>17</v>
      </c>
      <c r="S48" s="2" t="s">
        <v>17</v>
      </c>
      <c r="T48" s="2" t="s">
        <v>17</v>
      </c>
      <c r="U48" s="2" t="s">
        <v>1253</v>
      </c>
      <c r="V48" s="2" t="s">
        <v>1254</v>
      </c>
      <c r="W48" s="2" t="s">
        <v>1339</v>
      </c>
      <c r="X48" s="2" t="s">
        <v>1340</v>
      </c>
    </row>
    <row r="49" spans="1:24" x14ac:dyDescent="0.25">
      <c r="A49" s="2" t="s">
        <v>1503</v>
      </c>
      <c r="B49" s="2" t="s">
        <v>1247</v>
      </c>
      <c r="C49" s="2" t="s">
        <v>1504</v>
      </c>
      <c r="D49" s="2" t="s">
        <v>1505</v>
      </c>
      <c r="E49" s="2" t="s">
        <v>1506</v>
      </c>
      <c r="F49" s="2" t="s">
        <v>1507</v>
      </c>
      <c r="G49" s="2" t="s">
        <v>1366</v>
      </c>
      <c r="H49" s="2">
        <v>1.58</v>
      </c>
      <c r="I49" s="2" t="s">
        <v>17</v>
      </c>
      <c r="J49" s="2" t="s">
        <v>119</v>
      </c>
      <c r="K49" s="2" t="s">
        <v>1508</v>
      </c>
      <c r="L49" s="2" t="s">
        <v>200</v>
      </c>
      <c r="M49" s="2">
        <v>180</v>
      </c>
      <c r="N49" s="2">
        <v>25</v>
      </c>
      <c r="O49" s="2">
        <v>6</v>
      </c>
      <c r="P49" s="2" t="s">
        <v>17</v>
      </c>
      <c r="Q49" s="31">
        <v>2500</v>
      </c>
      <c r="R49" s="2" t="s">
        <v>17</v>
      </c>
      <c r="S49" s="2" t="s">
        <v>17</v>
      </c>
      <c r="T49" s="2" t="s">
        <v>17</v>
      </c>
      <c r="U49" s="2" t="s">
        <v>1263</v>
      </c>
      <c r="V49" s="2" t="s">
        <v>1264</v>
      </c>
      <c r="W49" s="2" t="s">
        <v>1265</v>
      </c>
      <c r="X49" s="2" t="s">
        <v>1266</v>
      </c>
    </row>
    <row r="50" spans="1:24" x14ac:dyDescent="0.25">
      <c r="A50" s="2" t="s">
        <v>1622</v>
      </c>
      <c r="B50" s="2" t="s">
        <v>1247</v>
      </c>
      <c r="C50" s="2" t="s">
        <v>1623</v>
      </c>
      <c r="D50" s="2" t="s">
        <v>1624</v>
      </c>
      <c r="E50" s="2" t="s">
        <v>1625</v>
      </c>
      <c r="F50" s="2" t="s">
        <v>1626</v>
      </c>
      <c r="G50" s="2" t="s">
        <v>1366</v>
      </c>
      <c r="H50" s="2">
        <v>1.58</v>
      </c>
      <c r="I50" s="2" t="s">
        <v>17</v>
      </c>
      <c r="J50" s="2" t="s">
        <v>119</v>
      </c>
      <c r="K50" s="2" t="s">
        <v>1627</v>
      </c>
      <c r="L50" s="2" t="s">
        <v>200</v>
      </c>
      <c r="M50" s="2">
        <v>193</v>
      </c>
      <c r="N50" s="2">
        <v>25</v>
      </c>
      <c r="O50" s="2">
        <v>6</v>
      </c>
      <c r="P50" s="2" t="s">
        <v>17</v>
      </c>
      <c r="Q50" s="31">
        <v>3000</v>
      </c>
      <c r="R50" s="2" t="s">
        <v>17</v>
      </c>
      <c r="S50" s="2" t="s">
        <v>17</v>
      </c>
      <c r="T50" s="2" t="s">
        <v>17</v>
      </c>
      <c r="U50" s="2" t="s">
        <v>1263</v>
      </c>
      <c r="V50" s="2" t="s">
        <v>1264</v>
      </c>
      <c r="W50" s="2" t="s">
        <v>1265</v>
      </c>
      <c r="X50" s="2" t="s">
        <v>1266</v>
      </c>
    </row>
    <row r="51" spans="1:24" x14ac:dyDescent="0.25">
      <c r="A51" s="2" t="s">
        <v>1361</v>
      </c>
      <c r="B51" s="2" t="s">
        <v>1247</v>
      </c>
      <c r="C51" s="2" t="s">
        <v>1362</v>
      </c>
      <c r="D51" s="2" t="s">
        <v>1363</v>
      </c>
      <c r="E51" s="2" t="s">
        <v>1364</v>
      </c>
      <c r="F51" s="2" t="s">
        <v>1365</v>
      </c>
      <c r="G51" s="2" t="s">
        <v>1366</v>
      </c>
      <c r="H51" s="2">
        <v>1.58</v>
      </c>
      <c r="I51" s="2" t="s">
        <v>17</v>
      </c>
      <c r="J51" s="2" t="s">
        <v>119</v>
      </c>
      <c r="K51" s="2" t="s">
        <v>1367</v>
      </c>
      <c r="L51" s="2" t="s">
        <v>200</v>
      </c>
      <c r="M51" s="2">
        <v>320</v>
      </c>
      <c r="N51" s="2">
        <v>40</v>
      </c>
      <c r="O51" s="2">
        <v>6</v>
      </c>
      <c r="P51" s="2" t="s">
        <v>17</v>
      </c>
      <c r="Q51" s="31">
        <v>3000</v>
      </c>
      <c r="R51" s="2" t="s">
        <v>17</v>
      </c>
      <c r="S51" s="2" t="s">
        <v>17</v>
      </c>
      <c r="T51" s="2" t="s">
        <v>17</v>
      </c>
      <c r="U51" s="2" t="s">
        <v>1263</v>
      </c>
      <c r="V51" s="2" t="s">
        <v>1264</v>
      </c>
      <c r="W51" s="2" t="s">
        <v>1310</v>
      </c>
      <c r="X51" s="2" t="s">
        <v>1311</v>
      </c>
    </row>
    <row r="52" spans="1:24" x14ac:dyDescent="0.25">
      <c r="A52" s="2" t="s">
        <v>1597</v>
      </c>
      <c r="B52" s="2" t="s">
        <v>1247</v>
      </c>
      <c r="C52" s="2" t="s">
        <v>1598</v>
      </c>
      <c r="D52" s="2" t="s">
        <v>1599</v>
      </c>
      <c r="E52" s="2" t="s">
        <v>1600</v>
      </c>
      <c r="F52" s="2" t="s">
        <v>1601</v>
      </c>
      <c r="G52" s="2" t="s">
        <v>1366</v>
      </c>
      <c r="H52" s="2">
        <v>1.58</v>
      </c>
      <c r="I52" s="2" t="s">
        <v>17</v>
      </c>
      <c r="J52" s="2" t="s">
        <v>119</v>
      </c>
      <c r="K52" s="2" t="s">
        <v>1602</v>
      </c>
      <c r="L52" s="2" t="s">
        <v>200</v>
      </c>
      <c r="M52" s="2">
        <v>340</v>
      </c>
      <c r="N52" s="2">
        <v>40</v>
      </c>
      <c r="O52" s="2">
        <v>6</v>
      </c>
      <c r="P52" s="2" t="s">
        <v>17</v>
      </c>
      <c r="Q52" s="31">
        <v>2500</v>
      </c>
      <c r="R52" s="2" t="s">
        <v>17</v>
      </c>
      <c r="S52" s="2" t="s">
        <v>17</v>
      </c>
      <c r="T52" s="2" t="s">
        <v>17</v>
      </c>
      <c r="U52" s="2" t="s">
        <v>1263</v>
      </c>
      <c r="V52" s="2" t="s">
        <v>1264</v>
      </c>
      <c r="W52" s="2" t="s">
        <v>1310</v>
      </c>
      <c r="X52" s="2" t="s">
        <v>1311</v>
      </c>
    </row>
    <row r="53" spans="1:24" x14ac:dyDescent="0.25">
      <c r="A53" s="2" t="s">
        <v>1482</v>
      </c>
      <c r="B53" s="2" t="s">
        <v>1247</v>
      </c>
      <c r="C53" s="2" t="s">
        <v>1483</v>
      </c>
      <c r="D53" s="2" t="s">
        <v>1484</v>
      </c>
      <c r="E53" s="2" t="s">
        <v>1485</v>
      </c>
      <c r="F53" s="2" t="s">
        <v>1486</v>
      </c>
      <c r="G53" s="2" t="s">
        <v>1487</v>
      </c>
      <c r="H53" s="2">
        <v>3.67</v>
      </c>
      <c r="I53" s="2" t="s">
        <v>17</v>
      </c>
      <c r="J53" s="2" t="s">
        <v>119</v>
      </c>
      <c r="K53" s="2" t="s">
        <v>1488</v>
      </c>
      <c r="L53" s="2" t="s">
        <v>401</v>
      </c>
      <c r="M53" s="2">
        <v>1700</v>
      </c>
      <c r="N53" s="2">
        <v>150</v>
      </c>
      <c r="O53" s="2">
        <v>6</v>
      </c>
      <c r="P53" s="2" t="s">
        <v>17</v>
      </c>
      <c r="Q53" s="31">
        <v>4000</v>
      </c>
      <c r="R53" s="2" t="s">
        <v>17</v>
      </c>
      <c r="S53" s="2" t="s">
        <v>17</v>
      </c>
      <c r="T53" s="2" t="s">
        <v>17</v>
      </c>
      <c r="U53" s="2" t="s">
        <v>1253</v>
      </c>
      <c r="V53" s="2" t="s">
        <v>1254</v>
      </c>
      <c r="W53" s="2" t="s">
        <v>1489</v>
      </c>
      <c r="X53" s="2" t="s">
        <v>1490</v>
      </c>
    </row>
    <row r="54" spans="1:24" x14ac:dyDescent="0.25">
      <c r="A54" s="2" t="s">
        <v>1257</v>
      </c>
      <c r="B54" s="2" t="s">
        <v>1247</v>
      </c>
      <c r="C54" s="2" t="s">
        <v>1258</v>
      </c>
      <c r="D54" s="2" t="s">
        <v>1259</v>
      </c>
      <c r="E54" s="2" t="s">
        <v>1260</v>
      </c>
      <c r="F54" s="2" t="s">
        <v>1261</v>
      </c>
      <c r="G54" s="2" t="s">
        <v>1262</v>
      </c>
      <c r="H54" s="2">
        <v>1.3</v>
      </c>
      <c r="I54" s="2" t="s">
        <v>17</v>
      </c>
      <c r="J54" s="2" t="s">
        <v>106</v>
      </c>
      <c r="K54" s="2">
        <v>5002</v>
      </c>
      <c r="L54" s="2" t="s">
        <v>200</v>
      </c>
      <c r="M54" s="2">
        <v>140</v>
      </c>
      <c r="N54" s="2">
        <v>25</v>
      </c>
      <c r="O54" s="2">
        <v>10</v>
      </c>
      <c r="P54" s="2" t="s">
        <v>17</v>
      </c>
      <c r="Q54" s="31">
        <v>3500</v>
      </c>
      <c r="R54" s="2" t="s">
        <v>17</v>
      </c>
      <c r="S54" s="2" t="s">
        <v>17</v>
      </c>
      <c r="T54" s="2" t="s">
        <v>17</v>
      </c>
      <c r="U54" s="2" t="s">
        <v>1263</v>
      </c>
      <c r="V54" s="2" t="s">
        <v>1264</v>
      </c>
      <c r="W54" s="2" t="s">
        <v>1265</v>
      </c>
      <c r="X54" s="2" t="s">
        <v>1266</v>
      </c>
    </row>
    <row r="55" spans="1:24" x14ac:dyDescent="0.25">
      <c r="A55" s="2" t="s">
        <v>1450</v>
      </c>
      <c r="B55" s="2" t="s">
        <v>1247</v>
      </c>
      <c r="C55" s="2" t="s">
        <v>1451</v>
      </c>
      <c r="D55" s="2" t="s">
        <v>1452</v>
      </c>
      <c r="E55" s="2" t="s">
        <v>1453</v>
      </c>
      <c r="F55" s="2" t="s">
        <v>1454</v>
      </c>
      <c r="G55" s="2" t="s">
        <v>1455</v>
      </c>
      <c r="H55" s="2">
        <v>1.61</v>
      </c>
      <c r="I55" s="2" t="s">
        <v>17</v>
      </c>
      <c r="J55" s="2" t="s">
        <v>106</v>
      </c>
      <c r="K55" s="2">
        <v>5001</v>
      </c>
      <c r="L55" s="2" t="s">
        <v>200</v>
      </c>
      <c r="M55" s="2">
        <v>150</v>
      </c>
      <c r="N55" s="2">
        <v>25</v>
      </c>
      <c r="O55" s="2">
        <v>10</v>
      </c>
      <c r="P55" s="2" t="s">
        <v>17</v>
      </c>
      <c r="Q55" s="31">
        <v>3500</v>
      </c>
      <c r="R55" s="2" t="s">
        <v>17</v>
      </c>
      <c r="S55" s="2" t="s">
        <v>17</v>
      </c>
      <c r="T55" s="2" t="s">
        <v>17</v>
      </c>
      <c r="U55" s="2" t="s">
        <v>1263</v>
      </c>
      <c r="V55" s="2" t="s">
        <v>1264</v>
      </c>
      <c r="W55" s="2" t="s">
        <v>1265</v>
      </c>
      <c r="X55" s="2" t="s">
        <v>1266</v>
      </c>
    </row>
    <row r="56" spans="1:24" x14ac:dyDescent="0.25">
      <c r="A56" s="2" t="s">
        <v>1267</v>
      </c>
      <c r="B56" s="2" t="s">
        <v>1247</v>
      </c>
      <c r="C56" s="2" t="s">
        <v>1268</v>
      </c>
      <c r="D56" s="2" t="s">
        <v>1269</v>
      </c>
      <c r="E56" s="2" t="s">
        <v>1270</v>
      </c>
      <c r="F56" s="2" t="s">
        <v>1271</v>
      </c>
      <c r="G56" s="2" t="s">
        <v>1272</v>
      </c>
      <c r="H56" s="2">
        <v>1.72</v>
      </c>
      <c r="I56" s="2" t="s">
        <v>17</v>
      </c>
      <c r="J56" s="2" t="s">
        <v>65</v>
      </c>
      <c r="K56" s="2">
        <v>461225</v>
      </c>
      <c r="L56" s="2" t="s">
        <v>155</v>
      </c>
      <c r="M56" s="2">
        <v>300</v>
      </c>
      <c r="N56" s="2">
        <v>25</v>
      </c>
      <c r="O56" s="2">
        <v>10</v>
      </c>
      <c r="P56" s="2" t="s">
        <v>17</v>
      </c>
      <c r="Q56" s="31">
        <v>3000</v>
      </c>
      <c r="R56" s="2" t="s">
        <v>17</v>
      </c>
      <c r="S56" s="2" t="s">
        <v>17</v>
      </c>
      <c r="T56" s="2" t="s">
        <v>17</v>
      </c>
      <c r="U56" s="2" t="s">
        <v>1273</v>
      </c>
      <c r="V56" s="2" t="s">
        <v>1274</v>
      </c>
      <c r="W56" s="2" t="s">
        <v>1275</v>
      </c>
      <c r="X56" s="2" t="s">
        <v>1276</v>
      </c>
    </row>
    <row r="57" spans="1:24" x14ac:dyDescent="0.25">
      <c r="A57" s="2" t="s">
        <v>1383</v>
      </c>
      <c r="B57" s="2" t="s">
        <v>1247</v>
      </c>
      <c r="C57" s="2" t="s">
        <v>1384</v>
      </c>
      <c r="D57" s="2" t="s">
        <v>1385</v>
      </c>
      <c r="E57" s="2" t="s">
        <v>1386</v>
      </c>
      <c r="F57" s="2" t="s">
        <v>1387</v>
      </c>
      <c r="G57" s="2" t="s">
        <v>1388</v>
      </c>
      <c r="H57" s="2">
        <v>2</v>
      </c>
      <c r="I57" s="2" t="s">
        <v>17</v>
      </c>
      <c r="J57" s="2" t="s">
        <v>106</v>
      </c>
      <c r="K57" s="2">
        <v>5004</v>
      </c>
      <c r="L57" s="2" t="s">
        <v>200</v>
      </c>
      <c r="M57" s="2">
        <v>270</v>
      </c>
      <c r="N57" s="2">
        <v>40</v>
      </c>
      <c r="O57" s="2">
        <v>10</v>
      </c>
      <c r="P57" s="2" t="s">
        <v>17</v>
      </c>
      <c r="Q57" s="31">
        <v>3500</v>
      </c>
      <c r="R57" s="2" t="s">
        <v>17</v>
      </c>
      <c r="S57" s="2" t="s">
        <v>17</v>
      </c>
      <c r="T57" s="2" t="s">
        <v>17</v>
      </c>
      <c r="U57" s="2" t="s">
        <v>1263</v>
      </c>
      <c r="V57" s="2" t="s">
        <v>1264</v>
      </c>
      <c r="W57" s="2" t="s">
        <v>1310</v>
      </c>
      <c r="X57" s="2" t="s">
        <v>1311</v>
      </c>
    </row>
    <row r="58" spans="1:24" x14ac:dyDescent="0.25">
      <c r="A58" s="2" t="s">
        <v>1319</v>
      </c>
      <c r="B58" s="2" t="s">
        <v>1247</v>
      </c>
      <c r="C58" s="2" t="s">
        <v>1320</v>
      </c>
      <c r="D58" s="2" t="s">
        <v>1321</v>
      </c>
      <c r="E58" s="2" t="s">
        <v>1322</v>
      </c>
      <c r="F58" s="2" t="s">
        <v>1323</v>
      </c>
      <c r="G58" s="2" t="s">
        <v>1308</v>
      </c>
      <c r="H58" s="2">
        <v>0.98</v>
      </c>
      <c r="I58" s="2" t="s">
        <v>17</v>
      </c>
      <c r="J58" s="2" t="s">
        <v>119</v>
      </c>
      <c r="K58" s="2" t="s">
        <v>1324</v>
      </c>
      <c r="L58" s="2" t="s">
        <v>200</v>
      </c>
      <c r="M58" s="2">
        <v>167</v>
      </c>
      <c r="N58" s="2">
        <v>25</v>
      </c>
      <c r="O58" s="2">
        <v>6</v>
      </c>
      <c r="P58" s="2" t="s">
        <v>17</v>
      </c>
      <c r="Q58" s="31">
        <v>3000</v>
      </c>
      <c r="R58" s="2" t="s">
        <v>17</v>
      </c>
      <c r="S58" s="2" t="s">
        <v>17</v>
      </c>
      <c r="T58" s="2" t="s">
        <v>17</v>
      </c>
      <c r="U58" s="2" t="s">
        <v>1263</v>
      </c>
      <c r="V58" s="2" t="s">
        <v>1264</v>
      </c>
      <c r="W58" s="2" t="s">
        <v>1265</v>
      </c>
      <c r="X58" s="2" t="s">
        <v>1266</v>
      </c>
    </row>
    <row r="59" spans="1:24" x14ac:dyDescent="0.25">
      <c r="A59" s="2" t="s">
        <v>1303</v>
      </c>
      <c r="B59" s="2" t="s">
        <v>1247</v>
      </c>
      <c r="C59" s="2" t="s">
        <v>1304</v>
      </c>
      <c r="D59" s="2" t="s">
        <v>1305</v>
      </c>
      <c r="E59" s="2" t="s">
        <v>1306</v>
      </c>
      <c r="F59" s="2" t="s">
        <v>1307</v>
      </c>
      <c r="G59" s="2" t="s">
        <v>1308</v>
      </c>
      <c r="H59" s="2">
        <v>0.98</v>
      </c>
      <c r="I59" s="2" t="s">
        <v>17</v>
      </c>
      <c r="J59" s="2" t="s">
        <v>119</v>
      </c>
      <c r="K59" s="2" t="s">
        <v>1309</v>
      </c>
      <c r="L59" s="2" t="s">
        <v>200</v>
      </c>
      <c r="M59" s="2">
        <v>384</v>
      </c>
      <c r="N59" s="2">
        <v>40</v>
      </c>
      <c r="O59" s="2">
        <v>6</v>
      </c>
      <c r="P59" s="2" t="s">
        <v>17</v>
      </c>
      <c r="Q59" s="31">
        <v>2500</v>
      </c>
      <c r="R59" s="2" t="s">
        <v>17</v>
      </c>
      <c r="S59" s="2" t="s">
        <v>17</v>
      </c>
      <c r="T59" s="2" t="s">
        <v>17</v>
      </c>
      <c r="U59" s="2" t="s">
        <v>1263</v>
      </c>
      <c r="V59" s="2" t="s">
        <v>1264</v>
      </c>
      <c r="W59" s="2" t="s">
        <v>1310</v>
      </c>
      <c r="X59" s="2" t="s">
        <v>1311</v>
      </c>
    </row>
    <row r="60" spans="1:24" x14ac:dyDescent="0.25">
      <c r="A60" s="2" t="s">
        <v>1616</v>
      </c>
      <c r="B60" s="2" t="s">
        <v>1247</v>
      </c>
      <c r="C60" s="2" t="s">
        <v>1617</v>
      </c>
      <c r="D60" s="2" t="s">
        <v>1618</v>
      </c>
      <c r="E60" s="2" t="s">
        <v>1619</v>
      </c>
      <c r="F60" s="2" t="s">
        <v>1620</v>
      </c>
      <c r="G60" s="2" t="s">
        <v>1308</v>
      </c>
      <c r="H60" s="2">
        <v>0.98</v>
      </c>
      <c r="I60" s="2" t="s">
        <v>17</v>
      </c>
      <c r="J60" s="2" t="s">
        <v>119</v>
      </c>
      <c r="K60" s="2" t="s">
        <v>1621</v>
      </c>
      <c r="L60" s="2" t="s">
        <v>200</v>
      </c>
      <c r="M60" s="2">
        <v>360</v>
      </c>
      <c r="N60" s="2">
        <v>40</v>
      </c>
      <c r="O60" s="2">
        <v>6</v>
      </c>
      <c r="P60" s="2" t="s">
        <v>17</v>
      </c>
      <c r="Q60" s="31">
        <v>3000</v>
      </c>
      <c r="R60" s="2" t="s">
        <v>17</v>
      </c>
      <c r="S60" s="2" t="s">
        <v>17</v>
      </c>
      <c r="T60" s="2" t="s">
        <v>17</v>
      </c>
      <c r="U60" s="2" t="s">
        <v>1263</v>
      </c>
      <c r="V60" s="2" t="s">
        <v>1264</v>
      </c>
      <c r="W60" s="2" t="s">
        <v>1310</v>
      </c>
      <c r="X60" s="2" t="s">
        <v>1311</v>
      </c>
    </row>
    <row r="61" spans="1:24" x14ac:dyDescent="0.25">
      <c r="A61" s="2" t="s">
        <v>1332</v>
      </c>
      <c r="B61" s="2" t="s">
        <v>1247</v>
      </c>
      <c r="C61" s="2" t="s">
        <v>1333</v>
      </c>
      <c r="D61" s="2" t="s">
        <v>1334</v>
      </c>
      <c r="E61" s="2" t="s">
        <v>1335</v>
      </c>
      <c r="F61" s="2" t="s">
        <v>1336</v>
      </c>
      <c r="G61" s="2" t="s">
        <v>1337</v>
      </c>
      <c r="H61" s="2">
        <v>2.96</v>
      </c>
      <c r="I61" s="2" t="s">
        <v>17</v>
      </c>
      <c r="J61" s="2" t="s">
        <v>119</v>
      </c>
      <c r="K61" s="2" t="s">
        <v>1338</v>
      </c>
      <c r="L61" s="2" t="s">
        <v>401</v>
      </c>
      <c r="M61" s="2">
        <v>120</v>
      </c>
      <c r="N61" s="2">
        <v>25</v>
      </c>
      <c r="O61" s="2">
        <v>6</v>
      </c>
      <c r="P61" s="2" t="s">
        <v>17</v>
      </c>
      <c r="Q61" s="31">
        <v>4000</v>
      </c>
      <c r="R61" s="2" t="s">
        <v>17</v>
      </c>
      <c r="S61" s="2" t="s">
        <v>17</v>
      </c>
      <c r="T61" s="2" t="s">
        <v>17</v>
      </c>
      <c r="U61" s="2" t="s">
        <v>1253</v>
      </c>
      <c r="V61" s="2" t="s">
        <v>1254</v>
      </c>
      <c r="W61" s="2" t="s">
        <v>1339</v>
      </c>
      <c r="X61" s="2" t="s">
        <v>1340</v>
      </c>
    </row>
    <row r="62" spans="1:24" x14ac:dyDescent="0.25">
      <c r="A62" s="2" t="s">
        <v>1419</v>
      </c>
      <c r="B62" s="2" t="s">
        <v>1247</v>
      </c>
      <c r="C62" s="2" t="s">
        <v>1420</v>
      </c>
      <c r="D62" s="2" t="s">
        <v>1421</v>
      </c>
      <c r="E62" s="2" t="s">
        <v>1422</v>
      </c>
      <c r="F62" s="2" t="s">
        <v>1423</v>
      </c>
      <c r="G62" s="2" t="s">
        <v>1337</v>
      </c>
      <c r="H62" s="2">
        <v>2.96</v>
      </c>
      <c r="I62" s="2" t="s">
        <v>17</v>
      </c>
      <c r="J62" s="2" t="s">
        <v>119</v>
      </c>
      <c r="K62" s="2" t="s">
        <v>1424</v>
      </c>
      <c r="L62" s="2" t="s">
        <v>401</v>
      </c>
      <c r="M62" s="2">
        <v>110</v>
      </c>
      <c r="N62" s="2">
        <v>25</v>
      </c>
      <c r="O62" s="2">
        <v>6</v>
      </c>
      <c r="P62" s="2" t="s">
        <v>17</v>
      </c>
      <c r="Q62" s="31">
        <v>4000</v>
      </c>
      <c r="R62" s="2" t="s">
        <v>17</v>
      </c>
      <c r="S62" s="2" t="s">
        <v>17</v>
      </c>
      <c r="T62" s="2" t="s">
        <v>17</v>
      </c>
      <c r="U62" s="2" t="s">
        <v>1253</v>
      </c>
      <c r="V62" s="2" t="s">
        <v>1254</v>
      </c>
      <c r="W62" s="2" t="s">
        <v>1339</v>
      </c>
      <c r="X62" s="2" t="s">
        <v>1340</v>
      </c>
    </row>
    <row r="63" spans="1:24" x14ac:dyDescent="0.25">
      <c r="A63" s="2" t="s">
        <v>1374</v>
      </c>
      <c r="B63" s="2" t="s">
        <v>1247</v>
      </c>
      <c r="C63" s="2" t="s">
        <v>1375</v>
      </c>
      <c r="D63" s="2" t="s">
        <v>1376</v>
      </c>
      <c r="E63" s="2" t="s">
        <v>1377</v>
      </c>
      <c r="F63" s="2" t="s">
        <v>1378</v>
      </c>
      <c r="G63" s="2" t="s">
        <v>1379</v>
      </c>
      <c r="H63" s="2">
        <v>2.41</v>
      </c>
      <c r="I63" s="2" t="s">
        <v>17</v>
      </c>
      <c r="J63" s="2" t="s">
        <v>119</v>
      </c>
      <c r="K63" s="2" t="s">
        <v>1380</v>
      </c>
      <c r="L63" s="2" t="s">
        <v>401</v>
      </c>
      <c r="M63" s="2">
        <v>1050</v>
      </c>
      <c r="N63" s="2">
        <v>100</v>
      </c>
      <c r="O63" s="2">
        <v>6</v>
      </c>
      <c r="P63" s="2" t="s">
        <v>17</v>
      </c>
      <c r="Q63" s="31">
        <v>4000</v>
      </c>
      <c r="R63" s="2" t="s">
        <v>17</v>
      </c>
      <c r="S63" s="2" t="s">
        <v>17</v>
      </c>
      <c r="T63" s="2" t="s">
        <v>17</v>
      </c>
      <c r="U63" s="2" t="s">
        <v>1253</v>
      </c>
      <c r="V63" s="2" t="s">
        <v>1254</v>
      </c>
      <c r="W63" s="2" t="s">
        <v>1381</v>
      </c>
      <c r="X63" s="2" t="s">
        <v>1382</v>
      </c>
    </row>
    <row r="64" spans="1:24" x14ac:dyDescent="0.25">
      <c r="A64" s="2" t="s">
        <v>1590</v>
      </c>
      <c r="B64" s="2" t="s">
        <v>1247</v>
      </c>
      <c r="C64" s="2" t="s">
        <v>1591</v>
      </c>
      <c r="D64" s="2" t="s">
        <v>1592</v>
      </c>
      <c r="E64" s="2" t="s">
        <v>1593</v>
      </c>
      <c r="F64" s="2" t="s">
        <v>1594</v>
      </c>
      <c r="G64" s="2" t="s">
        <v>1595</v>
      </c>
      <c r="H64" s="2">
        <v>3.13</v>
      </c>
      <c r="I64" s="2" t="s">
        <v>17</v>
      </c>
      <c r="J64" s="2" t="s">
        <v>119</v>
      </c>
      <c r="K64" s="2" t="s">
        <v>1596</v>
      </c>
      <c r="L64" s="2" t="s">
        <v>401</v>
      </c>
      <c r="M64" s="2">
        <v>300</v>
      </c>
      <c r="N64" s="2">
        <v>40</v>
      </c>
      <c r="O64" s="2">
        <v>6</v>
      </c>
      <c r="P64" s="2" t="s">
        <v>17</v>
      </c>
      <c r="Q64" s="31">
        <v>4000</v>
      </c>
      <c r="R64" s="2" t="s">
        <v>17</v>
      </c>
      <c r="S64" s="2" t="s">
        <v>17</v>
      </c>
      <c r="T64" s="2" t="s">
        <v>17</v>
      </c>
      <c r="U64" s="2" t="s">
        <v>1253</v>
      </c>
      <c r="V64" s="2" t="s">
        <v>1254</v>
      </c>
      <c r="W64" s="2" t="s">
        <v>1255</v>
      </c>
      <c r="X64" s="2" t="s">
        <v>1256</v>
      </c>
    </row>
    <row r="65" spans="1:24" x14ac:dyDescent="0.25">
      <c r="A65" s="2" t="s">
        <v>1634</v>
      </c>
      <c r="B65" s="2" t="s">
        <v>1247</v>
      </c>
      <c r="C65" s="2" t="s">
        <v>1635</v>
      </c>
      <c r="D65" s="2" t="s">
        <v>1636</v>
      </c>
      <c r="E65" s="2" t="s">
        <v>1637</v>
      </c>
      <c r="F65" s="2" t="s">
        <v>1638</v>
      </c>
      <c r="G65" s="2" t="s">
        <v>1595</v>
      </c>
      <c r="H65" s="2">
        <v>3.13</v>
      </c>
      <c r="I65" s="2" t="s">
        <v>17</v>
      </c>
      <c r="J65" s="2" t="s">
        <v>119</v>
      </c>
      <c r="K65" s="2" t="s">
        <v>1639</v>
      </c>
      <c r="L65" s="2" t="s">
        <v>401</v>
      </c>
      <c r="M65" s="2">
        <v>280</v>
      </c>
      <c r="N65" s="2">
        <v>40</v>
      </c>
      <c r="O65" s="2">
        <v>6</v>
      </c>
      <c r="P65" s="2" t="s">
        <v>17</v>
      </c>
      <c r="Q65" s="31">
        <v>4000</v>
      </c>
      <c r="R65" s="2" t="s">
        <v>17</v>
      </c>
      <c r="S65" s="2" t="s">
        <v>17</v>
      </c>
      <c r="T65" s="2" t="s">
        <v>17</v>
      </c>
      <c r="U65" s="2" t="s">
        <v>1253</v>
      </c>
      <c r="V65" s="2" t="s">
        <v>1254</v>
      </c>
      <c r="W65" s="2" t="s">
        <v>1255</v>
      </c>
      <c r="X65" s="2" t="s">
        <v>1256</v>
      </c>
    </row>
    <row r="66" spans="1:24" x14ac:dyDescent="0.25">
      <c r="A66" s="2" t="s">
        <v>1246</v>
      </c>
      <c r="B66" s="2" t="s">
        <v>1247</v>
      </c>
      <c r="C66" s="2" t="s">
        <v>1248</v>
      </c>
      <c r="D66" s="2" t="s">
        <v>1249</v>
      </c>
      <c r="E66" s="2" t="s">
        <v>1250</v>
      </c>
      <c r="F66" s="2" t="s">
        <v>1251</v>
      </c>
      <c r="G66" s="2" t="s">
        <v>1252</v>
      </c>
      <c r="H66" s="2">
        <v>3.3</v>
      </c>
      <c r="I66" s="2" t="s">
        <v>17</v>
      </c>
      <c r="J66" s="2" t="s">
        <v>106</v>
      </c>
      <c r="K66" s="2">
        <v>5203</v>
      </c>
      <c r="L66" s="2" t="s">
        <v>401</v>
      </c>
      <c r="M66" s="2">
        <v>260</v>
      </c>
      <c r="N66" s="2">
        <v>40</v>
      </c>
      <c r="O66" s="2">
        <v>6</v>
      </c>
      <c r="P66" s="2" t="s">
        <v>17</v>
      </c>
      <c r="Q66" s="31">
        <v>5000</v>
      </c>
      <c r="R66" s="2" t="s">
        <v>17</v>
      </c>
      <c r="S66" s="2" t="s">
        <v>17</v>
      </c>
      <c r="T66" s="2" t="s">
        <v>17</v>
      </c>
      <c r="U66" s="2" t="s">
        <v>1253</v>
      </c>
      <c r="V66" s="2" t="s">
        <v>1254</v>
      </c>
      <c r="W66" s="2" t="s">
        <v>1255</v>
      </c>
      <c r="X66" s="2" t="s">
        <v>1256</v>
      </c>
    </row>
    <row r="67" spans="1:24" x14ac:dyDescent="0.25">
      <c r="A67" s="2" t="s">
        <v>1312</v>
      </c>
      <c r="B67" s="2" t="s">
        <v>1247</v>
      </c>
      <c r="C67" s="2" t="s">
        <v>1313</v>
      </c>
      <c r="D67" s="2" t="s">
        <v>1314</v>
      </c>
      <c r="E67" s="2" t="s">
        <v>1315</v>
      </c>
      <c r="F67" s="2" t="s">
        <v>1316</v>
      </c>
      <c r="G67" s="2" t="s">
        <v>1317</v>
      </c>
      <c r="H67" s="2">
        <v>3.38</v>
      </c>
      <c r="I67" s="2" t="s">
        <v>17</v>
      </c>
      <c r="J67" s="2" t="s">
        <v>119</v>
      </c>
      <c r="K67" s="2" t="s">
        <v>1318</v>
      </c>
      <c r="L67" s="2" t="s">
        <v>401</v>
      </c>
      <c r="M67" s="2">
        <v>550</v>
      </c>
      <c r="N67" s="2">
        <v>60</v>
      </c>
      <c r="O67" s="2">
        <v>6</v>
      </c>
      <c r="P67" s="2" t="s">
        <v>17</v>
      </c>
      <c r="Q67" s="31">
        <v>4000</v>
      </c>
      <c r="R67" s="2" t="s">
        <v>17</v>
      </c>
      <c r="S67" s="2" t="s">
        <v>17</v>
      </c>
      <c r="T67" s="2" t="s">
        <v>17</v>
      </c>
      <c r="U67" s="2" t="s">
        <v>1253</v>
      </c>
      <c r="V67" s="2" t="s">
        <v>1254</v>
      </c>
      <c r="W67" s="2" t="s">
        <v>1283</v>
      </c>
      <c r="X67" s="2" t="s">
        <v>1284</v>
      </c>
    </row>
    <row r="68" spans="1:24" x14ac:dyDescent="0.25">
      <c r="A68" s="2" t="s">
        <v>1438</v>
      </c>
      <c r="B68" s="2" t="s">
        <v>1247</v>
      </c>
      <c r="C68" s="2" t="s">
        <v>1439</v>
      </c>
      <c r="D68" s="2" t="s">
        <v>1440</v>
      </c>
      <c r="E68" s="2" t="s">
        <v>1441</v>
      </c>
      <c r="F68" s="2" t="s">
        <v>1442</v>
      </c>
      <c r="G68" s="2" t="s">
        <v>1317</v>
      </c>
      <c r="H68" s="2">
        <v>3.38</v>
      </c>
      <c r="I68" s="2" t="s">
        <v>17</v>
      </c>
      <c r="J68" s="2" t="s">
        <v>119</v>
      </c>
      <c r="K68" s="2" t="s">
        <v>1443</v>
      </c>
      <c r="L68" s="2" t="s">
        <v>401</v>
      </c>
      <c r="M68" s="2">
        <v>580</v>
      </c>
      <c r="N68" s="2">
        <v>60</v>
      </c>
      <c r="O68" s="2">
        <v>6</v>
      </c>
      <c r="P68" s="2" t="s">
        <v>17</v>
      </c>
      <c r="Q68" s="31">
        <v>4000</v>
      </c>
      <c r="R68" s="2" t="s">
        <v>17</v>
      </c>
      <c r="S68" s="2" t="s">
        <v>17</v>
      </c>
      <c r="T68" s="2" t="s">
        <v>17</v>
      </c>
      <c r="U68" s="2" t="s">
        <v>1253</v>
      </c>
      <c r="V68" s="2" t="s">
        <v>1254</v>
      </c>
      <c r="W68" s="2" t="s">
        <v>1283</v>
      </c>
      <c r="X68" s="2" t="s">
        <v>1284</v>
      </c>
    </row>
    <row r="69" spans="1:24" x14ac:dyDescent="0.25">
      <c r="A69" s="2" t="s">
        <v>1537</v>
      </c>
      <c r="B69" s="2" t="s">
        <v>1247</v>
      </c>
      <c r="C69" s="2" t="s">
        <v>1538</v>
      </c>
      <c r="D69" s="2" t="s">
        <v>1539</v>
      </c>
      <c r="E69" s="2" t="s">
        <v>1540</v>
      </c>
      <c r="F69" s="2" t="s">
        <v>1541</v>
      </c>
      <c r="G69" s="2" t="s">
        <v>1542</v>
      </c>
      <c r="H69" s="2">
        <v>3.78</v>
      </c>
      <c r="I69" s="2" t="s">
        <v>17</v>
      </c>
      <c r="J69" s="2" t="s">
        <v>106</v>
      </c>
      <c r="K69" s="2">
        <v>5202</v>
      </c>
      <c r="L69" s="2" t="s">
        <v>401</v>
      </c>
      <c r="M69" s="2">
        <v>240</v>
      </c>
      <c r="N69" s="2">
        <v>40</v>
      </c>
      <c r="O69" s="2">
        <v>24</v>
      </c>
      <c r="P69" s="2" t="s">
        <v>17</v>
      </c>
      <c r="Q69" s="31">
        <v>5000</v>
      </c>
      <c r="R69" s="2" t="s">
        <v>17</v>
      </c>
      <c r="S69" s="2" t="s">
        <v>17</v>
      </c>
      <c r="T69" s="2" t="s">
        <v>17</v>
      </c>
      <c r="U69" s="2" t="s">
        <v>1253</v>
      </c>
      <c r="V69" s="2" t="s">
        <v>1254</v>
      </c>
      <c r="W69" s="2" t="s">
        <v>1255</v>
      </c>
      <c r="X69" s="2" t="s">
        <v>1256</v>
      </c>
    </row>
    <row r="70" spans="1:24" x14ac:dyDescent="0.25">
      <c r="A70" s="2" t="s">
        <v>1470</v>
      </c>
      <c r="B70" s="2" t="s">
        <v>1247</v>
      </c>
      <c r="C70" s="2" t="s">
        <v>1471</v>
      </c>
      <c r="D70" s="2" t="s">
        <v>1472</v>
      </c>
      <c r="E70" s="2" t="s">
        <v>1473</v>
      </c>
      <c r="F70" s="2" t="s">
        <v>1474</v>
      </c>
      <c r="G70" s="2" t="s">
        <v>1475</v>
      </c>
      <c r="H70" s="2">
        <v>5.86</v>
      </c>
      <c r="I70" s="2" t="s">
        <v>17</v>
      </c>
      <c r="J70" s="2" t="s">
        <v>65</v>
      </c>
      <c r="K70" s="2">
        <v>716330</v>
      </c>
      <c r="L70" s="2" t="s">
        <v>200</v>
      </c>
      <c r="M70" s="2">
        <v>10</v>
      </c>
      <c r="N70" s="2">
        <v>5</v>
      </c>
      <c r="O70" s="2">
        <v>12</v>
      </c>
      <c r="P70" s="2" t="s">
        <v>17</v>
      </c>
      <c r="Q70" s="31">
        <v>30000</v>
      </c>
      <c r="R70" s="2" t="s">
        <v>17</v>
      </c>
      <c r="S70" s="2" t="s">
        <v>17</v>
      </c>
      <c r="T70" s="2" t="s">
        <v>17</v>
      </c>
      <c r="U70" s="2" t="s">
        <v>1263</v>
      </c>
      <c r="V70" s="2" t="s">
        <v>1264</v>
      </c>
      <c r="W70" s="2" t="s">
        <v>1265</v>
      </c>
      <c r="X70" s="2" t="s">
        <v>1266</v>
      </c>
    </row>
    <row r="71" spans="1:24" x14ac:dyDescent="0.25">
      <c r="A71" s="2" t="s">
        <v>1348</v>
      </c>
      <c r="B71" s="2" t="s">
        <v>1247</v>
      </c>
      <c r="C71" s="2" t="s">
        <v>1349</v>
      </c>
      <c r="D71" s="2" t="s">
        <v>1350</v>
      </c>
      <c r="E71" s="2" t="s">
        <v>1351</v>
      </c>
      <c r="F71" s="2" t="s">
        <v>1352</v>
      </c>
      <c r="G71" s="2" t="s">
        <v>1353</v>
      </c>
      <c r="H71" s="2">
        <v>0.98</v>
      </c>
      <c r="I71" s="2" t="s">
        <v>17</v>
      </c>
      <c r="J71" s="2" t="s">
        <v>119</v>
      </c>
      <c r="K71" s="2" t="s">
        <v>1354</v>
      </c>
      <c r="L71" s="2" t="s">
        <v>200</v>
      </c>
      <c r="M71" s="2">
        <v>187</v>
      </c>
      <c r="N71" s="2">
        <v>25</v>
      </c>
      <c r="O71" s="2">
        <v>6</v>
      </c>
      <c r="P71" s="2" t="s">
        <v>17</v>
      </c>
      <c r="Q71" s="31">
        <v>2500</v>
      </c>
      <c r="R71" s="2" t="s">
        <v>17</v>
      </c>
      <c r="S71" s="2" t="s">
        <v>17</v>
      </c>
      <c r="T71" s="2" t="s">
        <v>17</v>
      </c>
      <c r="U71" s="2" t="s">
        <v>1263</v>
      </c>
      <c r="V71" s="2" t="s">
        <v>1264</v>
      </c>
      <c r="W71" s="2" t="s">
        <v>1265</v>
      </c>
      <c r="X71" s="2" t="s">
        <v>1266</v>
      </c>
    </row>
    <row r="72" spans="1:24" x14ac:dyDescent="0.25">
      <c r="A72" s="2" t="s">
        <v>1277</v>
      </c>
      <c r="B72" s="2" t="s">
        <v>1247</v>
      </c>
      <c r="C72" s="2" t="s">
        <v>1278</v>
      </c>
      <c r="D72" s="2" t="s">
        <v>1279</v>
      </c>
      <c r="E72" s="2" t="s">
        <v>1280</v>
      </c>
      <c r="F72" s="2" t="s">
        <v>1281</v>
      </c>
      <c r="G72" s="2" t="s">
        <v>1282</v>
      </c>
      <c r="H72" s="2">
        <v>3.78</v>
      </c>
      <c r="I72" s="2" t="s">
        <v>17</v>
      </c>
      <c r="J72" s="2" t="s">
        <v>106</v>
      </c>
      <c r="K72" s="2">
        <v>5204</v>
      </c>
      <c r="L72" s="2" t="s">
        <v>401</v>
      </c>
      <c r="M72" s="2">
        <v>580</v>
      </c>
      <c r="N72" s="2">
        <v>60</v>
      </c>
      <c r="O72" s="2">
        <v>6</v>
      </c>
      <c r="P72" s="2" t="s">
        <v>17</v>
      </c>
      <c r="Q72" s="31">
        <v>5000</v>
      </c>
      <c r="R72" s="2" t="s">
        <v>17</v>
      </c>
      <c r="S72" s="2" t="s">
        <v>17</v>
      </c>
      <c r="T72" s="2" t="s">
        <v>17</v>
      </c>
      <c r="U72" s="2" t="s">
        <v>1253</v>
      </c>
      <c r="V72" s="2" t="s">
        <v>1254</v>
      </c>
      <c r="W72" s="2" t="s">
        <v>1283</v>
      </c>
      <c r="X72" s="2" t="s">
        <v>1284</v>
      </c>
    </row>
    <row r="73" spans="1:24" x14ac:dyDescent="0.25">
      <c r="A73" s="2" t="s">
        <v>1412</v>
      </c>
      <c r="B73" s="2" t="s">
        <v>1247</v>
      </c>
      <c r="C73" s="2" t="s">
        <v>1413</v>
      </c>
      <c r="D73" s="2" t="s">
        <v>1414</v>
      </c>
      <c r="E73" s="2" t="s">
        <v>1415</v>
      </c>
      <c r="F73" s="2" t="s">
        <v>1416</v>
      </c>
      <c r="G73" s="2" t="s">
        <v>1417</v>
      </c>
      <c r="H73" s="2">
        <v>0.44</v>
      </c>
      <c r="I73" s="2" t="s">
        <v>17</v>
      </c>
      <c r="J73" s="2" t="s">
        <v>119</v>
      </c>
      <c r="K73" s="2" t="s">
        <v>1418</v>
      </c>
      <c r="L73" s="2" t="s">
        <v>145</v>
      </c>
      <c r="M73" s="2">
        <v>325</v>
      </c>
      <c r="N73" s="2">
        <v>40</v>
      </c>
      <c r="O73" s="2">
        <v>25</v>
      </c>
      <c r="P73" s="2" t="s">
        <v>17</v>
      </c>
      <c r="Q73" s="31">
        <v>2500</v>
      </c>
      <c r="R73" s="2" t="s">
        <v>17</v>
      </c>
      <c r="S73" s="2" t="s">
        <v>17</v>
      </c>
      <c r="T73" s="2" t="s">
        <v>17</v>
      </c>
      <c r="U73" s="2" t="s">
        <v>1273</v>
      </c>
      <c r="V73" s="2" t="s">
        <v>1274</v>
      </c>
      <c r="W73" s="2" t="s">
        <v>1301</v>
      </c>
      <c r="X73" s="2" t="s">
        <v>1302</v>
      </c>
    </row>
    <row r="74" spans="1:24" x14ac:dyDescent="0.25">
      <c r="A74" s="2" t="s">
        <v>1516</v>
      </c>
      <c r="B74" s="2" t="s">
        <v>1247</v>
      </c>
      <c r="C74" s="2" t="s">
        <v>1517</v>
      </c>
      <c r="D74" s="2" t="s">
        <v>1518</v>
      </c>
      <c r="E74" s="2" t="s">
        <v>1519</v>
      </c>
      <c r="F74" s="2" t="s">
        <v>1520</v>
      </c>
      <c r="G74" s="2" t="s">
        <v>1521</v>
      </c>
      <c r="H74" s="2">
        <v>0.54</v>
      </c>
      <c r="I74" s="2" t="s">
        <v>17</v>
      </c>
      <c r="J74" s="2" t="s">
        <v>119</v>
      </c>
      <c r="K74" s="2" t="s">
        <v>1522</v>
      </c>
      <c r="L74" s="2" t="s">
        <v>145</v>
      </c>
      <c r="M74" s="2">
        <v>348</v>
      </c>
      <c r="N74" s="2">
        <v>40</v>
      </c>
      <c r="O74" s="2">
        <v>25</v>
      </c>
      <c r="P74" s="2" t="s">
        <v>17</v>
      </c>
      <c r="Q74" s="31">
        <v>1500</v>
      </c>
      <c r="R74" s="2" t="s">
        <v>17</v>
      </c>
      <c r="S74" s="2" t="s">
        <v>17</v>
      </c>
      <c r="T74" s="2" t="s">
        <v>17</v>
      </c>
      <c r="U74" s="2" t="s">
        <v>1273</v>
      </c>
      <c r="V74" s="2" t="s">
        <v>1274</v>
      </c>
      <c r="W74" s="2" t="s">
        <v>1301</v>
      </c>
      <c r="X74" s="2" t="s">
        <v>1302</v>
      </c>
    </row>
    <row r="75" spans="1:24" x14ac:dyDescent="0.25">
      <c r="A75" s="2" t="s">
        <v>1476</v>
      </c>
      <c r="B75" s="2" t="s">
        <v>1247</v>
      </c>
      <c r="C75" s="2" t="s">
        <v>1477</v>
      </c>
      <c r="D75" s="2" t="s">
        <v>1478</v>
      </c>
      <c r="E75" s="2" t="s">
        <v>1479</v>
      </c>
      <c r="F75" s="2" t="s">
        <v>1480</v>
      </c>
      <c r="G75" s="2" t="s">
        <v>1481</v>
      </c>
      <c r="H75" s="2">
        <v>0.52</v>
      </c>
      <c r="I75" s="2" t="s">
        <v>17</v>
      </c>
      <c r="J75" s="2" t="s">
        <v>106</v>
      </c>
      <c r="K75" s="2">
        <v>4004</v>
      </c>
      <c r="L75" s="2" t="s">
        <v>145</v>
      </c>
      <c r="M75" s="2">
        <v>650</v>
      </c>
      <c r="N75" s="2">
        <v>60</v>
      </c>
      <c r="O75" s="2">
        <v>25</v>
      </c>
      <c r="P75" s="2" t="s">
        <v>17</v>
      </c>
      <c r="Q75" s="31">
        <v>3000</v>
      </c>
      <c r="R75" s="2" t="s">
        <v>17</v>
      </c>
      <c r="S75" s="2" t="s">
        <v>17</v>
      </c>
      <c r="T75" s="2" t="s">
        <v>17</v>
      </c>
      <c r="U75" s="2" t="s">
        <v>1273</v>
      </c>
      <c r="V75" s="2" t="s">
        <v>1274</v>
      </c>
      <c r="W75" s="2" t="s">
        <v>1292</v>
      </c>
      <c r="X75" s="2" t="s">
        <v>1293</v>
      </c>
    </row>
    <row r="76" spans="1:24" x14ac:dyDescent="0.25">
      <c r="A76" s="2" t="s">
        <v>1285</v>
      </c>
      <c r="B76" s="2" t="s">
        <v>1247</v>
      </c>
      <c r="C76" s="2" t="s">
        <v>1286</v>
      </c>
      <c r="D76" s="2" t="s">
        <v>1287</v>
      </c>
      <c r="E76" s="2" t="s">
        <v>1288</v>
      </c>
      <c r="F76" s="2" t="s">
        <v>1289</v>
      </c>
      <c r="G76" s="2" t="s">
        <v>1290</v>
      </c>
      <c r="H76" s="2">
        <v>0.56000000000000005</v>
      </c>
      <c r="I76" s="2" t="s">
        <v>17</v>
      </c>
      <c r="J76" s="2" t="s">
        <v>119</v>
      </c>
      <c r="K76" s="2" t="s">
        <v>1291</v>
      </c>
      <c r="L76" s="2" t="s">
        <v>145</v>
      </c>
      <c r="M76" s="2">
        <v>672</v>
      </c>
      <c r="N76" s="2">
        <v>60</v>
      </c>
      <c r="O76" s="2">
        <v>25</v>
      </c>
      <c r="P76" s="2" t="s">
        <v>17</v>
      </c>
      <c r="Q76" s="31">
        <v>1500</v>
      </c>
      <c r="R76" s="2" t="s">
        <v>17</v>
      </c>
      <c r="S76" s="2" t="s">
        <v>17</v>
      </c>
      <c r="T76" s="2" t="s">
        <v>17</v>
      </c>
      <c r="U76" s="2" t="s">
        <v>1273</v>
      </c>
      <c r="V76" s="2" t="s">
        <v>1274</v>
      </c>
      <c r="W76" s="2" t="s">
        <v>1292</v>
      </c>
      <c r="X76" s="2" t="s">
        <v>1293</v>
      </c>
    </row>
    <row r="77" spans="1:24" x14ac:dyDescent="0.25">
      <c r="A77" s="2" t="s">
        <v>1397</v>
      </c>
      <c r="B77" s="2" t="s">
        <v>1247</v>
      </c>
      <c r="C77" s="2" t="s">
        <v>1398</v>
      </c>
      <c r="D77" s="2" t="s">
        <v>1399</v>
      </c>
      <c r="E77" s="2" t="s">
        <v>1400</v>
      </c>
      <c r="F77" s="2" t="s">
        <v>1401</v>
      </c>
      <c r="G77" s="2" t="s">
        <v>1290</v>
      </c>
      <c r="H77" s="2">
        <v>0.56000000000000005</v>
      </c>
      <c r="I77" s="2" t="s">
        <v>17</v>
      </c>
      <c r="J77" s="2" t="s">
        <v>119</v>
      </c>
      <c r="K77" s="2" t="s">
        <v>1402</v>
      </c>
      <c r="L77" s="2" t="s">
        <v>145</v>
      </c>
      <c r="M77" s="2">
        <v>642</v>
      </c>
      <c r="N77" s="2">
        <v>60</v>
      </c>
      <c r="O77" s="2">
        <v>25</v>
      </c>
      <c r="P77" s="2" t="s">
        <v>17</v>
      </c>
      <c r="Q77" s="31">
        <v>2500</v>
      </c>
      <c r="R77" s="2" t="s">
        <v>17</v>
      </c>
      <c r="S77" s="2" t="s">
        <v>17</v>
      </c>
      <c r="T77" s="2" t="s">
        <v>17</v>
      </c>
      <c r="U77" s="2" t="s">
        <v>1273</v>
      </c>
      <c r="V77" s="2" t="s">
        <v>1274</v>
      </c>
      <c r="W77" s="2" t="s">
        <v>1292</v>
      </c>
      <c r="X77" s="2" t="s">
        <v>1293</v>
      </c>
    </row>
    <row r="78" spans="1:24" x14ac:dyDescent="0.25">
      <c r="A78" s="2" t="s">
        <v>1530</v>
      </c>
      <c r="B78" s="2" t="s">
        <v>1247</v>
      </c>
      <c r="C78" s="2" t="s">
        <v>1531</v>
      </c>
      <c r="D78" s="2" t="s">
        <v>1532</v>
      </c>
      <c r="E78" s="2" t="s">
        <v>1533</v>
      </c>
      <c r="F78" s="2" t="s">
        <v>1534</v>
      </c>
      <c r="G78" s="2" t="s">
        <v>1535</v>
      </c>
      <c r="H78" s="2">
        <v>0.57999999999999996</v>
      </c>
      <c r="I78" s="2" t="s">
        <v>17</v>
      </c>
      <c r="J78" s="2" t="s">
        <v>119</v>
      </c>
      <c r="K78" s="2" t="s">
        <v>1536</v>
      </c>
      <c r="L78" s="2" t="s">
        <v>145</v>
      </c>
      <c r="M78" s="2">
        <v>348</v>
      </c>
      <c r="N78" s="2">
        <v>40</v>
      </c>
      <c r="O78" s="2">
        <v>25</v>
      </c>
      <c r="P78" s="2" t="s">
        <v>17</v>
      </c>
      <c r="Q78" s="31">
        <v>1500</v>
      </c>
      <c r="R78" s="2" t="s">
        <v>17</v>
      </c>
      <c r="S78" s="2" t="s">
        <v>17</v>
      </c>
      <c r="T78" s="2" t="s">
        <v>17</v>
      </c>
      <c r="U78" s="2" t="s">
        <v>1273</v>
      </c>
      <c r="V78" s="2" t="s">
        <v>1274</v>
      </c>
      <c r="W78" s="2" t="s">
        <v>1301</v>
      </c>
      <c r="X78" s="2" t="s">
        <v>1302</v>
      </c>
    </row>
    <row r="79" spans="1:24" x14ac:dyDescent="0.25">
      <c r="A79" s="2" t="s">
        <v>1571</v>
      </c>
      <c r="B79" s="2" t="s">
        <v>1247</v>
      </c>
      <c r="C79" s="2" t="s">
        <v>1572</v>
      </c>
      <c r="D79" s="2" t="s">
        <v>1573</v>
      </c>
      <c r="E79" s="2" t="s">
        <v>1574</v>
      </c>
      <c r="F79" s="2" t="s">
        <v>1575</v>
      </c>
      <c r="G79" s="2" t="s">
        <v>1535</v>
      </c>
      <c r="H79" s="2">
        <v>0.57999999999999996</v>
      </c>
      <c r="I79" s="2" t="s">
        <v>17</v>
      </c>
      <c r="J79" s="2" t="s">
        <v>119</v>
      </c>
      <c r="K79" s="2" t="s">
        <v>1576</v>
      </c>
      <c r="L79" s="2" t="s">
        <v>145</v>
      </c>
      <c r="M79" s="2">
        <v>384</v>
      </c>
      <c r="N79" s="2">
        <v>40</v>
      </c>
      <c r="O79" s="2">
        <v>25</v>
      </c>
      <c r="P79" s="2" t="s">
        <v>17</v>
      </c>
      <c r="Q79" s="31">
        <v>1500</v>
      </c>
      <c r="R79" s="2" t="s">
        <v>17</v>
      </c>
      <c r="S79" s="2" t="s">
        <v>17</v>
      </c>
      <c r="T79" s="2" t="s">
        <v>17</v>
      </c>
      <c r="U79" s="2" t="s">
        <v>1273</v>
      </c>
      <c r="V79" s="2" t="s">
        <v>1274</v>
      </c>
      <c r="W79" s="2" t="s">
        <v>1301</v>
      </c>
      <c r="X79" s="2" t="s">
        <v>1302</v>
      </c>
    </row>
    <row r="80" spans="1:24" x14ac:dyDescent="0.25">
      <c r="A80" s="2" t="s">
        <v>1368</v>
      </c>
      <c r="B80" s="2" t="s">
        <v>1247</v>
      </c>
      <c r="C80" s="2" t="s">
        <v>1369</v>
      </c>
      <c r="D80" s="2" t="s">
        <v>1370</v>
      </c>
      <c r="E80" s="2" t="s">
        <v>1371</v>
      </c>
      <c r="F80" s="2" t="s">
        <v>1372</v>
      </c>
      <c r="G80" s="2" t="s">
        <v>1373</v>
      </c>
      <c r="H80" s="2">
        <v>0.62</v>
      </c>
      <c r="I80" s="2" t="s">
        <v>17</v>
      </c>
      <c r="J80" s="2" t="s">
        <v>106</v>
      </c>
      <c r="K80" s="2">
        <v>2137</v>
      </c>
      <c r="L80" s="2" t="s">
        <v>145</v>
      </c>
      <c r="M80" s="2">
        <v>370</v>
      </c>
      <c r="N80" s="2">
        <v>40</v>
      </c>
      <c r="O80" s="2">
        <v>25</v>
      </c>
      <c r="P80" s="2" t="s">
        <v>17</v>
      </c>
      <c r="Q80" s="31">
        <v>3000</v>
      </c>
      <c r="R80" s="2" t="s">
        <v>17</v>
      </c>
      <c r="S80" s="2" t="s">
        <v>17</v>
      </c>
      <c r="T80" s="2" t="s">
        <v>17</v>
      </c>
      <c r="U80" s="2" t="s">
        <v>1273</v>
      </c>
      <c r="V80" s="2" t="s">
        <v>1274</v>
      </c>
      <c r="W80" s="2" t="s">
        <v>1301</v>
      </c>
      <c r="X80" s="2" t="s">
        <v>1302</v>
      </c>
    </row>
    <row r="81" spans="1:24" x14ac:dyDescent="0.25">
      <c r="A81" s="2" t="s">
        <v>1355</v>
      </c>
      <c r="B81" s="2" t="s">
        <v>1247</v>
      </c>
      <c r="C81" s="2" t="s">
        <v>1356</v>
      </c>
      <c r="D81" s="2" t="s">
        <v>1357</v>
      </c>
      <c r="E81" s="2" t="s">
        <v>1358</v>
      </c>
      <c r="F81" s="2" t="s">
        <v>1359</v>
      </c>
      <c r="G81" s="2" t="s">
        <v>1299</v>
      </c>
      <c r="H81" s="2">
        <v>0.57999999999999996</v>
      </c>
      <c r="I81" s="2" t="s">
        <v>17</v>
      </c>
      <c r="J81" s="2" t="s">
        <v>119</v>
      </c>
      <c r="K81" s="2" t="s">
        <v>1360</v>
      </c>
      <c r="L81" s="2" t="s">
        <v>155</v>
      </c>
      <c r="M81" s="2">
        <v>162</v>
      </c>
      <c r="N81" s="2">
        <v>25</v>
      </c>
      <c r="O81" s="2">
        <v>25</v>
      </c>
      <c r="P81" s="2" t="s">
        <v>17</v>
      </c>
      <c r="Q81" s="31">
        <v>2500</v>
      </c>
      <c r="R81" s="2" t="s">
        <v>17</v>
      </c>
      <c r="S81" s="2" t="s">
        <v>17</v>
      </c>
      <c r="T81" s="2" t="s">
        <v>17</v>
      </c>
      <c r="U81" s="2" t="s">
        <v>1273</v>
      </c>
      <c r="V81" s="2" t="s">
        <v>1274</v>
      </c>
      <c r="W81" s="2" t="s">
        <v>1275</v>
      </c>
      <c r="X81" s="2" t="s">
        <v>1276</v>
      </c>
    </row>
    <row r="82" spans="1:24" x14ac:dyDescent="0.25">
      <c r="A82" s="2" t="s">
        <v>1294</v>
      </c>
      <c r="B82" s="2" t="s">
        <v>1247</v>
      </c>
      <c r="C82" s="2" t="s">
        <v>1295</v>
      </c>
      <c r="D82" s="2" t="s">
        <v>1296</v>
      </c>
      <c r="E82" s="2" t="s">
        <v>1297</v>
      </c>
      <c r="F82" s="2" t="s">
        <v>1298</v>
      </c>
      <c r="G82" s="2" t="s">
        <v>1299</v>
      </c>
      <c r="H82" s="2">
        <v>0.57999999999999996</v>
      </c>
      <c r="I82" s="2" t="s">
        <v>17</v>
      </c>
      <c r="J82" s="2" t="s">
        <v>119</v>
      </c>
      <c r="K82" s="2" t="s">
        <v>1300</v>
      </c>
      <c r="L82" s="2" t="s">
        <v>145</v>
      </c>
      <c r="M82" s="2">
        <v>360</v>
      </c>
      <c r="N82" s="2">
        <v>40</v>
      </c>
      <c r="O82" s="2">
        <v>25</v>
      </c>
      <c r="P82" s="2" t="s">
        <v>17</v>
      </c>
      <c r="Q82" s="31">
        <v>2500</v>
      </c>
      <c r="R82" s="2" t="s">
        <v>17</v>
      </c>
      <c r="S82" s="2" t="s">
        <v>17</v>
      </c>
      <c r="T82" s="2" t="s">
        <v>17</v>
      </c>
      <c r="U82" s="2" t="s">
        <v>1273</v>
      </c>
      <c r="V82" s="2" t="s">
        <v>1274</v>
      </c>
      <c r="W82" s="2" t="s">
        <v>1301</v>
      </c>
      <c r="X82" s="2" t="s">
        <v>1302</v>
      </c>
    </row>
    <row r="83" spans="1:24" x14ac:dyDescent="0.25">
      <c r="A83" s="2" t="s">
        <v>1497</v>
      </c>
      <c r="B83" s="2" t="s">
        <v>1247</v>
      </c>
      <c r="C83" s="2" t="s">
        <v>1498</v>
      </c>
      <c r="D83" s="2" t="s">
        <v>1499</v>
      </c>
      <c r="E83" s="2" t="s">
        <v>1500</v>
      </c>
      <c r="F83" s="2" t="s">
        <v>1501</v>
      </c>
      <c r="G83" s="2" t="s">
        <v>1299</v>
      </c>
      <c r="H83" s="2">
        <v>0.57999999999999996</v>
      </c>
      <c r="I83" s="2" t="s">
        <v>17</v>
      </c>
      <c r="J83" s="2" t="s">
        <v>119</v>
      </c>
      <c r="K83" s="2" t="s">
        <v>1502</v>
      </c>
      <c r="L83" s="2" t="s">
        <v>145</v>
      </c>
      <c r="M83" s="2">
        <v>630</v>
      </c>
      <c r="N83" s="2">
        <v>60</v>
      </c>
      <c r="O83" s="2">
        <v>25</v>
      </c>
      <c r="P83" s="2" t="s">
        <v>17</v>
      </c>
      <c r="Q83" s="31">
        <v>1500</v>
      </c>
      <c r="R83" s="2" t="s">
        <v>17</v>
      </c>
      <c r="S83" s="2" t="s">
        <v>17</v>
      </c>
      <c r="T83" s="2" t="s">
        <v>17</v>
      </c>
      <c r="U83" s="2" t="s">
        <v>1273</v>
      </c>
      <c r="V83" s="2" t="s">
        <v>1274</v>
      </c>
      <c r="W83" s="2" t="s">
        <v>1292</v>
      </c>
      <c r="X83" s="2" t="s">
        <v>1293</v>
      </c>
    </row>
    <row r="84" spans="1:24" x14ac:dyDescent="0.25">
      <c r="A84" s="2" t="s">
        <v>1523</v>
      </c>
      <c r="B84" s="2" t="s">
        <v>1247</v>
      </c>
      <c r="C84" s="2" t="s">
        <v>1524</v>
      </c>
      <c r="D84" s="2" t="s">
        <v>1525</v>
      </c>
      <c r="E84" s="2" t="s">
        <v>1526</v>
      </c>
      <c r="F84" s="2" t="s">
        <v>1527</v>
      </c>
      <c r="G84" s="2" t="s">
        <v>1528</v>
      </c>
      <c r="H84" s="2">
        <v>0.74</v>
      </c>
      <c r="I84" s="2" t="s">
        <v>17</v>
      </c>
      <c r="J84" s="2" t="s">
        <v>119</v>
      </c>
      <c r="K84" s="2" t="s">
        <v>1529</v>
      </c>
      <c r="L84" s="2" t="s">
        <v>145</v>
      </c>
      <c r="M84" s="2">
        <v>202</v>
      </c>
      <c r="N84" s="2">
        <v>25</v>
      </c>
      <c r="O84" s="2">
        <v>25</v>
      </c>
      <c r="P84" s="2" t="s">
        <v>17</v>
      </c>
      <c r="Q84" s="31">
        <v>1500</v>
      </c>
      <c r="R84" s="2" t="s">
        <v>17</v>
      </c>
      <c r="S84" s="2" t="s">
        <v>17</v>
      </c>
      <c r="T84" s="2" t="s">
        <v>17</v>
      </c>
      <c r="U84" s="2" t="s">
        <v>1273</v>
      </c>
      <c r="V84" s="2" t="s">
        <v>1274</v>
      </c>
      <c r="W84" s="2" t="s">
        <v>1275</v>
      </c>
      <c r="X84" s="2" t="s">
        <v>1276</v>
      </c>
    </row>
    <row r="85" spans="1:24" x14ac:dyDescent="0.25">
      <c r="A85" s="2" t="s">
        <v>1509</v>
      </c>
      <c r="B85" s="2" t="s">
        <v>1247</v>
      </c>
      <c r="C85" s="2" t="s">
        <v>1510</v>
      </c>
      <c r="D85" s="2" t="s">
        <v>1511</v>
      </c>
      <c r="E85" s="2" t="s">
        <v>1512</v>
      </c>
      <c r="F85" s="2" t="s">
        <v>1513</v>
      </c>
      <c r="G85" s="2" t="s">
        <v>1514</v>
      </c>
      <c r="H85" s="2">
        <v>1.02</v>
      </c>
      <c r="I85" s="2" t="s">
        <v>17</v>
      </c>
      <c r="J85" s="2" t="s">
        <v>119</v>
      </c>
      <c r="K85" s="2" t="s">
        <v>1515</v>
      </c>
      <c r="L85" s="2" t="s">
        <v>155</v>
      </c>
      <c r="M85" s="2">
        <v>160</v>
      </c>
      <c r="N85" s="2">
        <v>25</v>
      </c>
      <c r="O85" s="2">
        <v>25</v>
      </c>
      <c r="P85" s="2" t="s">
        <v>17</v>
      </c>
      <c r="Q85" s="31">
        <v>1500</v>
      </c>
      <c r="R85" s="2" t="s">
        <v>17</v>
      </c>
      <c r="S85" s="2" t="s">
        <v>17</v>
      </c>
      <c r="T85" s="2" t="s">
        <v>17</v>
      </c>
      <c r="U85" s="2" t="s">
        <v>1273</v>
      </c>
      <c r="V85" s="2" t="s">
        <v>1274</v>
      </c>
      <c r="W85" s="2" t="s">
        <v>1275</v>
      </c>
      <c r="X85" s="2" t="s">
        <v>1276</v>
      </c>
    </row>
    <row r="86" spans="1:24" x14ac:dyDescent="0.25">
      <c r="A86" s="2" t="s">
        <v>1559</v>
      </c>
      <c r="B86" s="2" t="s">
        <v>1247</v>
      </c>
      <c r="C86" s="2" t="s">
        <v>1560</v>
      </c>
      <c r="D86" s="2" t="s">
        <v>1561</v>
      </c>
      <c r="E86" s="2" t="s">
        <v>1562</v>
      </c>
      <c r="F86" s="2" t="s">
        <v>1563</v>
      </c>
      <c r="G86" s="2" t="s">
        <v>1514</v>
      </c>
      <c r="H86" s="2">
        <v>1.02</v>
      </c>
      <c r="I86" s="2" t="s">
        <v>17</v>
      </c>
      <c r="J86" s="2" t="s">
        <v>119</v>
      </c>
      <c r="K86" s="2" t="s">
        <v>1564</v>
      </c>
      <c r="L86" s="2" t="s">
        <v>145</v>
      </c>
      <c r="M86" s="2">
        <v>370</v>
      </c>
      <c r="N86" s="2">
        <v>40</v>
      </c>
      <c r="O86" s="2">
        <v>25</v>
      </c>
      <c r="P86" s="2" t="s">
        <v>17</v>
      </c>
      <c r="Q86" s="31">
        <v>1500</v>
      </c>
      <c r="R86" s="2" t="s">
        <v>17</v>
      </c>
      <c r="S86" s="2" t="s">
        <v>17</v>
      </c>
      <c r="T86" s="2" t="s">
        <v>17</v>
      </c>
      <c r="U86" s="2" t="s">
        <v>1273</v>
      </c>
      <c r="V86" s="2" t="s">
        <v>1274</v>
      </c>
      <c r="W86" s="2" t="s">
        <v>1301</v>
      </c>
      <c r="X86" s="2" t="s">
        <v>1302</v>
      </c>
    </row>
    <row r="87" spans="1:24" x14ac:dyDescent="0.25">
      <c r="A87" s="2" t="s">
        <v>1628</v>
      </c>
      <c r="B87" s="2" t="s">
        <v>1247</v>
      </c>
      <c r="C87" s="2" t="s">
        <v>1629</v>
      </c>
      <c r="D87" s="2" t="s">
        <v>1630</v>
      </c>
      <c r="E87" s="2" t="s">
        <v>1631</v>
      </c>
      <c r="F87" s="2" t="s">
        <v>1632</v>
      </c>
      <c r="G87" s="2" t="s">
        <v>1514</v>
      </c>
      <c r="H87" s="2">
        <v>1.02</v>
      </c>
      <c r="I87" s="2" t="s">
        <v>17</v>
      </c>
      <c r="J87" s="2" t="s">
        <v>119</v>
      </c>
      <c r="K87" s="2" t="s">
        <v>1633</v>
      </c>
      <c r="L87" s="2" t="s">
        <v>145</v>
      </c>
      <c r="M87" s="2">
        <v>320</v>
      </c>
      <c r="N87" s="2">
        <v>40</v>
      </c>
      <c r="O87" s="2">
        <v>25</v>
      </c>
      <c r="P87" s="2" t="s">
        <v>17</v>
      </c>
      <c r="Q87" s="31">
        <v>1500</v>
      </c>
      <c r="R87" s="2" t="s">
        <v>17</v>
      </c>
      <c r="S87" s="2" t="s">
        <v>17</v>
      </c>
      <c r="T87" s="2" t="s">
        <v>17</v>
      </c>
      <c r="U87" s="2" t="s">
        <v>1273</v>
      </c>
      <c r="V87" s="2" t="s">
        <v>1274</v>
      </c>
      <c r="W87" s="2" t="s">
        <v>1301</v>
      </c>
      <c r="X87" s="2" t="s">
        <v>1302</v>
      </c>
    </row>
    <row r="88" spans="1:24" x14ac:dyDescent="0.25">
      <c r="A88" s="2" t="s">
        <v>1425</v>
      </c>
      <c r="B88" s="2" t="s">
        <v>1247</v>
      </c>
      <c r="C88" s="2" t="s">
        <v>1426</v>
      </c>
      <c r="D88" s="2" t="s">
        <v>1427</v>
      </c>
      <c r="E88" s="2" t="s">
        <v>1428</v>
      </c>
      <c r="F88" s="2" t="s">
        <v>1429</v>
      </c>
      <c r="G88" s="2" t="s">
        <v>1430</v>
      </c>
      <c r="H88" s="2">
        <v>1.02</v>
      </c>
      <c r="I88" s="2" t="s">
        <v>17</v>
      </c>
      <c r="J88" s="2" t="s">
        <v>119</v>
      </c>
      <c r="K88" s="2" t="s">
        <v>1431</v>
      </c>
      <c r="L88" s="2" t="s">
        <v>145</v>
      </c>
      <c r="M88" s="2">
        <v>210</v>
      </c>
      <c r="N88" s="2">
        <v>25</v>
      </c>
      <c r="O88" s="2">
        <v>25</v>
      </c>
      <c r="P88" s="2" t="s">
        <v>17</v>
      </c>
      <c r="Q88" s="31">
        <v>1500</v>
      </c>
      <c r="R88" s="2" t="s">
        <v>17</v>
      </c>
      <c r="S88" s="2" t="s">
        <v>17</v>
      </c>
      <c r="T88" s="2" t="s">
        <v>17</v>
      </c>
      <c r="U88" s="2" t="s">
        <v>1273</v>
      </c>
      <c r="V88" s="2" t="s">
        <v>1274</v>
      </c>
      <c r="W88" s="2" t="s">
        <v>1275</v>
      </c>
      <c r="X88" s="2" t="s">
        <v>1276</v>
      </c>
    </row>
    <row r="89" spans="1:24" x14ac:dyDescent="0.25">
      <c r="A89" s="2" t="s">
        <v>1609</v>
      </c>
      <c r="B89" s="2" t="s">
        <v>1247</v>
      </c>
      <c r="C89" s="2" t="s">
        <v>1610</v>
      </c>
      <c r="D89" s="2" t="s">
        <v>1611</v>
      </c>
      <c r="E89" s="2" t="s">
        <v>1612</v>
      </c>
      <c r="F89" s="2" t="s">
        <v>1613</v>
      </c>
      <c r="G89" s="2" t="s">
        <v>1614</v>
      </c>
      <c r="H89" s="2">
        <v>1.46</v>
      </c>
      <c r="I89" s="2" t="s">
        <v>17</v>
      </c>
      <c r="J89" s="2" t="s">
        <v>119</v>
      </c>
      <c r="K89" s="2" t="s">
        <v>1615</v>
      </c>
      <c r="L89" s="2" t="s">
        <v>145</v>
      </c>
      <c r="M89" s="2">
        <v>384</v>
      </c>
      <c r="N89" s="2">
        <v>40</v>
      </c>
      <c r="O89" s="2">
        <v>25</v>
      </c>
      <c r="P89" s="2" t="s">
        <v>17</v>
      </c>
      <c r="Q89" s="31">
        <v>1500</v>
      </c>
      <c r="R89" s="2" t="s">
        <v>17</v>
      </c>
      <c r="S89" s="2" t="s">
        <v>17</v>
      </c>
      <c r="T89" s="2" t="s">
        <v>17</v>
      </c>
      <c r="U89" s="2" t="s">
        <v>1273</v>
      </c>
      <c r="V89" s="2" t="s">
        <v>1274</v>
      </c>
      <c r="W89" s="2" t="s">
        <v>1301</v>
      </c>
      <c r="X89" s="2" t="s">
        <v>1302</v>
      </c>
    </row>
    <row r="90" spans="1:24" x14ac:dyDescent="0.25">
      <c r="A90" s="2" t="s">
        <v>1462</v>
      </c>
      <c r="B90" s="2" t="s">
        <v>1247</v>
      </c>
      <c r="C90" s="2" t="s">
        <v>1463</v>
      </c>
      <c r="D90" s="2" t="s">
        <v>1464</v>
      </c>
      <c r="E90" s="2" t="s">
        <v>1465</v>
      </c>
      <c r="F90" s="2" t="s">
        <v>1466</v>
      </c>
      <c r="G90" s="2" t="s">
        <v>1467</v>
      </c>
      <c r="H90" s="2">
        <v>3.64</v>
      </c>
      <c r="I90" s="2" t="s">
        <v>17</v>
      </c>
      <c r="J90" s="2" t="s">
        <v>1468</v>
      </c>
      <c r="K90" s="2" t="s">
        <v>1469</v>
      </c>
      <c r="L90" s="2" t="s">
        <v>401</v>
      </c>
      <c r="M90" s="2">
        <v>190</v>
      </c>
      <c r="N90" s="2">
        <v>25</v>
      </c>
      <c r="O90" s="2">
        <v>25</v>
      </c>
      <c r="P90" s="2" t="s">
        <v>17</v>
      </c>
      <c r="Q90" s="31">
        <v>2000</v>
      </c>
      <c r="R90" s="2" t="s">
        <v>17</v>
      </c>
      <c r="S90" s="2" t="s">
        <v>17</v>
      </c>
      <c r="T90" s="2" t="s">
        <v>17</v>
      </c>
      <c r="U90" s="2" t="s">
        <v>1253</v>
      </c>
      <c r="V90" s="2" t="s">
        <v>1254</v>
      </c>
      <c r="W90" s="2" t="s">
        <v>1339</v>
      </c>
      <c r="X90" s="2" t="s">
        <v>1340</v>
      </c>
    </row>
    <row r="91" spans="1:24" x14ac:dyDescent="0.25">
      <c r="A91" s="2" t="s">
        <v>1503</v>
      </c>
      <c r="B91" s="2" t="s">
        <v>1247</v>
      </c>
      <c r="C91" s="2" t="s">
        <v>1504</v>
      </c>
      <c r="D91" s="2" t="s">
        <v>1505</v>
      </c>
      <c r="E91" s="2" t="s">
        <v>1506</v>
      </c>
      <c r="F91" s="2" t="s">
        <v>1507</v>
      </c>
      <c r="G91" s="2" t="s">
        <v>1366</v>
      </c>
      <c r="H91" s="2">
        <v>0.98</v>
      </c>
      <c r="I91" s="2" t="s">
        <v>17</v>
      </c>
      <c r="J91" s="2" t="s">
        <v>119</v>
      </c>
      <c r="K91" s="2" t="s">
        <v>1508</v>
      </c>
      <c r="L91" s="2" t="s">
        <v>200</v>
      </c>
      <c r="M91" s="2">
        <v>180</v>
      </c>
      <c r="N91" s="2">
        <v>25</v>
      </c>
      <c r="O91" s="2">
        <v>6</v>
      </c>
      <c r="P91" s="2" t="s">
        <v>17</v>
      </c>
      <c r="Q91" s="31">
        <v>2500</v>
      </c>
      <c r="R91" s="2" t="s">
        <v>17</v>
      </c>
      <c r="S91" s="2" t="s">
        <v>17</v>
      </c>
      <c r="T91" s="2" t="s">
        <v>17</v>
      </c>
      <c r="U91" s="2" t="s">
        <v>1263</v>
      </c>
      <c r="V91" s="2" t="s">
        <v>1264</v>
      </c>
      <c r="W91" s="2" t="s">
        <v>1265</v>
      </c>
      <c r="X91" s="2" t="s">
        <v>1266</v>
      </c>
    </row>
    <row r="92" spans="1:24" x14ac:dyDescent="0.25">
      <c r="A92" s="2" t="s">
        <v>1622</v>
      </c>
      <c r="B92" s="2" t="s">
        <v>1247</v>
      </c>
      <c r="C92" s="2" t="s">
        <v>1623</v>
      </c>
      <c r="D92" s="2" t="s">
        <v>1624</v>
      </c>
      <c r="E92" s="2" t="s">
        <v>1625</v>
      </c>
      <c r="F92" s="2" t="s">
        <v>1626</v>
      </c>
      <c r="G92" s="2" t="s">
        <v>1366</v>
      </c>
      <c r="H92" s="2">
        <v>0.98</v>
      </c>
      <c r="I92" s="2" t="s">
        <v>17</v>
      </c>
      <c r="J92" s="2" t="s">
        <v>119</v>
      </c>
      <c r="K92" s="2" t="s">
        <v>1627</v>
      </c>
      <c r="L92" s="2" t="s">
        <v>200</v>
      </c>
      <c r="M92" s="2">
        <v>193</v>
      </c>
      <c r="N92" s="2">
        <v>25</v>
      </c>
      <c r="O92" s="2">
        <v>6</v>
      </c>
      <c r="P92" s="2" t="s">
        <v>17</v>
      </c>
      <c r="Q92" s="31">
        <v>3000</v>
      </c>
      <c r="R92" s="2" t="s">
        <v>17</v>
      </c>
      <c r="S92" s="2" t="s">
        <v>17</v>
      </c>
      <c r="T92" s="2" t="s">
        <v>17</v>
      </c>
      <c r="U92" s="2" t="s">
        <v>1263</v>
      </c>
      <c r="V92" s="2" t="s">
        <v>1264</v>
      </c>
      <c r="W92" s="2" t="s">
        <v>1265</v>
      </c>
      <c r="X92" s="2" t="s">
        <v>1266</v>
      </c>
    </row>
    <row r="93" spans="1:24" x14ac:dyDescent="0.25">
      <c r="A93" s="2" t="s">
        <v>1361</v>
      </c>
      <c r="B93" s="2" t="s">
        <v>1247</v>
      </c>
      <c r="C93" s="2" t="s">
        <v>1362</v>
      </c>
      <c r="D93" s="2" t="s">
        <v>1363</v>
      </c>
      <c r="E93" s="2" t="s">
        <v>1364</v>
      </c>
      <c r="F93" s="2" t="s">
        <v>1365</v>
      </c>
      <c r="G93" s="2" t="s">
        <v>1366</v>
      </c>
      <c r="H93" s="2">
        <v>0.98</v>
      </c>
      <c r="I93" s="2" t="s">
        <v>17</v>
      </c>
      <c r="J93" s="2" t="s">
        <v>119</v>
      </c>
      <c r="K93" s="2" t="s">
        <v>1367</v>
      </c>
      <c r="L93" s="2" t="s">
        <v>200</v>
      </c>
      <c r="M93" s="2">
        <v>320</v>
      </c>
      <c r="N93" s="2">
        <v>40</v>
      </c>
      <c r="O93" s="2">
        <v>6</v>
      </c>
      <c r="P93" s="2" t="s">
        <v>17</v>
      </c>
      <c r="Q93" s="31">
        <v>3000</v>
      </c>
      <c r="R93" s="2" t="s">
        <v>17</v>
      </c>
      <c r="S93" s="2" t="s">
        <v>17</v>
      </c>
      <c r="T93" s="2" t="s">
        <v>17</v>
      </c>
      <c r="U93" s="2" t="s">
        <v>1263</v>
      </c>
      <c r="V93" s="2" t="s">
        <v>1264</v>
      </c>
      <c r="W93" s="2" t="s">
        <v>1310</v>
      </c>
      <c r="X93" s="2" t="s">
        <v>1311</v>
      </c>
    </row>
    <row r="94" spans="1:24" x14ac:dyDescent="0.25">
      <c r="A94" s="2" t="s">
        <v>1597</v>
      </c>
      <c r="B94" s="2" t="s">
        <v>1247</v>
      </c>
      <c r="C94" s="2" t="s">
        <v>1598</v>
      </c>
      <c r="D94" s="2" t="s">
        <v>1599</v>
      </c>
      <c r="E94" s="2" t="s">
        <v>1600</v>
      </c>
      <c r="F94" s="2" t="s">
        <v>1601</v>
      </c>
      <c r="G94" s="2" t="s">
        <v>1366</v>
      </c>
      <c r="H94" s="2">
        <v>0.98</v>
      </c>
      <c r="I94" s="2" t="s">
        <v>17</v>
      </c>
      <c r="J94" s="2" t="s">
        <v>119</v>
      </c>
      <c r="K94" s="2" t="s">
        <v>1602</v>
      </c>
      <c r="L94" s="2" t="s">
        <v>200</v>
      </c>
      <c r="M94" s="2">
        <v>340</v>
      </c>
      <c r="N94" s="2">
        <v>40</v>
      </c>
      <c r="O94" s="2">
        <v>6</v>
      </c>
      <c r="P94" s="2" t="s">
        <v>17</v>
      </c>
      <c r="Q94" s="31">
        <v>2500</v>
      </c>
      <c r="R94" s="2" t="s">
        <v>17</v>
      </c>
      <c r="S94" s="2" t="s">
        <v>17</v>
      </c>
      <c r="T94" s="2" t="s">
        <v>17</v>
      </c>
      <c r="U94" s="2" t="s">
        <v>1263</v>
      </c>
      <c r="V94" s="2" t="s">
        <v>1264</v>
      </c>
      <c r="W94" s="2" t="s">
        <v>1310</v>
      </c>
      <c r="X94" s="2" t="s">
        <v>1311</v>
      </c>
    </row>
    <row r="95" spans="1:24" x14ac:dyDescent="0.25">
      <c r="A95" s="2" t="s">
        <v>1482</v>
      </c>
      <c r="B95" s="2" t="s">
        <v>1247</v>
      </c>
      <c r="C95" s="2" t="s">
        <v>1483</v>
      </c>
      <c r="D95" s="2" t="s">
        <v>1484</v>
      </c>
      <c r="E95" s="2" t="s">
        <v>1485</v>
      </c>
      <c r="F95" s="2" t="s">
        <v>1486</v>
      </c>
      <c r="G95" s="2" t="s">
        <v>1487</v>
      </c>
      <c r="H95" s="2">
        <v>2.82</v>
      </c>
      <c r="I95" s="2" t="s">
        <v>17</v>
      </c>
      <c r="J95" s="2" t="s">
        <v>119</v>
      </c>
      <c r="K95" s="2" t="s">
        <v>1488</v>
      </c>
      <c r="L95" s="2" t="s">
        <v>401</v>
      </c>
      <c r="M95" s="2">
        <v>1700</v>
      </c>
      <c r="N95" s="2">
        <v>150</v>
      </c>
      <c r="O95" s="2">
        <v>6</v>
      </c>
      <c r="P95" s="2" t="s">
        <v>17</v>
      </c>
      <c r="Q95" s="31">
        <v>4000</v>
      </c>
      <c r="R95" s="2" t="s">
        <v>17</v>
      </c>
      <c r="S95" s="2" t="s">
        <v>17</v>
      </c>
      <c r="T95" s="2" t="s">
        <v>17</v>
      </c>
      <c r="U95" s="2" t="s">
        <v>1253</v>
      </c>
      <c r="V95" s="2" t="s">
        <v>1254</v>
      </c>
      <c r="W95" s="2" t="s">
        <v>1489</v>
      </c>
      <c r="X95" s="2" t="s">
        <v>1490</v>
      </c>
    </row>
    <row r="96" spans="1:24" x14ac:dyDescent="0.25">
      <c r="A96" s="2" t="s">
        <v>1257</v>
      </c>
      <c r="B96" s="2" t="s">
        <v>1247</v>
      </c>
      <c r="C96" s="2" t="s">
        <v>1258</v>
      </c>
      <c r="D96" s="2" t="s">
        <v>1259</v>
      </c>
      <c r="E96" s="2" t="s">
        <v>1260</v>
      </c>
      <c r="F96" s="2" t="s">
        <v>1261</v>
      </c>
      <c r="G96" s="2" t="s">
        <v>1262</v>
      </c>
      <c r="H96" s="2">
        <v>0.97</v>
      </c>
      <c r="I96" s="2" t="s">
        <v>17</v>
      </c>
      <c r="J96" s="2" t="s">
        <v>106</v>
      </c>
      <c r="K96" s="2">
        <v>5002</v>
      </c>
      <c r="L96" s="2" t="s">
        <v>200</v>
      </c>
      <c r="M96" s="2">
        <v>140</v>
      </c>
      <c r="N96" s="2">
        <v>25</v>
      </c>
      <c r="O96" s="2">
        <v>10</v>
      </c>
      <c r="P96" s="2" t="s">
        <v>17</v>
      </c>
      <c r="Q96" s="31">
        <v>3500</v>
      </c>
      <c r="R96" s="2" t="s">
        <v>17</v>
      </c>
      <c r="S96" s="2" t="s">
        <v>17</v>
      </c>
      <c r="T96" s="2" t="s">
        <v>17</v>
      </c>
      <c r="U96" s="2" t="s">
        <v>1263</v>
      </c>
      <c r="V96" s="2" t="s">
        <v>1264</v>
      </c>
      <c r="W96" s="2" t="s">
        <v>1265</v>
      </c>
      <c r="X96" s="2" t="s">
        <v>1266</v>
      </c>
    </row>
    <row r="97" spans="1:24" x14ac:dyDescent="0.25">
      <c r="A97" s="2" t="s">
        <v>1450</v>
      </c>
      <c r="B97" s="2" t="s">
        <v>1247</v>
      </c>
      <c r="C97" s="2" t="s">
        <v>1451</v>
      </c>
      <c r="D97" s="2" t="s">
        <v>1452</v>
      </c>
      <c r="E97" s="2" t="s">
        <v>1453</v>
      </c>
      <c r="F97" s="2" t="s">
        <v>1454</v>
      </c>
      <c r="G97" s="2" t="s">
        <v>1455</v>
      </c>
      <c r="H97" s="2">
        <v>1.1599999999999999</v>
      </c>
      <c r="I97" s="2" t="s">
        <v>17</v>
      </c>
      <c r="J97" s="2" t="s">
        <v>106</v>
      </c>
      <c r="K97" s="2">
        <v>5001</v>
      </c>
      <c r="L97" s="2" t="s">
        <v>200</v>
      </c>
      <c r="M97" s="2">
        <v>150</v>
      </c>
      <c r="N97" s="2">
        <v>25</v>
      </c>
      <c r="O97" s="2">
        <v>10</v>
      </c>
      <c r="P97" s="2" t="s">
        <v>17</v>
      </c>
      <c r="Q97" s="31">
        <v>3500</v>
      </c>
      <c r="R97" s="2" t="s">
        <v>17</v>
      </c>
      <c r="S97" s="2" t="s">
        <v>17</v>
      </c>
      <c r="T97" s="2" t="s">
        <v>17</v>
      </c>
      <c r="U97" s="2" t="s">
        <v>1263</v>
      </c>
      <c r="V97" s="2" t="s">
        <v>1264</v>
      </c>
      <c r="W97" s="2" t="s">
        <v>1265</v>
      </c>
      <c r="X97" s="2" t="s">
        <v>1266</v>
      </c>
    </row>
    <row r="98" spans="1:24" x14ac:dyDescent="0.25">
      <c r="A98" s="2" t="s">
        <v>1267</v>
      </c>
      <c r="B98" s="2" t="s">
        <v>1247</v>
      </c>
      <c r="C98" s="2" t="s">
        <v>1268</v>
      </c>
      <c r="D98" s="2" t="s">
        <v>1269</v>
      </c>
      <c r="E98" s="2" t="s">
        <v>1270</v>
      </c>
      <c r="F98" s="2" t="s">
        <v>1271</v>
      </c>
      <c r="G98" s="2" t="s">
        <v>1272</v>
      </c>
      <c r="H98" s="2">
        <v>1.24</v>
      </c>
      <c r="I98" s="2" t="s">
        <v>17</v>
      </c>
      <c r="J98" s="2" t="s">
        <v>65</v>
      </c>
      <c r="K98" s="2">
        <v>461225</v>
      </c>
      <c r="L98" s="2" t="s">
        <v>155</v>
      </c>
      <c r="M98" s="2">
        <v>300</v>
      </c>
      <c r="N98" s="2">
        <v>25</v>
      </c>
      <c r="O98" s="2">
        <v>10</v>
      </c>
      <c r="P98" s="2" t="s">
        <v>17</v>
      </c>
      <c r="Q98" s="31">
        <v>3000</v>
      </c>
      <c r="R98" s="2" t="s">
        <v>17</v>
      </c>
      <c r="S98" s="2" t="s">
        <v>17</v>
      </c>
      <c r="T98" s="2" t="s">
        <v>17</v>
      </c>
      <c r="U98" s="2" t="s">
        <v>1273</v>
      </c>
      <c r="V98" s="2" t="s">
        <v>1274</v>
      </c>
      <c r="W98" s="2" t="s">
        <v>1275</v>
      </c>
      <c r="X98" s="2" t="s">
        <v>1276</v>
      </c>
    </row>
    <row r="99" spans="1:24" x14ac:dyDescent="0.25">
      <c r="A99" s="2" t="s">
        <v>1383</v>
      </c>
      <c r="B99" s="2" t="s">
        <v>1247</v>
      </c>
      <c r="C99" s="2" t="s">
        <v>1384</v>
      </c>
      <c r="D99" s="2" t="s">
        <v>1385</v>
      </c>
      <c r="E99" s="2" t="s">
        <v>1386</v>
      </c>
      <c r="F99" s="2" t="s">
        <v>1387</v>
      </c>
      <c r="G99" s="2" t="s">
        <v>1388</v>
      </c>
      <c r="H99" s="2">
        <v>1.24</v>
      </c>
      <c r="I99" s="2" t="s">
        <v>17</v>
      </c>
      <c r="J99" s="2" t="s">
        <v>106</v>
      </c>
      <c r="K99" s="2">
        <v>5004</v>
      </c>
      <c r="L99" s="2" t="s">
        <v>200</v>
      </c>
      <c r="M99" s="2">
        <v>270</v>
      </c>
      <c r="N99" s="2">
        <v>40</v>
      </c>
      <c r="O99" s="2">
        <v>10</v>
      </c>
      <c r="P99" s="2" t="s">
        <v>17</v>
      </c>
      <c r="Q99" s="31">
        <v>3500</v>
      </c>
      <c r="R99" s="2" t="s">
        <v>17</v>
      </c>
      <c r="S99" s="2" t="s">
        <v>17</v>
      </c>
      <c r="T99" s="2" t="s">
        <v>17</v>
      </c>
      <c r="U99" s="2" t="s">
        <v>1263</v>
      </c>
      <c r="V99" s="2" t="s">
        <v>1264</v>
      </c>
      <c r="W99" s="2" t="s">
        <v>1310</v>
      </c>
      <c r="X99" s="2" t="s">
        <v>1311</v>
      </c>
    </row>
  </sheetData>
  <autoFilter ref="A1:X57">
    <sortState ref="A2:X57">
      <sortCondition ref="G1:G57"/>
    </sortState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"/>
  <sheetViews>
    <sheetView workbookViewId="0">
      <selection activeCell="A6" sqref="A6:XFD6"/>
    </sheetView>
  </sheetViews>
  <sheetFormatPr defaultRowHeight="15" x14ac:dyDescent="0.25"/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15</v>
      </c>
      <c r="N1" t="s">
        <v>13</v>
      </c>
      <c r="O1" t="s">
        <v>14</v>
      </c>
      <c r="P1" t="s">
        <v>98</v>
      </c>
      <c r="Q1" t="s">
        <v>114</v>
      </c>
      <c r="R1" t="s">
        <v>1240</v>
      </c>
      <c r="S1" t="s">
        <v>1233</v>
      </c>
    </row>
    <row r="2" spans="1:33" x14ac:dyDescent="0.25">
      <c r="A2" t="s">
        <v>344</v>
      </c>
      <c r="B2" t="s">
        <v>329</v>
      </c>
      <c r="C2" t="s">
        <v>345</v>
      </c>
      <c r="D2" t="s">
        <v>346</v>
      </c>
      <c r="E2" t="s">
        <v>345</v>
      </c>
      <c r="F2" s="1">
        <v>4.4800000000000004</v>
      </c>
      <c r="G2" t="s">
        <v>17</v>
      </c>
      <c r="H2" t="s">
        <v>347</v>
      </c>
      <c r="I2" t="s">
        <v>348</v>
      </c>
      <c r="J2">
        <v>0</v>
      </c>
      <c r="K2">
        <v>1.8</v>
      </c>
      <c r="L2">
        <v>2</v>
      </c>
      <c r="M2" t="s">
        <v>21</v>
      </c>
      <c r="N2">
        <v>2500</v>
      </c>
      <c r="O2" t="s">
        <v>17</v>
      </c>
      <c r="Q2" t="s">
        <v>18</v>
      </c>
      <c r="R2" t="s">
        <v>1230</v>
      </c>
      <c r="S2" s="1">
        <f>F2/L2</f>
        <v>2.2400000000000002</v>
      </c>
    </row>
    <row r="3" spans="1:33" x14ac:dyDescent="0.25">
      <c r="A3" t="s">
        <v>357</v>
      </c>
      <c r="B3" t="s">
        <v>329</v>
      </c>
      <c r="C3" t="s">
        <v>358</v>
      </c>
      <c r="D3" t="s">
        <v>359</v>
      </c>
      <c r="E3" t="s">
        <v>358</v>
      </c>
      <c r="F3" s="1">
        <v>2.82</v>
      </c>
      <c r="G3" t="s">
        <v>17</v>
      </c>
      <c r="H3" t="s">
        <v>360</v>
      </c>
      <c r="I3" t="s">
        <v>348</v>
      </c>
      <c r="J3">
        <v>20</v>
      </c>
      <c r="K3">
        <v>2.7</v>
      </c>
      <c r="L3">
        <v>1</v>
      </c>
      <c r="M3" t="s">
        <v>21</v>
      </c>
      <c r="N3">
        <v>10</v>
      </c>
      <c r="O3" t="s">
        <v>17</v>
      </c>
      <c r="Q3" t="s">
        <v>18</v>
      </c>
      <c r="R3" t="s">
        <v>1230</v>
      </c>
      <c r="S3" s="1">
        <f>F3/L3</f>
        <v>2.82</v>
      </c>
    </row>
    <row r="4" spans="1:33" x14ac:dyDescent="0.25">
      <c r="A4" t="s">
        <v>402</v>
      </c>
      <c r="B4" t="s">
        <v>329</v>
      </c>
      <c r="C4" t="s">
        <v>358</v>
      </c>
      <c r="D4" t="s">
        <v>403</v>
      </c>
      <c r="E4" t="s">
        <v>358</v>
      </c>
      <c r="F4" s="1">
        <v>7.98</v>
      </c>
      <c r="G4" t="s">
        <v>17</v>
      </c>
      <c r="H4" t="s">
        <v>404</v>
      </c>
      <c r="I4" t="s">
        <v>348</v>
      </c>
      <c r="J4">
        <v>20</v>
      </c>
      <c r="K4">
        <v>2.7</v>
      </c>
      <c r="L4">
        <v>1</v>
      </c>
      <c r="M4" t="s">
        <v>21</v>
      </c>
      <c r="N4">
        <v>10</v>
      </c>
      <c r="O4" t="s">
        <v>17</v>
      </c>
      <c r="Q4" t="s">
        <v>18</v>
      </c>
      <c r="R4" t="s">
        <v>1230</v>
      </c>
      <c r="S4" s="1">
        <f>F4/L4</f>
        <v>7.98</v>
      </c>
    </row>
    <row r="6" spans="1:33" s="2" customFormat="1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421</v>
      </c>
      <c r="F6" s="2" t="s">
        <v>31</v>
      </c>
      <c r="G6" s="2" t="s">
        <v>33</v>
      </c>
      <c r="H6" s="2" t="s">
        <v>32</v>
      </c>
      <c r="I6" s="2" t="s">
        <v>634</v>
      </c>
      <c r="J6" s="2" t="s">
        <v>440</v>
      </c>
      <c r="K6" s="2" t="s">
        <v>34</v>
      </c>
      <c r="L6" s="2" t="s">
        <v>35</v>
      </c>
      <c r="M6" s="2" t="s">
        <v>422</v>
      </c>
      <c r="N6" s="2" t="s">
        <v>36</v>
      </c>
      <c r="O6" s="2" t="s">
        <v>36</v>
      </c>
      <c r="P6" s="2" t="s">
        <v>40</v>
      </c>
      <c r="Q6" s="2" t="s">
        <v>37</v>
      </c>
      <c r="R6" s="2" t="s">
        <v>38</v>
      </c>
      <c r="S6" s="2" t="s">
        <v>39</v>
      </c>
      <c r="T6" s="2" t="s">
        <v>41</v>
      </c>
      <c r="U6" s="2" t="s">
        <v>44</v>
      </c>
      <c r="V6" s="2" t="s">
        <v>42</v>
      </c>
      <c r="W6" s="2" t="s">
        <v>43</v>
      </c>
      <c r="X6" s="2" t="s">
        <v>423</v>
      </c>
      <c r="Y6" s="2" t="s">
        <v>45</v>
      </c>
      <c r="Z6" s="2" t="s">
        <v>46</v>
      </c>
      <c r="AA6" s="2" t="s">
        <v>47</v>
      </c>
      <c r="AB6" s="2" t="s">
        <v>74</v>
      </c>
      <c r="AC6" s="2" t="s">
        <v>48</v>
      </c>
      <c r="AD6" s="2" t="s">
        <v>49</v>
      </c>
      <c r="AE6" s="2" t="s">
        <v>50</v>
      </c>
      <c r="AF6" s="2" t="s">
        <v>1234</v>
      </c>
      <c r="AG6" s="2" t="s">
        <v>1233</v>
      </c>
    </row>
    <row r="7" spans="1:33" x14ac:dyDescent="0.25">
      <c r="A7" s="2" t="s">
        <v>579</v>
      </c>
      <c r="B7" s="2" t="s">
        <v>470</v>
      </c>
      <c r="C7" s="2" t="s">
        <v>580</v>
      </c>
      <c r="D7" s="2" t="s">
        <v>581</v>
      </c>
      <c r="E7" s="9">
        <v>4167</v>
      </c>
      <c r="F7" s="2" t="s">
        <v>582</v>
      </c>
      <c r="G7" s="2">
        <v>2200</v>
      </c>
      <c r="H7" s="2">
        <v>3000</v>
      </c>
      <c r="I7" s="2"/>
      <c r="J7" s="2" t="s">
        <v>452</v>
      </c>
      <c r="K7" s="2" t="s">
        <v>431</v>
      </c>
      <c r="L7" s="2" t="s">
        <v>453</v>
      </c>
      <c r="M7" s="2">
        <v>80</v>
      </c>
      <c r="N7" s="2" t="s">
        <v>52</v>
      </c>
      <c r="O7" s="2" t="s">
        <v>52</v>
      </c>
      <c r="P7" s="2"/>
      <c r="Q7" s="2" t="s">
        <v>53</v>
      </c>
      <c r="R7" s="2" t="s">
        <v>54</v>
      </c>
      <c r="S7" s="2"/>
      <c r="T7" s="2" t="s">
        <v>69</v>
      </c>
      <c r="U7" s="2" t="s">
        <v>1040</v>
      </c>
      <c r="V7" s="2" t="s">
        <v>52</v>
      </c>
      <c r="W7" s="2" t="s">
        <v>1230</v>
      </c>
      <c r="X7" s="2">
        <v>400</v>
      </c>
      <c r="Y7" s="2">
        <v>1</v>
      </c>
      <c r="Z7" s="2"/>
      <c r="AA7" s="2" t="s">
        <v>57</v>
      </c>
      <c r="AB7" s="2"/>
      <c r="AC7" s="2"/>
      <c r="AD7" s="2"/>
      <c r="AE7" s="2">
        <v>100</v>
      </c>
      <c r="AF7" s="8">
        <f>E7/100</f>
        <v>41.67</v>
      </c>
      <c r="AG7" s="8">
        <f>AF7/Y7</f>
        <v>41.67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6"/>
  <sheetViews>
    <sheetView workbookViewId="0">
      <pane ySplit="1" topLeftCell="A2" activePane="bottomLeft" state="frozen"/>
      <selection pane="bottomLeft" activeCell="O10" sqref="O10"/>
    </sheetView>
  </sheetViews>
  <sheetFormatPr defaultRowHeight="15" x14ac:dyDescent="0.25"/>
  <cols>
    <col min="4" max="4" width="12.7109375" bestFit="1" customWidth="1"/>
    <col min="6" max="6" width="24.140625" customWidth="1"/>
    <col min="11" max="11" width="12.140625" customWidth="1"/>
    <col min="12" max="12" width="31.42578125" bestFit="1" customWidth="1"/>
  </cols>
  <sheetData>
    <row r="1" spans="1:15" x14ac:dyDescent="0.25">
      <c r="A1" t="s">
        <v>25</v>
      </c>
      <c r="B1" t="s">
        <v>26</v>
      </c>
      <c r="C1" t="s">
        <v>27</v>
      </c>
      <c r="D1" t="s">
        <v>9</v>
      </c>
      <c r="E1" t="s">
        <v>99</v>
      </c>
      <c r="F1" t="s">
        <v>12</v>
      </c>
      <c r="G1" t="s">
        <v>14</v>
      </c>
      <c r="H1" t="s">
        <v>29</v>
      </c>
      <c r="I1" t="s">
        <v>10</v>
      </c>
      <c r="J1" t="s">
        <v>28</v>
      </c>
    </row>
    <row r="2" spans="1:15" x14ac:dyDescent="0.25">
      <c r="A2" t="s">
        <v>24</v>
      </c>
      <c r="B2" s="36" t="s">
        <v>826</v>
      </c>
      <c r="C2" s="2" t="s">
        <v>825</v>
      </c>
      <c r="D2" s="2">
        <v>180</v>
      </c>
      <c r="E2" s="2">
        <v>80</v>
      </c>
      <c r="F2" s="2" t="s">
        <v>69</v>
      </c>
      <c r="G2" s="2">
        <v>20</v>
      </c>
      <c r="H2">
        <f t="shared" ref="H2:H33" si="0">D2/I2</f>
        <v>90</v>
      </c>
      <c r="I2" s="2">
        <v>2</v>
      </c>
      <c r="J2">
        <v>24.68</v>
      </c>
    </row>
    <row r="3" spans="1:15" x14ac:dyDescent="0.25">
      <c r="A3" t="s">
        <v>24</v>
      </c>
      <c r="B3" s="36" t="s">
        <v>791</v>
      </c>
      <c r="C3" s="2" t="s">
        <v>790</v>
      </c>
      <c r="D3" s="2">
        <v>180</v>
      </c>
      <c r="E3" s="2">
        <v>83</v>
      </c>
      <c r="F3" s="2" t="s">
        <v>56</v>
      </c>
      <c r="G3" s="2">
        <v>40</v>
      </c>
      <c r="H3">
        <f t="shared" si="0"/>
        <v>90</v>
      </c>
      <c r="I3" s="2">
        <v>2</v>
      </c>
      <c r="J3">
        <v>9.2449999999999992</v>
      </c>
    </row>
    <row r="4" spans="1:15" x14ac:dyDescent="0.25">
      <c r="A4" t="s">
        <v>24</v>
      </c>
      <c r="B4" s="2" t="s">
        <v>845</v>
      </c>
      <c r="C4" s="2" t="s">
        <v>844</v>
      </c>
      <c r="D4" s="2">
        <v>180</v>
      </c>
      <c r="E4" s="2">
        <v>80</v>
      </c>
      <c r="F4" s="2" t="s">
        <v>56</v>
      </c>
      <c r="G4" s="2">
        <v>25</v>
      </c>
      <c r="H4">
        <f t="shared" si="0"/>
        <v>72</v>
      </c>
      <c r="I4" s="2">
        <v>2.5</v>
      </c>
      <c r="J4">
        <v>5.8900000000000006</v>
      </c>
    </row>
    <row r="5" spans="1:15" ht="15.75" thickBot="1" x14ac:dyDescent="0.3">
      <c r="A5" t="s">
        <v>24</v>
      </c>
      <c r="B5" s="2" t="s">
        <v>942</v>
      </c>
      <c r="C5" s="2" t="s">
        <v>941</v>
      </c>
      <c r="D5" s="2">
        <v>180</v>
      </c>
      <c r="E5" s="2">
        <v>80</v>
      </c>
      <c r="F5" s="2" t="s">
        <v>56</v>
      </c>
      <c r="G5" s="2">
        <v>25</v>
      </c>
      <c r="H5">
        <f t="shared" si="0"/>
        <v>72</v>
      </c>
      <c r="I5" s="2">
        <v>2.5</v>
      </c>
      <c r="J5">
        <v>5.8900000000000006</v>
      </c>
      <c r="M5" t="s">
        <v>1645</v>
      </c>
      <c r="N5" t="s">
        <v>1643</v>
      </c>
      <c r="O5" t="s">
        <v>1644</v>
      </c>
    </row>
    <row r="6" spans="1:15" x14ac:dyDescent="0.25">
      <c r="A6" t="s">
        <v>121</v>
      </c>
      <c r="B6" s="2" t="s">
        <v>166</v>
      </c>
      <c r="C6" s="2" t="s">
        <v>167</v>
      </c>
      <c r="D6" s="2">
        <v>160</v>
      </c>
      <c r="E6" s="2">
        <v>80</v>
      </c>
      <c r="F6" s="2" t="s">
        <v>103</v>
      </c>
      <c r="G6" s="2">
        <v>25</v>
      </c>
      <c r="H6">
        <f t="shared" si="0"/>
        <v>64</v>
      </c>
      <c r="I6" s="2">
        <v>2.5</v>
      </c>
      <c r="J6" s="8">
        <v>6.15</v>
      </c>
      <c r="L6" s="29" t="s">
        <v>133</v>
      </c>
      <c r="M6">
        <f>AVERAGEIF($I$2:$I$176,"&lt;3",$J$2:$J$176)</f>
        <v>9.1092857142857149</v>
      </c>
      <c r="N6" s="1">
        <f>J6</f>
        <v>6.15</v>
      </c>
      <c r="O6" s="10">
        <f>AVERAGE(J3:J6)</f>
        <v>6.7937499999999993</v>
      </c>
    </row>
    <row r="7" spans="1:15" ht="15.75" thickBot="1" x14ac:dyDescent="0.3">
      <c r="A7" t="s">
        <v>22</v>
      </c>
      <c r="B7" t="s">
        <v>1159</v>
      </c>
      <c r="C7" t="s">
        <v>1158</v>
      </c>
      <c r="D7">
        <v>180</v>
      </c>
      <c r="F7" t="s">
        <v>18</v>
      </c>
      <c r="G7">
        <v>40</v>
      </c>
      <c r="H7">
        <f t="shared" si="0"/>
        <v>72</v>
      </c>
      <c r="I7">
        <v>2.5</v>
      </c>
      <c r="J7">
        <v>5.93</v>
      </c>
      <c r="L7" s="30" t="s">
        <v>134</v>
      </c>
      <c r="M7">
        <f>AVERAGEIFS($J$2:$J$176,$I$2:$I$176,"&gt;=3",$I$2:$I$176,"&lt;=10")</f>
        <v>9.0086631944444449</v>
      </c>
      <c r="N7" s="1">
        <f>AVERAGE(J61,J62,J63,J80,J82,J100,J116,J122,J161,J162,J163,J164,J166,J172)</f>
        <v>8.1680654761904758</v>
      </c>
      <c r="O7" s="1">
        <f>AVERAGE(J9:J15,J17:J18,J21:J23,J25,J36:J43,J45:J48,J50:J57,J61,J64:J71,J73:J80,J82,J94:J116,J122:J164,J166:J168,J172:J176)</f>
        <v>8.848070000000007</v>
      </c>
    </row>
    <row r="8" spans="1:15" x14ac:dyDescent="0.25">
      <c r="A8" t="s">
        <v>22</v>
      </c>
      <c r="B8" t="s">
        <v>1175</v>
      </c>
      <c r="C8" t="s">
        <v>1176</v>
      </c>
      <c r="D8">
        <v>200</v>
      </c>
      <c r="F8" t="s">
        <v>18</v>
      </c>
      <c r="G8">
        <v>25</v>
      </c>
      <c r="H8">
        <f t="shared" si="0"/>
        <v>80</v>
      </c>
      <c r="I8">
        <v>2.5</v>
      </c>
      <c r="J8">
        <v>5.98</v>
      </c>
    </row>
    <row r="9" spans="1:15" x14ac:dyDescent="0.25">
      <c r="A9" t="s">
        <v>24</v>
      </c>
      <c r="B9" s="2" t="s">
        <v>994</v>
      </c>
      <c r="C9" s="2" t="s">
        <v>993</v>
      </c>
      <c r="D9" s="2">
        <v>300</v>
      </c>
      <c r="E9" s="2">
        <v>90</v>
      </c>
      <c r="F9" s="2" t="s">
        <v>62</v>
      </c>
      <c r="G9" s="2">
        <v>20</v>
      </c>
      <c r="H9">
        <f t="shared" si="0"/>
        <v>100</v>
      </c>
      <c r="I9" s="2">
        <v>3</v>
      </c>
      <c r="J9">
        <v>10.52</v>
      </c>
    </row>
    <row r="10" spans="1:15" x14ac:dyDescent="0.25">
      <c r="A10" t="s">
        <v>24</v>
      </c>
      <c r="B10" s="2" t="s">
        <v>715</v>
      </c>
      <c r="C10" s="2" t="s">
        <v>714</v>
      </c>
      <c r="D10" s="2">
        <v>350</v>
      </c>
      <c r="E10" s="2">
        <v>83</v>
      </c>
      <c r="F10" s="2" t="s">
        <v>56</v>
      </c>
      <c r="G10" s="2">
        <v>40</v>
      </c>
      <c r="H10">
        <f t="shared" si="0"/>
        <v>100</v>
      </c>
      <c r="I10" s="2">
        <v>3.5</v>
      </c>
      <c r="J10">
        <v>14.494999999999999</v>
      </c>
    </row>
    <row r="11" spans="1:15" x14ac:dyDescent="0.25">
      <c r="A11" t="s">
        <v>24</v>
      </c>
      <c r="B11" s="2" t="s">
        <v>719</v>
      </c>
      <c r="C11" s="2" t="s">
        <v>718</v>
      </c>
      <c r="D11" s="2">
        <v>350</v>
      </c>
      <c r="E11" s="2">
        <v>83</v>
      </c>
      <c r="F11" s="2" t="s">
        <v>56</v>
      </c>
      <c r="G11" s="2">
        <v>40</v>
      </c>
      <c r="H11">
        <f t="shared" si="0"/>
        <v>100</v>
      </c>
      <c r="I11" s="2">
        <v>3.5</v>
      </c>
      <c r="J11">
        <v>8.4949999999999992</v>
      </c>
    </row>
    <row r="12" spans="1:15" x14ac:dyDescent="0.25">
      <c r="A12" t="s">
        <v>24</v>
      </c>
      <c r="B12" s="2" t="s">
        <v>746</v>
      </c>
      <c r="C12" s="2" t="s">
        <v>745</v>
      </c>
      <c r="D12" s="2">
        <v>325</v>
      </c>
      <c r="E12" s="2">
        <v>83</v>
      </c>
      <c r="F12" s="2" t="s">
        <v>56</v>
      </c>
      <c r="G12" s="2">
        <v>40</v>
      </c>
      <c r="H12">
        <f t="shared" si="0"/>
        <v>92.857142857142861</v>
      </c>
      <c r="I12" s="2">
        <v>3.5</v>
      </c>
      <c r="J12">
        <v>7.2450000000000001</v>
      </c>
    </row>
    <row r="13" spans="1:15" x14ac:dyDescent="0.25">
      <c r="A13" t="s">
        <v>24</v>
      </c>
      <c r="B13" s="2" t="s">
        <v>768</v>
      </c>
      <c r="C13" s="2" t="s">
        <v>767</v>
      </c>
      <c r="D13" s="2">
        <v>350</v>
      </c>
      <c r="E13" s="2">
        <v>83</v>
      </c>
      <c r="F13" s="2" t="s">
        <v>56</v>
      </c>
      <c r="G13" s="2">
        <v>40</v>
      </c>
      <c r="H13">
        <f t="shared" si="0"/>
        <v>100</v>
      </c>
      <c r="I13" s="2">
        <v>3.5</v>
      </c>
      <c r="J13">
        <v>9.4949999999999992</v>
      </c>
    </row>
    <row r="14" spans="1:15" x14ac:dyDescent="0.25">
      <c r="A14" t="s">
        <v>24</v>
      </c>
      <c r="B14" s="2" t="s">
        <v>787</v>
      </c>
      <c r="C14" s="2" t="s">
        <v>786</v>
      </c>
      <c r="D14" s="2">
        <v>350</v>
      </c>
      <c r="E14" s="2">
        <v>83</v>
      </c>
      <c r="F14" s="2" t="s">
        <v>56</v>
      </c>
      <c r="G14" s="2">
        <v>40</v>
      </c>
      <c r="H14">
        <f t="shared" si="0"/>
        <v>100</v>
      </c>
      <c r="I14" s="2">
        <v>3.5</v>
      </c>
      <c r="J14">
        <v>8.7449999999999992</v>
      </c>
    </row>
    <row r="15" spans="1:15" x14ac:dyDescent="0.25">
      <c r="A15" t="s">
        <v>24</v>
      </c>
      <c r="B15" s="2" t="s">
        <v>799</v>
      </c>
      <c r="C15" s="2" t="s">
        <v>798</v>
      </c>
      <c r="D15" s="2">
        <v>350</v>
      </c>
      <c r="E15" s="2">
        <v>83</v>
      </c>
      <c r="F15" s="2" t="s">
        <v>56</v>
      </c>
      <c r="G15" s="2">
        <v>40</v>
      </c>
      <c r="H15">
        <f t="shared" si="0"/>
        <v>100</v>
      </c>
      <c r="I15" s="2">
        <v>3.5</v>
      </c>
      <c r="J15">
        <v>9.7449999999999992</v>
      </c>
    </row>
    <row r="16" spans="1:15" x14ac:dyDescent="0.25">
      <c r="A16" t="s">
        <v>24</v>
      </c>
      <c r="B16" s="2" t="s">
        <v>938</v>
      </c>
      <c r="C16" s="2" t="s">
        <v>937</v>
      </c>
      <c r="D16" s="2">
        <v>320</v>
      </c>
      <c r="E16" s="2">
        <v>80</v>
      </c>
      <c r="F16" s="2" t="s">
        <v>72</v>
      </c>
      <c r="G16" s="2">
        <v>40</v>
      </c>
      <c r="H16">
        <f t="shared" si="0"/>
        <v>91.428571428571431</v>
      </c>
      <c r="I16" s="2">
        <v>3.5</v>
      </c>
      <c r="J16">
        <v>26.68</v>
      </c>
    </row>
    <row r="17" spans="1:10" x14ac:dyDescent="0.25">
      <c r="A17" t="s">
        <v>24</v>
      </c>
      <c r="B17" s="2" t="s">
        <v>795</v>
      </c>
      <c r="C17" s="2" t="s">
        <v>794</v>
      </c>
      <c r="D17" s="2">
        <v>300</v>
      </c>
      <c r="E17" s="2">
        <v>83</v>
      </c>
      <c r="F17" s="2" t="s">
        <v>56</v>
      </c>
      <c r="G17" s="2">
        <v>60</v>
      </c>
      <c r="H17">
        <f t="shared" si="0"/>
        <v>85.714285714285708</v>
      </c>
      <c r="I17" s="2">
        <v>3.5</v>
      </c>
      <c r="J17">
        <v>14.994999999999999</v>
      </c>
    </row>
    <row r="18" spans="1:10" x14ac:dyDescent="0.25">
      <c r="A18" t="s">
        <v>24</v>
      </c>
      <c r="B18" s="2" t="s">
        <v>803</v>
      </c>
      <c r="C18" s="2" t="s">
        <v>802</v>
      </c>
      <c r="D18" s="2">
        <v>300</v>
      </c>
      <c r="E18" s="2">
        <v>83</v>
      </c>
      <c r="F18" s="2" t="s">
        <v>56</v>
      </c>
      <c r="G18" s="2">
        <v>60</v>
      </c>
      <c r="H18">
        <f t="shared" si="0"/>
        <v>85.714285714285708</v>
      </c>
      <c r="I18" s="2">
        <v>3.5</v>
      </c>
      <c r="J18">
        <v>10.244999999999999</v>
      </c>
    </row>
    <row r="19" spans="1:10" x14ac:dyDescent="0.25">
      <c r="A19" t="s">
        <v>24</v>
      </c>
      <c r="B19" s="2" t="s">
        <v>688</v>
      </c>
      <c r="C19" s="2" t="s">
        <v>687</v>
      </c>
      <c r="D19" s="2">
        <v>400</v>
      </c>
      <c r="E19" s="2">
        <v>82</v>
      </c>
      <c r="F19" s="2" t="s">
        <v>69</v>
      </c>
      <c r="G19" s="2">
        <v>40</v>
      </c>
      <c r="H19">
        <f t="shared" si="0"/>
        <v>100</v>
      </c>
      <c r="I19" s="2">
        <v>4</v>
      </c>
      <c r="J19">
        <v>12.8</v>
      </c>
    </row>
    <row r="20" spans="1:10" x14ac:dyDescent="0.25">
      <c r="A20" t="s">
        <v>24</v>
      </c>
      <c r="B20" s="2" t="s">
        <v>807</v>
      </c>
      <c r="C20" s="2" t="s">
        <v>806</v>
      </c>
      <c r="D20" s="2">
        <v>400</v>
      </c>
      <c r="E20" s="2">
        <v>82</v>
      </c>
      <c r="F20" s="2" t="s">
        <v>69</v>
      </c>
      <c r="G20" s="2">
        <v>40</v>
      </c>
      <c r="H20">
        <f t="shared" si="0"/>
        <v>100</v>
      </c>
      <c r="I20" s="2">
        <v>4</v>
      </c>
      <c r="J20">
        <v>10.78</v>
      </c>
    </row>
    <row r="21" spans="1:10" x14ac:dyDescent="0.25">
      <c r="A21" t="s">
        <v>24</v>
      </c>
      <c r="B21" s="2" t="s">
        <v>934</v>
      </c>
      <c r="C21" s="2" t="s">
        <v>933</v>
      </c>
      <c r="D21" s="2">
        <v>320</v>
      </c>
      <c r="E21" s="2">
        <v>0</v>
      </c>
      <c r="F21" s="2" t="s">
        <v>62</v>
      </c>
      <c r="G21" s="2">
        <v>40</v>
      </c>
      <c r="H21">
        <f t="shared" si="0"/>
        <v>80</v>
      </c>
      <c r="I21" s="2">
        <v>4</v>
      </c>
      <c r="J21">
        <v>7.32</v>
      </c>
    </row>
    <row r="22" spans="1:10" x14ac:dyDescent="0.25">
      <c r="A22" t="s">
        <v>24</v>
      </c>
      <c r="B22" s="2" t="s">
        <v>960</v>
      </c>
      <c r="C22" s="2" t="s">
        <v>959</v>
      </c>
      <c r="D22" s="2">
        <v>200</v>
      </c>
      <c r="E22" s="2">
        <v>82</v>
      </c>
      <c r="F22" s="2" t="s">
        <v>63</v>
      </c>
      <c r="G22" s="2">
        <v>25</v>
      </c>
      <c r="H22">
        <f t="shared" si="0"/>
        <v>50</v>
      </c>
      <c r="I22" s="2">
        <v>4</v>
      </c>
      <c r="J22">
        <v>10.484999999999999</v>
      </c>
    </row>
    <row r="23" spans="1:10" x14ac:dyDescent="0.25">
      <c r="A23" t="s">
        <v>24</v>
      </c>
      <c r="B23" s="2" t="s">
        <v>1003</v>
      </c>
      <c r="C23" s="2" t="s">
        <v>1002</v>
      </c>
      <c r="D23" s="2">
        <v>200</v>
      </c>
      <c r="E23" s="2">
        <v>82</v>
      </c>
      <c r="F23" s="2" t="s">
        <v>63</v>
      </c>
      <c r="G23" s="2">
        <v>25</v>
      </c>
      <c r="H23">
        <f t="shared" si="0"/>
        <v>50</v>
      </c>
      <c r="I23" s="2">
        <v>4</v>
      </c>
      <c r="J23">
        <v>6.4</v>
      </c>
    </row>
    <row r="24" spans="1:10" x14ac:dyDescent="0.25">
      <c r="A24" t="s">
        <v>24</v>
      </c>
      <c r="B24" s="2" t="s">
        <v>1047</v>
      </c>
      <c r="C24" s="2" t="s">
        <v>1046</v>
      </c>
      <c r="D24" s="2">
        <v>190</v>
      </c>
      <c r="E24" s="2">
        <v>85</v>
      </c>
      <c r="F24" s="2" t="s">
        <v>69</v>
      </c>
      <c r="G24" s="2">
        <v>40</v>
      </c>
      <c r="H24">
        <f t="shared" si="0"/>
        <v>47.5</v>
      </c>
      <c r="I24" s="2">
        <v>4</v>
      </c>
      <c r="J24">
        <v>19</v>
      </c>
    </row>
    <row r="25" spans="1:10" x14ac:dyDescent="0.25">
      <c r="A25" t="s">
        <v>24</v>
      </c>
      <c r="B25" s="2" t="s">
        <v>1038</v>
      </c>
      <c r="C25" s="2" t="s">
        <v>1037</v>
      </c>
      <c r="D25" s="2">
        <v>200</v>
      </c>
      <c r="E25" s="2">
        <v>95</v>
      </c>
      <c r="F25" s="2" t="s">
        <v>56</v>
      </c>
      <c r="G25" s="2">
        <v>60</v>
      </c>
      <c r="H25">
        <f t="shared" si="0"/>
        <v>50</v>
      </c>
      <c r="I25" s="2">
        <v>4</v>
      </c>
      <c r="J25">
        <v>51.83</v>
      </c>
    </row>
    <row r="26" spans="1:10" x14ac:dyDescent="0.25">
      <c r="A26" t="s">
        <v>121</v>
      </c>
      <c r="B26" t="s">
        <v>244</v>
      </c>
      <c r="C26" t="s">
        <v>245</v>
      </c>
      <c r="D26">
        <v>190</v>
      </c>
      <c r="E26">
        <v>85</v>
      </c>
      <c r="F26" t="s">
        <v>17</v>
      </c>
      <c r="G26">
        <v>40</v>
      </c>
      <c r="H26">
        <f t="shared" si="0"/>
        <v>47.5</v>
      </c>
      <c r="I26">
        <v>4</v>
      </c>
      <c r="J26" s="1">
        <v>8.99</v>
      </c>
    </row>
    <row r="27" spans="1:10" x14ac:dyDescent="0.25">
      <c r="A27" t="s">
        <v>22</v>
      </c>
      <c r="B27" t="s">
        <v>1152</v>
      </c>
      <c r="C27" t="s">
        <v>1151</v>
      </c>
      <c r="D27">
        <v>290</v>
      </c>
      <c r="F27" t="s">
        <v>18</v>
      </c>
      <c r="G27">
        <v>40</v>
      </c>
      <c r="H27">
        <f t="shared" si="0"/>
        <v>72.5</v>
      </c>
      <c r="I27">
        <v>4</v>
      </c>
      <c r="J27">
        <v>8.98</v>
      </c>
    </row>
    <row r="28" spans="1:10" x14ac:dyDescent="0.25">
      <c r="A28" t="s">
        <v>22</v>
      </c>
      <c r="B28" t="s">
        <v>1155</v>
      </c>
      <c r="C28" t="s">
        <v>1151</v>
      </c>
      <c r="D28">
        <v>290</v>
      </c>
      <c r="F28" t="s">
        <v>18</v>
      </c>
      <c r="G28">
        <v>40</v>
      </c>
      <c r="H28">
        <f t="shared" si="0"/>
        <v>72.5</v>
      </c>
      <c r="I28">
        <v>4</v>
      </c>
      <c r="J28">
        <v>7.98</v>
      </c>
    </row>
    <row r="29" spans="1:10" x14ac:dyDescent="0.25">
      <c r="A29" t="s">
        <v>22</v>
      </c>
      <c r="B29" t="s">
        <v>1184</v>
      </c>
      <c r="C29" t="s">
        <v>1183</v>
      </c>
      <c r="D29">
        <v>300</v>
      </c>
      <c r="F29" t="s">
        <v>18</v>
      </c>
      <c r="G29">
        <v>60</v>
      </c>
      <c r="H29">
        <f t="shared" si="0"/>
        <v>75</v>
      </c>
      <c r="I29">
        <v>4</v>
      </c>
      <c r="J29">
        <v>9.98</v>
      </c>
    </row>
    <row r="30" spans="1:10" x14ac:dyDescent="0.25">
      <c r="A30" t="s">
        <v>22</v>
      </c>
      <c r="B30" t="s">
        <v>1187</v>
      </c>
      <c r="C30" t="s">
        <v>1183</v>
      </c>
      <c r="D30">
        <v>300</v>
      </c>
      <c r="F30" t="s">
        <v>18</v>
      </c>
      <c r="G30">
        <v>60</v>
      </c>
      <c r="H30">
        <f t="shared" si="0"/>
        <v>75</v>
      </c>
      <c r="I30">
        <v>4</v>
      </c>
      <c r="J30">
        <v>9.98</v>
      </c>
    </row>
    <row r="31" spans="1:10" x14ac:dyDescent="0.25">
      <c r="A31" t="s">
        <v>22</v>
      </c>
      <c r="B31" t="s">
        <v>1190</v>
      </c>
      <c r="C31" t="s">
        <v>1151</v>
      </c>
      <c r="D31">
        <v>325</v>
      </c>
      <c r="F31" t="s">
        <v>18</v>
      </c>
      <c r="G31">
        <v>40</v>
      </c>
      <c r="H31">
        <f t="shared" si="0"/>
        <v>81.25</v>
      </c>
      <c r="I31">
        <v>4</v>
      </c>
      <c r="J31">
        <v>9.98</v>
      </c>
    </row>
    <row r="32" spans="1:10" x14ac:dyDescent="0.25">
      <c r="A32" t="s">
        <v>22</v>
      </c>
      <c r="B32" t="s">
        <v>1198</v>
      </c>
      <c r="C32" t="s">
        <v>1199</v>
      </c>
      <c r="D32">
        <v>350</v>
      </c>
      <c r="F32" t="s">
        <v>18</v>
      </c>
      <c r="G32">
        <v>40</v>
      </c>
      <c r="H32">
        <f t="shared" si="0"/>
        <v>87.5</v>
      </c>
      <c r="I32">
        <v>4</v>
      </c>
      <c r="J32">
        <v>7.98</v>
      </c>
    </row>
    <row r="33" spans="1:24" x14ac:dyDescent="0.25">
      <c r="A33" t="s">
        <v>22</v>
      </c>
      <c r="B33" t="s">
        <v>1207</v>
      </c>
      <c r="C33" t="s">
        <v>1206</v>
      </c>
      <c r="D33">
        <v>300</v>
      </c>
      <c r="F33" t="s">
        <v>18</v>
      </c>
      <c r="G33">
        <v>60</v>
      </c>
      <c r="H33">
        <f t="shared" si="0"/>
        <v>75</v>
      </c>
      <c r="I33">
        <v>4</v>
      </c>
      <c r="J33">
        <v>11.98</v>
      </c>
    </row>
    <row r="34" spans="1:24" x14ac:dyDescent="0.25">
      <c r="A34" t="s">
        <v>22</v>
      </c>
      <c r="B34" t="s">
        <v>1216</v>
      </c>
      <c r="C34" t="s">
        <v>1199</v>
      </c>
      <c r="D34">
        <v>315</v>
      </c>
      <c r="F34" t="s">
        <v>18</v>
      </c>
      <c r="G34">
        <v>40</v>
      </c>
      <c r="H34">
        <f t="shared" ref="H34:H65" si="1">D34/I34</f>
        <v>78.75</v>
      </c>
      <c r="I34">
        <v>4</v>
      </c>
      <c r="J34">
        <v>7.98</v>
      </c>
    </row>
    <row r="35" spans="1:24" x14ac:dyDescent="0.25">
      <c r="A35" t="s">
        <v>22</v>
      </c>
      <c r="B35" t="s">
        <v>1228</v>
      </c>
      <c r="C35" t="s">
        <v>1227</v>
      </c>
      <c r="D35">
        <v>300</v>
      </c>
      <c r="F35" t="s">
        <v>18</v>
      </c>
      <c r="G35">
        <v>60</v>
      </c>
      <c r="H35">
        <f t="shared" si="1"/>
        <v>75</v>
      </c>
      <c r="I35">
        <v>4</v>
      </c>
      <c r="J35">
        <v>14.98</v>
      </c>
    </row>
    <row r="36" spans="1:24" ht="15.75" thickBot="1" x14ac:dyDescent="0.3">
      <c r="A36" t="s">
        <v>24</v>
      </c>
      <c r="B36" s="2" t="s">
        <v>643</v>
      </c>
      <c r="C36" s="2" t="s">
        <v>642</v>
      </c>
      <c r="D36" s="2">
        <v>300</v>
      </c>
      <c r="E36" s="2">
        <v>80</v>
      </c>
      <c r="F36" s="2" t="s">
        <v>56</v>
      </c>
      <c r="G36" s="2">
        <v>40</v>
      </c>
      <c r="H36">
        <f t="shared" si="1"/>
        <v>66.666666666666671</v>
      </c>
      <c r="I36" s="2">
        <v>4.5</v>
      </c>
      <c r="J36">
        <v>5.97</v>
      </c>
      <c r="R36" t="s">
        <v>125</v>
      </c>
      <c r="S36" t="s">
        <v>126</v>
      </c>
      <c r="T36" t="s">
        <v>109</v>
      </c>
      <c r="U36" t="s">
        <v>112</v>
      </c>
      <c r="V36" t="s">
        <v>110</v>
      </c>
      <c r="W36" t="s">
        <v>111</v>
      </c>
    </row>
    <row r="37" spans="1:24" x14ac:dyDescent="0.25">
      <c r="A37" t="s">
        <v>24</v>
      </c>
      <c r="B37" s="2" t="s">
        <v>663</v>
      </c>
      <c r="C37" s="2" t="s">
        <v>662</v>
      </c>
      <c r="D37" s="2">
        <v>470</v>
      </c>
      <c r="E37" s="2">
        <v>80</v>
      </c>
      <c r="F37" s="2" t="s">
        <v>56</v>
      </c>
      <c r="G37" s="2">
        <v>40</v>
      </c>
      <c r="H37">
        <f t="shared" si="1"/>
        <v>104.44444444444444</v>
      </c>
      <c r="I37" s="2">
        <v>4.5</v>
      </c>
      <c r="J37">
        <v>9.6616666666666671</v>
      </c>
      <c r="Q37" s="29" t="s">
        <v>133</v>
      </c>
      <c r="R37" s="10">
        <v>9.11</v>
      </c>
      <c r="S37">
        <v>7</v>
      </c>
      <c r="T37">
        <v>12.2</v>
      </c>
      <c r="U37">
        <v>3</v>
      </c>
      <c r="V37">
        <v>6.79</v>
      </c>
      <c r="W37">
        <v>4</v>
      </c>
      <c r="X37" s="5">
        <f>(V37-R37)/R37</f>
        <v>-0.25466520307354551</v>
      </c>
    </row>
    <row r="38" spans="1:24" ht="15.75" thickBot="1" x14ac:dyDescent="0.3">
      <c r="A38" t="s">
        <v>24</v>
      </c>
      <c r="B38" s="2" t="s">
        <v>695</v>
      </c>
      <c r="C38" s="2" t="s">
        <v>694</v>
      </c>
      <c r="D38" s="2">
        <v>470</v>
      </c>
      <c r="E38" s="2">
        <v>80</v>
      </c>
      <c r="F38" s="2" t="s">
        <v>56</v>
      </c>
      <c r="G38" s="2">
        <v>40</v>
      </c>
      <c r="H38">
        <f t="shared" si="1"/>
        <v>104.44444444444444</v>
      </c>
      <c r="I38" s="2">
        <v>4.5</v>
      </c>
      <c r="J38">
        <v>9.07</v>
      </c>
      <c r="Q38" s="30" t="s">
        <v>134</v>
      </c>
      <c r="R38" s="10">
        <v>9.01</v>
      </c>
      <c r="S38">
        <v>168</v>
      </c>
      <c r="T38">
        <v>9.6199999999999992</v>
      </c>
      <c r="U38">
        <v>41</v>
      </c>
      <c r="V38">
        <v>8.81</v>
      </c>
      <c r="W38">
        <v>127</v>
      </c>
      <c r="X38" s="5">
        <f>(V38-R38)/R38</f>
        <v>-2.2197558268590378E-2</v>
      </c>
    </row>
    <row r="39" spans="1:24" x14ac:dyDescent="0.25">
      <c r="A39" t="s">
        <v>24</v>
      </c>
      <c r="B39" s="2" t="s">
        <v>761</v>
      </c>
      <c r="C39" s="2" t="s">
        <v>760</v>
      </c>
      <c r="D39" s="2">
        <v>350</v>
      </c>
      <c r="E39" s="2">
        <v>80</v>
      </c>
      <c r="F39" s="2" t="s">
        <v>56</v>
      </c>
      <c r="G39" s="2">
        <v>40</v>
      </c>
      <c r="H39">
        <f t="shared" si="1"/>
        <v>77.777777777777771</v>
      </c>
      <c r="I39" s="2">
        <v>4.5</v>
      </c>
      <c r="J39">
        <v>5.3033333333333337</v>
      </c>
      <c r="W39" s="7" t="s">
        <v>113</v>
      </c>
      <c r="X39" s="6">
        <f>AVERAGE(X37:X38)</f>
        <v>-0.13843138067106794</v>
      </c>
    </row>
    <row r="40" spans="1:24" x14ac:dyDescent="0.25">
      <c r="A40" t="s">
        <v>24</v>
      </c>
      <c r="B40" s="36" t="s">
        <v>772</v>
      </c>
      <c r="C40" s="2" t="s">
        <v>771</v>
      </c>
      <c r="D40" s="2">
        <v>350</v>
      </c>
      <c r="E40" s="2">
        <v>80</v>
      </c>
      <c r="F40" s="2" t="s">
        <v>56</v>
      </c>
      <c r="G40" s="2">
        <v>40</v>
      </c>
      <c r="H40">
        <f t="shared" si="1"/>
        <v>77.777777777777771</v>
      </c>
      <c r="I40" s="2">
        <v>4.5</v>
      </c>
      <c r="J40">
        <v>4.2166666666666668</v>
      </c>
    </row>
    <row r="41" spans="1:24" x14ac:dyDescent="0.25">
      <c r="A41" t="s">
        <v>24</v>
      </c>
      <c r="B41" s="2" t="s">
        <v>830</v>
      </c>
      <c r="C41" s="2" t="s">
        <v>829</v>
      </c>
      <c r="D41" s="2">
        <v>400</v>
      </c>
      <c r="E41" s="2">
        <v>80</v>
      </c>
      <c r="F41" s="2" t="s">
        <v>56</v>
      </c>
      <c r="G41" s="2">
        <v>40</v>
      </c>
      <c r="H41">
        <f t="shared" si="1"/>
        <v>88.888888888888886</v>
      </c>
      <c r="I41" s="2">
        <v>4.5</v>
      </c>
      <c r="J41">
        <v>14</v>
      </c>
    </row>
    <row r="42" spans="1:24" x14ac:dyDescent="0.25">
      <c r="A42" t="s">
        <v>24</v>
      </c>
      <c r="B42" s="2" t="s">
        <v>852</v>
      </c>
      <c r="C42" s="2" t="s">
        <v>851</v>
      </c>
      <c r="D42" s="2">
        <v>350</v>
      </c>
      <c r="E42" s="2">
        <v>80</v>
      </c>
      <c r="F42" s="2" t="s">
        <v>56</v>
      </c>
      <c r="G42" s="2">
        <v>40</v>
      </c>
      <c r="H42">
        <f t="shared" si="1"/>
        <v>77.777777777777771</v>
      </c>
      <c r="I42" s="2">
        <v>4.5</v>
      </c>
      <c r="J42">
        <v>3.4733333333333332</v>
      </c>
    </row>
    <row r="43" spans="1:24" x14ac:dyDescent="0.25">
      <c r="A43" t="s">
        <v>24</v>
      </c>
      <c r="B43" s="2" t="s">
        <v>891</v>
      </c>
      <c r="C43" s="2" t="s">
        <v>890</v>
      </c>
      <c r="D43" s="2">
        <v>300</v>
      </c>
      <c r="E43" s="2">
        <v>80</v>
      </c>
      <c r="F43" s="2" t="s">
        <v>56</v>
      </c>
      <c r="G43" s="2">
        <v>40</v>
      </c>
      <c r="H43">
        <f t="shared" si="1"/>
        <v>66.666666666666671</v>
      </c>
      <c r="I43" s="2">
        <v>4.5</v>
      </c>
      <c r="J43">
        <v>6.9950000000000001</v>
      </c>
    </row>
    <row r="44" spans="1:24" x14ac:dyDescent="0.25">
      <c r="A44" t="s">
        <v>24</v>
      </c>
      <c r="B44" s="2" t="s">
        <v>894</v>
      </c>
      <c r="C44" s="2" t="s">
        <v>694</v>
      </c>
      <c r="D44" s="2">
        <v>420</v>
      </c>
      <c r="E44" s="2">
        <v>80</v>
      </c>
      <c r="F44" s="2" t="s">
        <v>69</v>
      </c>
      <c r="G44" s="2">
        <v>40</v>
      </c>
      <c r="H44">
        <f t="shared" si="1"/>
        <v>93.333333333333329</v>
      </c>
      <c r="I44" s="2">
        <v>4.5</v>
      </c>
      <c r="J44">
        <v>10.88</v>
      </c>
    </row>
    <row r="45" spans="1:24" x14ac:dyDescent="0.25">
      <c r="A45" t="s">
        <v>24</v>
      </c>
      <c r="B45" s="2" t="s">
        <v>898</v>
      </c>
      <c r="C45" s="2" t="s">
        <v>897</v>
      </c>
      <c r="D45" s="2">
        <v>300</v>
      </c>
      <c r="E45" s="2">
        <v>80</v>
      </c>
      <c r="F45" s="2" t="s">
        <v>56</v>
      </c>
      <c r="G45" s="2">
        <v>40</v>
      </c>
      <c r="H45">
        <f t="shared" si="1"/>
        <v>66.666666666666671</v>
      </c>
      <c r="I45" s="2">
        <v>4.5</v>
      </c>
      <c r="J45">
        <v>7.97</v>
      </c>
    </row>
    <row r="46" spans="1:24" x14ac:dyDescent="0.25">
      <c r="A46" t="s">
        <v>24</v>
      </c>
      <c r="B46" s="2" t="s">
        <v>903</v>
      </c>
      <c r="C46" s="2" t="s">
        <v>662</v>
      </c>
      <c r="D46" s="2">
        <v>420</v>
      </c>
      <c r="E46" s="2">
        <v>80</v>
      </c>
      <c r="F46" s="2" t="s">
        <v>56</v>
      </c>
      <c r="G46" s="2">
        <v>40</v>
      </c>
      <c r="H46">
        <f t="shared" si="1"/>
        <v>93.333333333333329</v>
      </c>
      <c r="I46" s="2">
        <v>4.5</v>
      </c>
      <c r="J46">
        <v>9.1616666666666671</v>
      </c>
    </row>
    <row r="47" spans="1:24" x14ac:dyDescent="0.25">
      <c r="A47" t="s">
        <v>24</v>
      </c>
      <c r="B47" s="2" t="s">
        <v>866</v>
      </c>
      <c r="C47" s="2" t="s">
        <v>865</v>
      </c>
      <c r="D47" s="2">
        <v>400</v>
      </c>
      <c r="E47" s="2">
        <v>80</v>
      </c>
      <c r="F47" s="2" t="s">
        <v>84</v>
      </c>
      <c r="G47" s="2">
        <v>40</v>
      </c>
      <c r="H47">
        <f t="shared" si="1"/>
        <v>88.888888888888886</v>
      </c>
      <c r="I47" s="2">
        <v>4.5</v>
      </c>
      <c r="J47">
        <v>3.7899999999999996</v>
      </c>
    </row>
    <row r="48" spans="1:24" x14ac:dyDescent="0.25">
      <c r="A48" t="s">
        <v>24</v>
      </c>
      <c r="B48" s="2" t="s">
        <v>1030</v>
      </c>
      <c r="C48" s="2" t="s">
        <v>1029</v>
      </c>
      <c r="D48" s="2">
        <v>350</v>
      </c>
      <c r="E48" s="2">
        <v>80</v>
      </c>
      <c r="F48" s="2" t="s">
        <v>56</v>
      </c>
      <c r="G48" s="2">
        <v>40</v>
      </c>
      <c r="H48">
        <f t="shared" si="1"/>
        <v>77.777777777777771</v>
      </c>
      <c r="I48" s="2">
        <v>4.5</v>
      </c>
      <c r="J48">
        <v>16.495000000000001</v>
      </c>
    </row>
    <row r="49" spans="1:10" x14ac:dyDescent="0.25">
      <c r="A49" t="s">
        <v>24</v>
      </c>
      <c r="B49" s="2" t="s">
        <v>985</v>
      </c>
      <c r="C49" s="2" t="s">
        <v>984</v>
      </c>
      <c r="D49" s="2">
        <v>450</v>
      </c>
      <c r="E49" s="2">
        <v>80</v>
      </c>
      <c r="F49" s="2" t="s">
        <v>69</v>
      </c>
      <c r="G49" s="2">
        <v>40</v>
      </c>
      <c r="H49">
        <f t="shared" si="1"/>
        <v>100</v>
      </c>
      <c r="I49" s="2">
        <v>4.5</v>
      </c>
      <c r="J49">
        <v>13.5</v>
      </c>
    </row>
    <row r="50" spans="1:10" x14ac:dyDescent="0.25">
      <c r="A50" t="s">
        <v>24</v>
      </c>
      <c r="B50" s="2" t="s">
        <v>990</v>
      </c>
      <c r="C50" s="2" t="s">
        <v>989</v>
      </c>
      <c r="D50" s="2">
        <v>670</v>
      </c>
      <c r="E50" s="2">
        <v>75</v>
      </c>
      <c r="F50" s="2" t="s">
        <v>81</v>
      </c>
      <c r="G50" s="2">
        <v>60</v>
      </c>
      <c r="H50">
        <f t="shared" si="1"/>
        <v>148.88888888888889</v>
      </c>
      <c r="I50" s="2">
        <v>4.5</v>
      </c>
      <c r="J50">
        <v>7.16</v>
      </c>
    </row>
    <row r="51" spans="1:10" x14ac:dyDescent="0.25">
      <c r="A51" t="s">
        <v>24</v>
      </c>
      <c r="B51" s="2" t="s">
        <v>1093</v>
      </c>
      <c r="C51" s="2" t="s">
        <v>1092</v>
      </c>
      <c r="D51" s="2">
        <v>300</v>
      </c>
      <c r="E51" s="2">
        <v>80</v>
      </c>
      <c r="F51" s="2" t="s">
        <v>56</v>
      </c>
      <c r="G51" s="2">
        <v>40</v>
      </c>
      <c r="H51">
        <f t="shared" si="1"/>
        <v>66.666666666666671</v>
      </c>
      <c r="I51" s="2">
        <v>4.5</v>
      </c>
      <c r="J51">
        <v>4.99</v>
      </c>
    </row>
    <row r="52" spans="1:10" x14ac:dyDescent="0.25">
      <c r="A52" t="s">
        <v>24</v>
      </c>
      <c r="B52" s="2" t="s">
        <v>1104</v>
      </c>
      <c r="C52" s="2" t="s">
        <v>1103</v>
      </c>
      <c r="D52" s="2">
        <v>300</v>
      </c>
      <c r="E52" s="2">
        <v>80</v>
      </c>
      <c r="F52" s="2" t="s">
        <v>56</v>
      </c>
      <c r="G52" s="2">
        <v>40</v>
      </c>
      <c r="H52">
        <f t="shared" si="1"/>
        <v>66.666666666666671</v>
      </c>
      <c r="I52" s="2">
        <v>4.5</v>
      </c>
      <c r="J52">
        <v>5.97</v>
      </c>
    </row>
    <row r="53" spans="1:10" x14ac:dyDescent="0.25">
      <c r="A53" t="s">
        <v>24</v>
      </c>
      <c r="B53" s="2" t="s">
        <v>1111</v>
      </c>
      <c r="C53" s="2" t="s">
        <v>1110</v>
      </c>
      <c r="D53" s="2">
        <v>300</v>
      </c>
      <c r="E53" s="2">
        <v>80</v>
      </c>
      <c r="F53" s="2" t="s">
        <v>56</v>
      </c>
      <c r="G53" s="2">
        <v>40</v>
      </c>
      <c r="H53">
        <f t="shared" si="1"/>
        <v>66.666666666666671</v>
      </c>
      <c r="I53" s="2">
        <v>4.5</v>
      </c>
      <c r="J53">
        <v>5.97</v>
      </c>
    </row>
    <row r="54" spans="1:10" x14ac:dyDescent="0.25">
      <c r="A54" t="s">
        <v>24</v>
      </c>
      <c r="B54" s="2" t="s">
        <v>1114</v>
      </c>
      <c r="C54" s="2" t="s">
        <v>1113</v>
      </c>
      <c r="D54" s="2">
        <v>300</v>
      </c>
      <c r="E54" s="2">
        <v>80</v>
      </c>
      <c r="F54" s="2" t="s">
        <v>56</v>
      </c>
      <c r="G54" s="2">
        <v>40</v>
      </c>
      <c r="H54">
        <f t="shared" si="1"/>
        <v>66.666666666666671</v>
      </c>
      <c r="I54" s="2">
        <v>4.5</v>
      </c>
      <c r="J54">
        <v>5.97</v>
      </c>
    </row>
    <row r="55" spans="1:10" x14ac:dyDescent="0.25">
      <c r="A55" t="s">
        <v>24</v>
      </c>
      <c r="B55" s="2" t="s">
        <v>1121</v>
      </c>
      <c r="C55" s="2" t="s">
        <v>1120</v>
      </c>
      <c r="D55" s="2">
        <v>300</v>
      </c>
      <c r="E55" s="2">
        <v>80</v>
      </c>
      <c r="F55" s="2" t="s">
        <v>56</v>
      </c>
      <c r="G55" s="2">
        <v>40</v>
      </c>
      <c r="H55">
        <f t="shared" si="1"/>
        <v>66.666666666666671</v>
      </c>
      <c r="I55" s="2">
        <v>4.5</v>
      </c>
      <c r="J55">
        <v>5.5225</v>
      </c>
    </row>
    <row r="56" spans="1:10" x14ac:dyDescent="0.25">
      <c r="A56" t="s">
        <v>24</v>
      </c>
      <c r="B56" s="2" t="s">
        <v>1080</v>
      </c>
      <c r="C56" s="2" t="s">
        <v>1079</v>
      </c>
      <c r="D56" s="2">
        <v>400</v>
      </c>
      <c r="E56" s="2">
        <v>80</v>
      </c>
      <c r="F56" s="2" t="s">
        <v>56</v>
      </c>
      <c r="G56" s="2">
        <v>40</v>
      </c>
      <c r="H56">
        <f t="shared" si="1"/>
        <v>88.888888888888886</v>
      </c>
      <c r="I56" s="2">
        <v>4.5</v>
      </c>
      <c r="J56">
        <v>4.4400000000000004</v>
      </c>
    </row>
    <row r="57" spans="1:10" x14ac:dyDescent="0.25">
      <c r="A57" t="s">
        <v>24</v>
      </c>
      <c r="B57" s="2" t="s">
        <v>1117</v>
      </c>
      <c r="C57" s="2" t="s">
        <v>1116</v>
      </c>
      <c r="D57" s="2">
        <v>300</v>
      </c>
      <c r="E57" s="2">
        <v>80</v>
      </c>
      <c r="F57" s="2" t="s">
        <v>56</v>
      </c>
      <c r="G57" s="2">
        <v>40</v>
      </c>
      <c r="H57">
        <f t="shared" si="1"/>
        <v>66.666666666666671</v>
      </c>
      <c r="I57" s="2">
        <v>4.5</v>
      </c>
      <c r="J57">
        <v>8.82</v>
      </c>
    </row>
    <row r="58" spans="1:10" x14ac:dyDescent="0.25">
      <c r="A58" t="s">
        <v>24</v>
      </c>
      <c r="B58" s="2" t="s">
        <v>1125</v>
      </c>
      <c r="C58" s="2" t="s">
        <v>1124</v>
      </c>
      <c r="D58" s="2">
        <v>300</v>
      </c>
      <c r="E58" s="2">
        <v>80</v>
      </c>
      <c r="F58" s="2" t="s">
        <v>69</v>
      </c>
      <c r="G58" s="2">
        <v>40</v>
      </c>
      <c r="H58">
        <f t="shared" si="1"/>
        <v>66.666666666666671</v>
      </c>
      <c r="I58" s="2">
        <v>4.5</v>
      </c>
      <c r="J58">
        <v>28.97</v>
      </c>
    </row>
    <row r="59" spans="1:10" x14ac:dyDescent="0.25">
      <c r="A59" t="s">
        <v>121</v>
      </c>
      <c r="B59" t="s">
        <v>305</v>
      </c>
      <c r="C59" t="s">
        <v>306</v>
      </c>
      <c r="D59">
        <v>450</v>
      </c>
      <c r="E59">
        <v>80</v>
      </c>
      <c r="F59" t="s">
        <v>17</v>
      </c>
      <c r="G59">
        <v>40</v>
      </c>
      <c r="H59">
        <f t="shared" si="1"/>
        <v>100</v>
      </c>
      <c r="I59">
        <v>4.5</v>
      </c>
      <c r="J59" s="1">
        <v>10.28</v>
      </c>
    </row>
    <row r="60" spans="1:10" x14ac:dyDescent="0.25">
      <c r="A60" t="s">
        <v>121</v>
      </c>
      <c r="B60" t="s">
        <v>257</v>
      </c>
      <c r="C60" t="s">
        <v>258</v>
      </c>
      <c r="D60">
        <v>380</v>
      </c>
      <c r="E60">
        <v>80</v>
      </c>
      <c r="F60" t="s">
        <v>18</v>
      </c>
      <c r="G60">
        <v>40</v>
      </c>
      <c r="H60">
        <f t="shared" si="1"/>
        <v>84.444444444444443</v>
      </c>
      <c r="I60">
        <v>4.5</v>
      </c>
      <c r="J60" s="1">
        <v>10.68</v>
      </c>
    </row>
    <row r="61" spans="1:10" x14ac:dyDescent="0.25">
      <c r="A61" t="s">
        <v>121</v>
      </c>
      <c r="B61" s="2" t="s">
        <v>186</v>
      </c>
      <c r="C61" s="2" t="s">
        <v>187</v>
      </c>
      <c r="D61" s="2">
        <v>350</v>
      </c>
      <c r="E61" s="2">
        <v>80</v>
      </c>
      <c r="F61" s="2" t="s">
        <v>103</v>
      </c>
      <c r="G61" s="2">
        <v>40</v>
      </c>
      <c r="H61">
        <f t="shared" si="1"/>
        <v>77.777777777777771</v>
      </c>
      <c r="I61" s="2">
        <v>4.5</v>
      </c>
      <c r="J61" s="8">
        <v>6.99</v>
      </c>
    </row>
    <row r="62" spans="1:10" x14ac:dyDescent="0.25">
      <c r="A62" t="s">
        <v>22</v>
      </c>
      <c r="B62" t="s">
        <v>1171</v>
      </c>
      <c r="C62" t="s">
        <v>1170</v>
      </c>
      <c r="D62">
        <v>450</v>
      </c>
      <c r="F62" t="s">
        <v>20</v>
      </c>
      <c r="G62">
        <v>40</v>
      </c>
      <c r="H62">
        <f t="shared" si="1"/>
        <v>100</v>
      </c>
      <c r="I62">
        <v>4.5</v>
      </c>
      <c r="J62">
        <v>6.49</v>
      </c>
    </row>
    <row r="63" spans="1:10" x14ac:dyDescent="0.25">
      <c r="A63" t="s">
        <v>22</v>
      </c>
      <c r="B63" t="s">
        <v>1213</v>
      </c>
      <c r="C63" t="s">
        <v>1170</v>
      </c>
      <c r="D63">
        <v>420</v>
      </c>
      <c r="F63" t="s">
        <v>20</v>
      </c>
      <c r="G63">
        <v>40</v>
      </c>
      <c r="H63">
        <f t="shared" si="1"/>
        <v>93.333333333333329</v>
      </c>
      <c r="I63">
        <v>4.5</v>
      </c>
      <c r="J63">
        <v>6.49</v>
      </c>
    </row>
    <row r="64" spans="1:10" x14ac:dyDescent="0.25">
      <c r="A64" t="s">
        <v>24</v>
      </c>
      <c r="B64" s="2" t="s">
        <v>834</v>
      </c>
      <c r="C64" s="2" t="s">
        <v>833</v>
      </c>
      <c r="D64" s="2">
        <v>470</v>
      </c>
      <c r="E64" s="2">
        <v>80</v>
      </c>
      <c r="F64" s="2" t="s">
        <v>56</v>
      </c>
      <c r="G64" s="2">
        <v>40</v>
      </c>
      <c r="H64">
        <f t="shared" si="1"/>
        <v>94</v>
      </c>
      <c r="I64" s="2">
        <v>5</v>
      </c>
      <c r="J64">
        <v>18.829999999999998</v>
      </c>
    </row>
    <row r="65" spans="1:10" x14ac:dyDescent="0.25">
      <c r="A65" t="s">
        <v>24</v>
      </c>
      <c r="B65" s="2" t="s">
        <v>841</v>
      </c>
      <c r="C65" s="2" t="s">
        <v>840</v>
      </c>
      <c r="D65" s="2">
        <v>470</v>
      </c>
      <c r="E65" s="2">
        <v>80</v>
      </c>
      <c r="F65" s="2" t="s">
        <v>56</v>
      </c>
      <c r="G65" s="2">
        <v>40</v>
      </c>
      <c r="H65">
        <f t="shared" si="1"/>
        <v>94</v>
      </c>
      <c r="I65" s="2">
        <v>5</v>
      </c>
      <c r="J65">
        <v>9.7100000000000009</v>
      </c>
    </row>
    <row r="66" spans="1:10" x14ac:dyDescent="0.25">
      <c r="A66" t="s">
        <v>24</v>
      </c>
      <c r="B66" s="2" t="s">
        <v>914</v>
      </c>
      <c r="C66" s="2" t="s">
        <v>913</v>
      </c>
      <c r="D66" s="2">
        <v>350</v>
      </c>
      <c r="E66" s="2">
        <v>80</v>
      </c>
      <c r="F66" s="2" t="s">
        <v>56</v>
      </c>
      <c r="G66" s="2">
        <v>40</v>
      </c>
      <c r="H66">
        <f t="shared" ref="H66:H97" si="2">D66/I66</f>
        <v>70</v>
      </c>
      <c r="I66" s="2">
        <v>5</v>
      </c>
      <c r="J66">
        <v>5.41</v>
      </c>
    </row>
    <row r="67" spans="1:10" x14ac:dyDescent="0.25">
      <c r="A67" t="s">
        <v>24</v>
      </c>
      <c r="B67" s="2" t="s">
        <v>931</v>
      </c>
      <c r="C67" s="2" t="s">
        <v>930</v>
      </c>
      <c r="D67" s="2">
        <v>365</v>
      </c>
      <c r="E67" s="2">
        <v>0</v>
      </c>
      <c r="F67" s="2" t="s">
        <v>62</v>
      </c>
      <c r="G67" s="2">
        <v>40</v>
      </c>
      <c r="H67">
        <f t="shared" si="2"/>
        <v>73</v>
      </c>
      <c r="I67" s="2">
        <v>5</v>
      </c>
      <c r="J67">
        <v>7.97</v>
      </c>
    </row>
    <row r="68" spans="1:10" x14ac:dyDescent="0.25">
      <c r="A68" t="s">
        <v>24</v>
      </c>
      <c r="B68" s="2" t="s">
        <v>1022</v>
      </c>
      <c r="C68" s="2" t="s">
        <v>1021</v>
      </c>
      <c r="D68" s="2">
        <v>350</v>
      </c>
      <c r="E68" s="2">
        <v>82</v>
      </c>
      <c r="F68" s="2" t="s">
        <v>56</v>
      </c>
      <c r="G68" s="2">
        <v>40</v>
      </c>
      <c r="H68">
        <f t="shared" si="2"/>
        <v>70</v>
      </c>
      <c r="I68" s="2">
        <v>5</v>
      </c>
      <c r="J68">
        <v>6.666666666666667</v>
      </c>
    </row>
    <row r="69" spans="1:10" x14ac:dyDescent="0.25">
      <c r="A69" t="s">
        <v>24</v>
      </c>
      <c r="B69" s="2" t="s">
        <v>970</v>
      </c>
      <c r="C69" s="2" t="s">
        <v>969</v>
      </c>
      <c r="D69" s="2">
        <v>350</v>
      </c>
      <c r="E69" s="2">
        <v>90</v>
      </c>
      <c r="F69" s="2" t="s">
        <v>56</v>
      </c>
      <c r="G69" s="2">
        <v>40</v>
      </c>
      <c r="H69">
        <f t="shared" si="2"/>
        <v>70</v>
      </c>
      <c r="I69" s="2">
        <v>5</v>
      </c>
      <c r="J69">
        <v>7.2050000000000001</v>
      </c>
    </row>
    <row r="70" spans="1:10" x14ac:dyDescent="0.25">
      <c r="A70" t="s">
        <v>24</v>
      </c>
      <c r="B70" s="2" t="s">
        <v>974</v>
      </c>
      <c r="C70" s="2" t="s">
        <v>973</v>
      </c>
      <c r="D70" s="2">
        <v>350</v>
      </c>
      <c r="E70" s="2">
        <v>90</v>
      </c>
      <c r="F70" s="2" t="s">
        <v>56</v>
      </c>
      <c r="G70" s="2">
        <v>40</v>
      </c>
      <c r="H70">
        <f t="shared" si="2"/>
        <v>70</v>
      </c>
      <c r="I70" s="2">
        <v>5</v>
      </c>
      <c r="J70">
        <v>7.2</v>
      </c>
    </row>
    <row r="71" spans="1:10" x14ac:dyDescent="0.25">
      <c r="A71" t="s">
        <v>24</v>
      </c>
      <c r="B71" s="2" t="s">
        <v>981</v>
      </c>
      <c r="C71" s="2" t="s">
        <v>980</v>
      </c>
      <c r="D71" s="2">
        <v>300</v>
      </c>
      <c r="E71" s="2">
        <v>82</v>
      </c>
      <c r="F71" s="2" t="s">
        <v>63</v>
      </c>
      <c r="G71" s="2">
        <v>40</v>
      </c>
      <c r="H71">
        <f t="shared" si="2"/>
        <v>60</v>
      </c>
      <c r="I71" s="2">
        <v>5</v>
      </c>
      <c r="J71">
        <v>10.37</v>
      </c>
    </row>
    <row r="72" spans="1:10" x14ac:dyDescent="0.25">
      <c r="A72" t="s">
        <v>24</v>
      </c>
      <c r="B72" s="2" t="s">
        <v>1017</v>
      </c>
      <c r="C72" s="2" t="s">
        <v>1016</v>
      </c>
      <c r="D72" s="2">
        <v>250</v>
      </c>
      <c r="E72" s="2">
        <v>80</v>
      </c>
      <c r="F72" s="2" t="s">
        <v>1019</v>
      </c>
      <c r="G72" s="2">
        <v>40</v>
      </c>
      <c r="H72">
        <f t="shared" si="2"/>
        <v>50</v>
      </c>
      <c r="I72" s="2">
        <v>5</v>
      </c>
      <c r="J72">
        <v>17.995000000000001</v>
      </c>
    </row>
    <row r="73" spans="1:10" x14ac:dyDescent="0.25">
      <c r="A73" t="s">
        <v>24</v>
      </c>
      <c r="B73" s="2" t="s">
        <v>1043</v>
      </c>
      <c r="C73" s="2" t="s">
        <v>1042</v>
      </c>
      <c r="D73" s="2">
        <v>450</v>
      </c>
      <c r="E73" s="2">
        <v>80</v>
      </c>
      <c r="F73" s="2" t="s">
        <v>56</v>
      </c>
      <c r="G73" s="2">
        <v>40</v>
      </c>
      <c r="H73">
        <f t="shared" si="2"/>
        <v>90</v>
      </c>
      <c r="I73" s="2">
        <v>5</v>
      </c>
      <c r="J73">
        <v>17.38</v>
      </c>
    </row>
    <row r="74" spans="1:10" x14ac:dyDescent="0.25">
      <c r="A74" t="s">
        <v>24</v>
      </c>
      <c r="B74" s="2" t="s">
        <v>1007</v>
      </c>
      <c r="C74" s="2" t="s">
        <v>1006</v>
      </c>
      <c r="D74" s="2">
        <v>330</v>
      </c>
      <c r="E74" s="2">
        <v>80</v>
      </c>
      <c r="F74" s="2" t="s">
        <v>56</v>
      </c>
      <c r="G74" s="2">
        <v>40</v>
      </c>
      <c r="H74">
        <f t="shared" si="2"/>
        <v>66</v>
      </c>
      <c r="I74" s="2">
        <v>5</v>
      </c>
      <c r="J74">
        <v>16.809999999999999</v>
      </c>
    </row>
    <row r="75" spans="1:10" x14ac:dyDescent="0.25">
      <c r="A75" t="s">
        <v>24</v>
      </c>
      <c r="B75" s="2" t="s">
        <v>1068</v>
      </c>
      <c r="C75" s="2" t="s">
        <v>1067</v>
      </c>
      <c r="D75" s="2">
        <v>500</v>
      </c>
      <c r="E75" s="2">
        <v>80</v>
      </c>
      <c r="F75" s="2" t="s">
        <v>56</v>
      </c>
      <c r="G75" s="2">
        <v>60</v>
      </c>
      <c r="H75">
        <f t="shared" si="2"/>
        <v>100</v>
      </c>
      <c r="I75" s="2">
        <v>5</v>
      </c>
      <c r="J75">
        <v>6.57</v>
      </c>
    </row>
    <row r="76" spans="1:10" x14ac:dyDescent="0.25">
      <c r="A76" t="s">
        <v>24</v>
      </c>
      <c r="B76" s="2" t="s">
        <v>1087</v>
      </c>
      <c r="C76" s="2" t="s">
        <v>1086</v>
      </c>
      <c r="D76" s="2">
        <v>500</v>
      </c>
      <c r="E76" s="2">
        <v>80</v>
      </c>
      <c r="F76" s="2" t="s">
        <v>56</v>
      </c>
      <c r="G76" s="2">
        <v>60</v>
      </c>
      <c r="H76">
        <f t="shared" si="2"/>
        <v>100</v>
      </c>
      <c r="I76" s="2">
        <v>5</v>
      </c>
      <c r="J76">
        <v>6.57</v>
      </c>
    </row>
    <row r="77" spans="1:10" x14ac:dyDescent="0.25">
      <c r="A77" t="s">
        <v>24</v>
      </c>
      <c r="B77" s="2" t="s">
        <v>1101</v>
      </c>
      <c r="C77" s="2" t="s">
        <v>1100</v>
      </c>
      <c r="D77" s="2">
        <v>500</v>
      </c>
      <c r="E77" s="2">
        <v>80</v>
      </c>
      <c r="F77" s="2" t="s">
        <v>62</v>
      </c>
      <c r="G77" s="2">
        <v>60</v>
      </c>
      <c r="H77">
        <f t="shared" si="2"/>
        <v>100</v>
      </c>
      <c r="I77" s="2">
        <v>5</v>
      </c>
      <c r="J77">
        <v>4.6566666666666672</v>
      </c>
    </row>
    <row r="78" spans="1:10" x14ac:dyDescent="0.25">
      <c r="A78" t="s">
        <v>24</v>
      </c>
      <c r="B78" s="2" t="s">
        <v>1064</v>
      </c>
      <c r="C78" s="2" t="s">
        <v>1063</v>
      </c>
      <c r="D78" s="2">
        <v>350</v>
      </c>
      <c r="E78" s="2">
        <v>90</v>
      </c>
      <c r="F78" s="2" t="s">
        <v>56</v>
      </c>
      <c r="G78" s="2">
        <v>40</v>
      </c>
      <c r="H78">
        <f t="shared" si="2"/>
        <v>70</v>
      </c>
      <c r="I78" s="2">
        <v>5</v>
      </c>
      <c r="J78">
        <v>8.41</v>
      </c>
    </row>
    <row r="79" spans="1:10" x14ac:dyDescent="0.25">
      <c r="A79" t="s">
        <v>24</v>
      </c>
      <c r="B79" s="2" t="s">
        <v>1084</v>
      </c>
      <c r="C79" s="2" t="s">
        <v>1083</v>
      </c>
      <c r="D79" s="2">
        <v>350</v>
      </c>
      <c r="E79" s="2">
        <v>90</v>
      </c>
      <c r="F79" s="2" t="s">
        <v>56</v>
      </c>
      <c r="G79" s="2">
        <v>40</v>
      </c>
      <c r="H79">
        <f t="shared" si="2"/>
        <v>70</v>
      </c>
      <c r="I79" s="2">
        <v>5</v>
      </c>
      <c r="J79">
        <v>8.41</v>
      </c>
    </row>
    <row r="80" spans="1:10" x14ac:dyDescent="0.25">
      <c r="A80" t="s">
        <v>121</v>
      </c>
      <c r="B80" t="s">
        <v>285</v>
      </c>
      <c r="C80" t="s">
        <v>286</v>
      </c>
      <c r="D80">
        <v>450</v>
      </c>
      <c r="E80">
        <v>80</v>
      </c>
      <c r="F80" t="s">
        <v>103</v>
      </c>
      <c r="G80">
        <v>40</v>
      </c>
      <c r="H80">
        <f t="shared" si="2"/>
        <v>90</v>
      </c>
      <c r="I80">
        <v>5</v>
      </c>
      <c r="J80" s="1">
        <v>7.49</v>
      </c>
    </row>
    <row r="81" spans="1:10" x14ac:dyDescent="0.25">
      <c r="A81" t="s">
        <v>121</v>
      </c>
      <c r="B81" t="s">
        <v>197</v>
      </c>
      <c r="C81" t="s">
        <v>198</v>
      </c>
      <c r="D81">
        <v>400</v>
      </c>
      <c r="E81">
        <v>80</v>
      </c>
      <c r="F81" t="s">
        <v>18</v>
      </c>
      <c r="G81">
        <v>40</v>
      </c>
      <c r="H81">
        <f t="shared" si="2"/>
        <v>80</v>
      </c>
      <c r="I81">
        <v>5</v>
      </c>
      <c r="J81" s="1">
        <v>11.49</v>
      </c>
    </row>
    <row r="82" spans="1:10" x14ac:dyDescent="0.25">
      <c r="A82" t="s">
        <v>121</v>
      </c>
      <c r="B82" s="2" t="s">
        <v>191</v>
      </c>
      <c r="C82" s="2" t="s">
        <v>151</v>
      </c>
      <c r="D82" s="2">
        <v>350</v>
      </c>
      <c r="E82" s="2">
        <v>80</v>
      </c>
      <c r="F82" s="2" t="s">
        <v>103</v>
      </c>
      <c r="G82" s="2">
        <v>40</v>
      </c>
      <c r="H82">
        <f t="shared" si="2"/>
        <v>70</v>
      </c>
      <c r="I82" s="2">
        <v>5</v>
      </c>
      <c r="J82" s="8">
        <v>4.91</v>
      </c>
    </row>
    <row r="83" spans="1:10" x14ac:dyDescent="0.25">
      <c r="A83" t="s">
        <v>121</v>
      </c>
      <c r="B83" s="2" t="s">
        <v>150</v>
      </c>
      <c r="C83" s="2" t="s">
        <v>151</v>
      </c>
      <c r="D83" s="2">
        <v>350</v>
      </c>
      <c r="E83" s="2">
        <v>80</v>
      </c>
      <c r="F83" s="2" t="s">
        <v>18</v>
      </c>
      <c r="G83" s="2">
        <v>40</v>
      </c>
      <c r="H83">
        <f t="shared" si="2"/>
        <v>70</v>
      </c>
      <c r="I83" s="2">
        <v>5</v>
      </c>
      <c r="J83" s="8">
        <v>4.91</v>
      </c>
    </row>
    <row r="84" spans="1:10" x14ac:dyDescent="0.25">
      <c r="A84" t="s">
        <v>121</v>
      </c>
      <c r="B84" s="2" t="s">
        <v>176</v>
      </c>
      <c r="C84" s="2" t="s">
        <v>161</v>
      </c>
      <c r="D84" s="2">
        <v>300</v>
      </c>
      <c r="E84" s="2">
        <v>82</v>
      </c>
      <c r="F84" s="2" t="s">
        <v>18</v>
      </c>
      <c r="G84" s="2">
        <v>40</v>
      </c>
      <c r="H84">
        <f t="shared" si="2"/>
        <v>60</v>
      </c>
      <c r="I84" s="2">
        <v>5</v>
      </c>
      <c r="J84" s="8">
        <v>1.99</v>
      </c>
    </row>
    <row r="85" spans="1:10" x14ac:dyDescent="0.25">
      <c r="A85" t="s">
        <v>121</v>
      </c>
      <c r="B85" s="2" t="s">
        <v>160</v>
      </c>
      <c r="C85" s="2" t="s">
        <v>161</v>
      </c>
      <c r="D85" s="2">
        <v>300</v>
      </c>
      <c r="E85" s="2">
        <v>82</v>
      </c>
      <c r="F85" s="2" t="s">
        <v>18</v>
      </c>
      <c r="G85" s="2">
        <v>40</v>
      </c>
      <c r="H85">
        <f t="shared" si="2"/>
        <v>60</v>
      </c>
      <c r="I85" s="2">
        <v>5</v>
      </c>
      <c r="J85" s="8">
        <v>1.99</v>
      </c>
    </row>
    <row r="86" spans="1:10" x14ac:dyDescent="0.25">
      <c r="A86" t="s">
        <v>121</v>
      </c>
      <c r="B86" s="2" t="s">
        <v>171</v>
      </c>
      <c r="C86" s="2" t="s">
        <v>161</v>
      </c>
      <c r="D86" s="2">
        <v>300</v>
      </c>
      <c r="E86" s="2">
        <v>82</v>
      </c>
      <c r="F86" s="2" t="s">
        <v>17</v>
      </c>
      <c r="G86" s="2">
        <v>40</v>
      </c>
      <c r="H86">
        <f t="shared" si="2"/>
        <v>60</v>
      </c>
      <c r="I86" s="2">
        <v>5</v>
      </c>
      <c r="J86" s="8">
        <v>5.12</v>
      </c>
    </row>
    <row r="87" spans="1:10" x14ac:dyDescent="0.25">
      <c r="A87" t="s">
        <v>121</v>
      </c>
      <c r="B87" s="2" t="s">
        <v>181</v>
      </c>
      <c r="C87" s="2" t="s">
        <v>161</v>
      </c>
      <c r="D87" s="2">
        <v>300</v>
      </c>
      <c r="E87" s="2">
        <v>82</v>
      </c>
      <c r="F87" s="2" t="s">
        <v>17</v>
      </c>
      <c r="G87" s="2">
        <v>40</v>
      </c>
      <c r="H87">
        <f t="shared" si="2"/>
        <v>60</v>
      </c>
      <c r="I87" s="2">
        <v>5</v>
      </c>
      <c r="J87" s="8">
        <v>5.23</v>
      </c>
    </row>
    <row r="88" spans="1:10" x14ac:dyDescent="0.25">
      <c r="A88" t="s">
        <v>121</v>
      </c>
      <c r="B88" t="s">
        <v>251</v>
      </c>
      <c r="C88" t="s">
        <v>252</v>
      </c>
      <c r="D88">
        <v>300</v>
      </c>
      <c r="E88">
        <v>82</v>
      </c>
      <c r="F88" t="s">
        <v>18</v>
      </c>
      <c r="G88">
        <v>40</v>
      </c>
      <c r="H88">
        <f t="shared" si="2"/>
        <v>60</v>
      </c>
      <c r="I88">
        <v>5</v>
      </c>
      <c r="J88" s="1">
        <v>5.64</v>
      </c>
    </row>
    <row r="89" spans="1:10" x14ac:dyDescent="0.25">
      <c r="A89" t="s">
        <v>22</v>
      </c>
      <c r="B89" t="s">
        <v>1163</v>
      </c>
      <c r="C89" t="s">
        <v>1162</v>
      </c>
      <c r="D89">
        <v>500</v>
      </c>
      <c r="F89" t="s">
        <v>18</v>
      </c>
      <c r="G89">
        <v>60</v>
      </c>
      <c r="H89">
        <f t="shared" si="2"/>
        <v>100</v>
      </c>
      <c r="I89">
        <v>5</v>
      </c>
      <c r="J89">
        <v>7.98</v>
      </c>
    </row>
    <row r="90" spans="1:10" x14ac:dyDescent="0.25">
      <c r="A90" t="s">
        <v>22</v>
      </c>
      <c r="B90" t="s">
        <v>1167</v>
      </c>
      <c r="C90" t="s">
        <v>1166</v>
      </c>
      <c r="D90">
        <v>450</v>
      </c>
      <c r="F90" t="s">
        <v>18</v>
      </c>
      <c r="G90">
        <v>60</v>
      </c>
      <c r="H90">
        <f t="shared" si="2"/>
        <v>90</v>
      </c>
      <c r="I90">
        <v>5</v>
      </c>
      <c r="J90">
        <v>5.2350000000000003</v>
      </c>
    </row>
    <row r="91" spans="1:10" x14ac:dyDescent="0.25">
      <c r="A91" t="s">
        <v>22</v>
      </c>
      <c r="B91" t="s">
        <v>1203</v>
      </c>
      <c r="C91" t="s">
        <v>1202</v>
      </c>
      <c r="D91">
        <v>500</v>
      </c>
      <c r="F91" t="s">
        <v>18</v>
      </c>
      <c r="G91">
        <v>60</v>
      </c>
      <c r="H91">
        <f t="shared" si="2"/>
        <v>100</v>
      </c>
      <c r="I91">
        <v>5</v>
      </c>
      <c r="J91">
        <v>5.3266666666666671</v>
      </c>
    </row>
    <row r="92" spans="1:10" x14ac:dyDescent="0.25">
      <c r="A92" t="s">
        <v>22</v>
      </c>
      <c r="B92" t="s">
        <v>1210</v>
      </c>
      <c r="C92" t="s">
        <v>1162</v>
      </c>
      <c r="D92">
        <v>500</v>
      </c>
      <c r="F92" t="s">
        <v>18</v>
      </c>
      <c r="G92">
        <v>60</v>
      </c>
      <c r="H92">
        <f t="shared" si="2"/>
        <v>100</v>
      </c>
      <c r="I92">
        <v>5</v>
      </c>
      <c r="J92">
        <v>7.98</v>
      </c>
    </row>
    <row r="93" spans="1:10" x14ac:dyDescent="0.25">
      <c r="A93" t="s">
        <v>22</v>
      </c>
      <c r="B93" t="s">
        <v>1220</v>
      </c>
      <c r="C93" t="s">
        <v>1219</v>
      </c>
      <c r="D93">
        <v>500</v>
      </c>
      <c r="F93" t="s">
        <v>18</v>
      </c>
      <c r="G93">
        <v>60</v>
      </c>
      <c r="H93">
        <f t="shared" si="2"/>
        <v>100</v>
      </c>
      <c r="I93">
        <v>5</v>
      </c>
      <c r="J93">
        <v>7.98</v>
      </c>
    </row>
    <row r="94" spans="1:10" x14ac:dyDescent="0.25">
      <c r="A94" t="s">
        <v>24</v>
      </c>
      <c r="B94" s="2" t="s">
        <v>928</v>
      </c>
      <c r="C94" s="2" t="s">
        <v>657</v>
      </c>
      <c r="D94" s="2">
        <v>500</v>
      </c>
      <c r="E94" s="2">
        <v>80</v>
      </c>
      <c r="F94" s="2" t="s">
        <v>56</v>
      </c>
      <c r="G94" s="2">
        <v>40</v>
      </c>
      <c r="H94">
        <f t="shared" si="2"/>
        <v>90.909090909090907</v>
      </c>
      <c r="I94" s="2">
        <v>5.5</v>
      </c>
      <c r="J94">
        <v>9.6616666666666671</v>
      </c>
    </row>
    <row r="95" spans="1:10" x14ac:dyDescent="0.25">
      <c r="A95" t="s">
        <v>24</v>
      </c>
      <c r="B95" s="2" t="s">
        <v>849</v>
      </c>
      <c r="C95" s="2" t="s">
        <v>848</v>
      </c>
      <c r="D95" s="2">
        <v>500</v>
      </c>
      <c r="E95" s="2">
        <v>80</v>
      </c>
      <c r="F95" s="2" t="s">
        <v>56</v>
      </c>
      <c r="G95" s="2">
        <v>60</v>
      </c>
      <c r="H95">
        <f t="shared" si="2"/>
        <v>90.909090909090907</v>
      </c>
      <c r="I95" s="2">
        <v>5.5</v>
      </c>
      <c r="J95">
        <v>5.97</v>
      </c>
    </row>
    <row r="96" spans="1:10" x14ac:dyDescent="0.25">
      <c r="A96" t="s">
        <v>24</v>
      </c>
      <c r="B96" s="2" t="s">
        <v>680</v>
      </c>
      <c r="C96" s="2" t="s">
        <v>679</v>
      </c>
      <c r="D96" s="2">
        <v>500</v>
      </c>
      <c r="E96" s="2">
        <v>80</v>
      </c>
      <c r="F96" s="2" t="s">
        <v>56</v>
      </c>
      <c r="G96" s="2">
        <v>60</v>
      </c>
      <c r="H96">
        <f t="shared" si="2"/>
        <v>90.909090909090907</v>
      </c>
      <c r="I96" s="2">
        <v>5.5</v>
      </c>
      <c r="J96">
        <v>4.97</v>
      </c>
    </row>
    <row r="97" spans="1:10" x14ac:dyDescent="0.25">
      <c r="A97" t="s">
        <v>24</v>
      </c>
      <c r="B97" s="2" t="s">
        <v>906</v>
      </c>
      <c r="C97" s="2" t="s">
        <v>734</v>
      </c>
      <c r="D97" s="2">
        <v>500</v>
      </c>
      <c r="E97" s="2">
        <v>80</v>
      </c>
      <c r="F97" s="2" t="s">
        <v>56</v>
      </c>
      <c r="G97" s="2">
        <v>60</v>
      </c>
      <c r="H97">
        <f t="shared" si="2"/>
        <v>90.909090909090907</v>
      </c>
      <c r="I97" s="2">
        <v>5.5</v>
      </c>
      <c r="J97">
        <v>11.95</v>
      </c>
    </row>
    <row r="98" spans="1:10" x14ac:dyDescent="0.25">
      <c r="A98" t="s">
        <v>24</v>
      </c>
      <c r="B98" s="2" t="s">
        <v>873</v>
      </c>
      <c r="C98" s="2" t="s">
        <v>872</v>
      </c>
      <c r="D98" s="2">
        <v>574</v>
      </c>
      <c r="E98" s="2">
        <v>80</v>
      </c>
      <c r="F98" s="2" t="s">
        <v>84</v>
      </c>
      <c r="G98" s="2">
        <v>60</v>
      </c>
      <c r="H98">
        <f t="shared" ref="H98:H129" si="3">D98/I98</f>
        <v>104.36363636363636</v>
      </c>
      <c r="I98" s="2">
        <v>5.5</v>
      </c>
      <c r="J98">
        <v>4.4233333333333329</v>
      </c>
    </row>
    <row r="99" spans="1:10" x14ac:dyDescent="0.25">
      <c r="A99" t="s">
        <v>24</v>
      </c>
      <c r="B99" s="2" t="s">
        <v>1076</v>
      </c>
      <c r="C99" s="2" t="s">
        <v>1075</v>
      </c>
      <c r="D99" s="2">
        <v>574</v>
      </c>
      <c r="E99" s="2">
        <v>80</v>
      </c>
      <c r="F99" s="2" t="s">
        <v>56</v>
      </c>
      <c r="G99" s="2">
        <v>60</v>
      </c>
      <c r="H99">
        <f t="shared" si="3"/>
        <v>104.36363636363636</v>
      </c>
      <c r="I99" s="2">
        <v>5.5</v>
      </c>
      <c r="J99">
        <v>5.3266666666666671</v>
      </c>
    </row>
    <row r="100" spans="1:10" x14ac:dyDescent="0.25">
      <c r="A100" t="s">
        <v>22</v>
      </c>
      <c r="B100" t="s">
        <v>1194</v>
      </c>
      <c r="C100" t="s">
        <v>1193</v>
      </c>
      <c r="D100">
        <v>450</v>
      </c>
      <c r="F100" t="s">
        <v>20</v>
      </c>
      <c r="G100">
        <v>40</v>
      </c>
      <c r="H100">
        <f t="shared" si="3"/>
        <v>81.818181818181813</v>
      </c>
      <c r="I100">
        <v>5.5</v>
      </c>
      <c r="J100">
        <v>8.98</v>
      </c>
    </row>
    <row r="101" spans="1:10" x14ac:dyDescent="0.25">
      <c r="A101" t="s">
        <v>24</v>
      </c>
      <c r="B101" s="2" t="s">
        <v>822</v>
      </c>
      <c r="C101" s="2" t="s">
        <v>821</v>
      </c>
      <c r="D101" s="2">
        <v>450</v>
      </c>
      <c r="E101" s="2">
        <v>80</v>
      </c>
      <c r="F101" s="2" t="s">
        <v>56</v>
      </c>
      <c r="G101" s="2">
        <v>20</v>
      </c>
      <c r="H101">
        <f t="shared" si="3"/>
        <v>75</v>
      </c>
      <c r="I101" s="2">
        <v>6</v>
      </c>
      <c r="J101">
        <v>8.64</v>
      </c>
    </row>
    <row r="102" spans="1:10" x14ac:dyDescent="0.25">
      <c r="A102" t="s">
        <v>24</v>
      </c>
      <c r="B102" s="2" t="s">
        <v>646</v>
      </c>
      <c r="C102" s="2" t="s">
        <v>645</v>
      </c>
      <c r="D102" s="2">
        <v>500</v>
      </c>
      <c r="E102" s="2">
        <v>80</v>
      </c>
      <c r="F102" s="2" t="s">
        <v>56</v>
      </c>
      <c r="G102" s="2">
        <v>60</v>
      </c>
      <c r="H102">
        <f t="shared" si="3"/>
        <v>83.333333333333329</v>
      </c>
      <c r="I102" s="2">
        <v>6</v>
      </c>
      <c r="J102">
        <v>5.0599999999999996</v>
      </c>
    </row>
    <row r="103" spans="1:10" x14ac:dyDescent="0.25">
      <c r="A103" t="s">
        <v>24</v>
      </c>
      <c r="B103" s="2" t="s">
        <v>671</v>
      </c>
      <c r="C103" s="2" t="s">
        <v>670</v>
      </c>
      <c r="D103" s="2">
        <v>500</v>
      </c>
      <c r="E103" s="2">
        <v>80</v>
      </c>
      <c r="F103" s="2" t="s">
        <v>56</v>
      </c>
      <c r="G103" s="2">
        <v>60</v>
      </c>
      <c r="H103">
        <f t="shared" si="3"/>
        <v>83.333333333333329</v>
      </c>
      <c r="I103" s="2">
        <v>6</v>
      </c>
      <c r="J103">
        <v>5.0599999999999996</v>
      </c>
    </row>
    <row r="104" spans="1:10" x14ac:dyDescent="0.25">
      <c r="A104" t="s">
        <v>24</v>
      </c>
      <c r="B104" s="2" t="s">
        <v>783</v>
      </c>
      <c r="C104" s="2" t="s">
        <v>782</v>
      </c>
      <c r="D104" s="2">
        <v>500</v>
      </c>
      <c r="E104" s="2">
        <v>80</v>
      </c>
      <c r="F104" s="2" t="s">
        <v>63</v>
      </c>
      <c r="G104" s="2">
        <v>60</v>
      </c>
      <c r="H104">
        <f t="shared" si="3"/>
        <v>83.333333333333329</v>
      </c>
      <c r="I104" s="2">
        <v>6</v>
      </c>
      <c r="J104">
        <v>5.0566666666666666</v>
      </c>
    </row>
    <row r="105" spans="1:10" x14ac:dyDescent="0.25">
      <c r="A105" t="s">
        <v>24</v>
      </c>
      <c r="B105" s="2" t="s">
        <v>859</v>
      </c>
      <c r="C105" s="2" t="s">
        <v>858</v>
      </c>
      <c r="D105" s="2">
        <v>500</v>
      </c>
      <c r="E105" s="2">
        <v>80</v>
      </c>
      <c r="F105" s="2" t="s">
        <v>56</v>
      </c>
      <c r="G105" s="2">
        <v>60</v>
      </c>
      <c r="H105">
        <f t="shared" si="3"/>
        <v>83.333333333333329</v>
      </c>
      <c r="I105" s="2">
        <v>6</v>
      </c>
      <c r="J105">
        <v>3.7899999999999996</v>
      </c>
    </row>
    <row r="106" spans="1:10" x14ac:dyDescent="0.25">
      <c r="A106" t="s">
        <v>24</v>
      </c>
      <c r="B106" s="2" t="s">
        <v>869</v>
      </c>
      <c r="C106" s="2" t="s">
        <v>868</v>
      </c>
      <c r="D106" s="2">
        <v>500</v>
      </c>
      <c r="E106" s="2">
        <v>80</v>
      </c>
      <c r="F106" s="2" t="s">
        <v>56</v>
      </c>
      <c r="G106" s="2">
        <v>60</v>
      </c>
      <c r="H106">
        <f t="shared" si="3"/>
        <v>83.333333333333329</v>
      </c>
      <c r="I106" s="2">
        <v>6</v>
      </c>
      <c r="J106">
        <v>5.4849999999999994</v>
      </c>
    </row>
    <row r="107" spans="1:10" x14ac:dyDescent="0.25">
      <c r="A107" t="s">
        <v>24</v>
      </c>
      <c r="B107" s="2" t="s">
        <v>877</v>
      </c>
      <c r="C107" s="2" t="s">
        <v>876</v>
      </c>
      <c r="D107" s="2">
        <v>500</v>
      </c>
      <c r="E107" s="2">
        <v>80</v>
      </c>
      <c r="F107" s="2" t="s">
        <v>56</v>
      </c>
      <c r="G107" s="2">
        <v>60</v>
      </c>
      <c r="H107">
        <f t="shared" si="3"/>
        <v>83.333333333333329</v>
      </c>
      <c r="I107" s="2">
        <v>6</v>
      </c>
      <c r="J107">
        <v>4.1066666666666665</v>
      </c>
    </row>
    <row r="108" spans="1:10" x14ac:dyDescent="0.25">
      <c r="A108" t="s">
        <v>24</v>
      </c>
      <c r="B108" s="2" t="s">
        <v>918</v>
      </c>
      <c r="C108" s="2" t="s">
        <v>917</v>
      </c>
      <c r="D108" s="2">
        <v>500</v>
      </c>
      <c r="E108" s="2">
        <v>80</v>
      </c>
      <c r="F108" s="2" t="s">
        <v>56</v>
      </c>
      <c r="G108" s="2">
        <v>60</v>
      </c>
      <c r="H108">
        <f t="shared" si="3"/>
        <v>83.333333333333329</v>
      </c>
      <c r="I108" s="2">
        <v>6</v>
      </c>
      <c r="J108">
        <v>5.9249999999999998</v>
      </c>
    </row>
    <row r="109" spans="1:10" x14ac:dyDescent="0.25">
      <c r="A109" t="s">
        <v>24</v>
      </c>
      <c r="B109" s="2" t="s">
        <v>926</v>
      </c>
      <c r="C109" s="2" t="s">
        <v>925</v>
      </c>
      <c r="D109" s="2">
        <v>500</v>
      </c>
      <c r="E109" s="2">
        <v>80</v>
      </c>
      <c r="F109" s="2" t="s">
        <v>56</v>
      </c>
      <c r="G109" s="2">
        <v>60</v>
      </c>
      <c r="H109">
        <f t="shared" si="3"/>
        <v>83.333333333333329</v>
      </c>
      <c r="I109" s="2">
        <v>6</v>
      </c>
      <c r="J109">
        <v>10.49</v>
      </c>
    </row>
    <row r="110" spans="1:10" x14ac:dyDescent="0.25">
      <c r="A110" t="s">
        <v>24</v>
      </c>
      <c r="B110" s="2" t="s">
        <v>739</v>
      </c>
      <c r="C110" s="2" t="s">
        <v>738</v>
      </c>
      <c r="D110" s="2">
        <v>590</v>
      </c>
      <c r="E110" s="2">
        <v>80</v>
      </c>
      <c r="F110" s="2" t="s">
        <v>56</v>
      </c>
      <c r="G110" s="2">
        <v>75</v>
      </c>
      <c r="H110">
        <f t="shared" si="3"/>
        <v>98.333333333333329</v>
      </c>
      <c r="I110" s="2">
        <v>6</v>
      </c>
      <c r="J110">
        <v>7.97</v>
      </c>
    </row>
    <row r="111" spans="1:10" x14ac:dyDescent="0.25">
      <c r="A111" t="s">
        <v>24</v>
      </c>
      <c r="B111" s="2" t="s">
        <v>765</v>
      </c>
      <c r="C111" s="2" t="s">
        <v>764</v>
      </c>
      <c r="D111" s="2">
        <v>590</v>
      </c>
      <c r="E111" s="2">
        <v>80</v>
      </c>
      <c r="F111" s="2" t="s">
        <v>56</v>
      </c>
      <c r="G111" s="2">
        <v>75</v>
      </c>
      <c r="H111">
        <f t="shared" si="3"/>
        <v>98.333333333333329</v>
      </c>
      <c r="I111" s="2">
        <v>6</v>
      </c>
      <c r="J111">
        <v>6.6616666666666662</v>
      </c>
    </row>
    <row r="112" spans="1:10" x14ac:dyDescent="0.25">
      <c r="A112" t="s">
        <v>24</v>
      </c>
      <c r="B112" s="2" t="s">
        <v>967</v>
      </c>
      <c r="C112" s="2" t="s">
        <v>966</v>
      </c>
      <c r="D112" s="2">
        <v>500</v>
      </c>
      <c r="E112" s="2">
        <v>80</v>
      </c>
      <c r="F112" s="2" t="s">
        <v>56</v>
      </c>
      <c r="G112" s="2">
        <v>60</v>
      </c>
      <c r="H112">
        <f t="shared" si="3"/>
        <v>83.333333333333329</v>
      </c>
      <c r="I112" s="2">
        <v>6</v>
      </c>
      <c r="J112">
        <v>5.4849999999999994</v>
      </c>
    </row>
    <row r="113" spans="1:10" x14ac:dyDescent="0.25">
      <c r="A113" t="s">
        <v>24</v>
      </c>
      <c r="B113" s="2" t="s">
        <v>1026</v>
      </c>
      <c r="C113" s="2" t="s">
        <v>1025</v>
      </c>
      <c r="D113" s="2">
        <v>450</v>
      </c>
      <c r="E113" s="2">
        <v>82</v>
      </c>
      <c r="F113" s="2" t="s">
        <v>63</v>
      </c>
      <c r="G113" s="2">
        <v>40</v>
      </c>
      <c r="H113">
        <f t="shared" si="3"/>
        <v>75</v>
      </c>
      <c r="I113" s="2">
        <v>6</v>
      </c>
      <c r="J113">
        <v>2.9499999999999997</v>
      </c>
    </row>
    <row r="114" spans="1:10" x14ac:dyDescent="0.25">
      <c r="A114" t="s">
        <v>24</v>
      </c>
      <c r="B114" s="2" t="s">
        <v>1072</v>
      </c>
      <c r="C114" s="2" t="s">
        <v>1071</v>
      </c>
      <c r="D114" s="2">
        <v>500</v>
      </c>
      <c r="E114" s="2">
        <v>90</v>
      </c>
      <c r="F114" s="2" t="s">
        <v>56</v>
      </c>
      <c r="G114" s="2">
        <v>60</v>
      </c>
      <c r="H114">
        <f t="shared" si="3"/>
        <v>83.333333333333329</v>
      </c>
      <c r="I114" s="2">
        <v>6</v>
      </c>
      <c r="J114">
        <v>9.6150000000000002</v>
      </c>
    </row>
    <row r="115" spans="1:10" x14ac:dyDescent="0.25">
      <c r="A115" t="s">
        <v>24</v>
      </c>
      <c r="B115" s="2" t="s">
        <v>1090</v>
      </c>
      <c r="C115" s="2" t="s">
        <v>1089</v>
      </c>
      <c r="D115" s="2">
        <v>500</v>
      </c>
      <c r="E115" s="2">
        <v>90</v>
      </c>
      <c r="F115" s="2" t="s">
        <v>56</v>
      </c>
      <c r="G115" s="2">
        <v>60</v>
      </c>
      <c r="H115">
        <f t="shared" si="3"/>
        <v>83.333333333333329</v>
      </c>
      <c r="I115" s="2">
        <v>6</v>
      </c>
      <c r="J115">
        <v>9.6150000000000002</v>
      </c>
    </row>
    <row r="116" spans="1:10" x14ac:dyDescent="0.25">
      <c r="A116" t="s">
        <v>121</v>
      </c>
      <c r="B116" t="s">
        <v>218</v>
      </c>
      <c r="C116" t="s">
        <v>219</v>
      </c>
      <c r="D116">
        <v>450</v>
      </c>
      <c r="E116">
        <v>80</v>
      </c>
      <c r="F116" t="s">
        <v>103</v>
      </c>
      <c r="G116">
        <v>40</v>
      </c>
      <c r="H116">
        <f t="shared" si="3"/>
        <v>75</v>
      </c>
      <c r="I116">
        <v>6</v>
      </c>
      <c r="J116" s="1">
        <v>8.98</v>
      </c>
    </row>
    <row r="117" spans="1:10" x14ac:dyDescent="0.25">
      <c r="A117" t="s">
        <v>121</v>
      </c>
      <c r="B117" t="s">
        <v>290</v>
      </c>
      <c r="C117" t="s">
        <v>219</v>
      </c>
      <c r="D117">
        <v>450</v>
      </c>
      <c r="E117">
        <v>82</v>
      </c>
      <c r="F117" t="s">
        <v>18</v>
      </c>
      <c r="G117">
        <v>40</v>
      </c>
      <c r="H117">
        <f t="shared" si="3"/>
        <v>75</v>
      </c>
      <c r="I117">
        <v>6</v>
      </c>
      <c r="J117" s="1">
        <v>3.9</v>
      </c>
    </row>
    <row r="118" spans="1:10" x14ac:dyDescent="0.25">
      <c r="A118" t="s">
        <v>121</v>
      </c>
      <c r="B118" t="s">
        <v>205</v>
      </c>
      <c r="C118" t="s">
        <v>206</v>
      </c>
      <c r="D118">
        <v>500</v>
      </c>
      <c r="E118">
        <v>80</v>
      </c>
      <c r="F118" t="s">
        <v>18</v>
      </c>
      <c r="G118">
        <v>60</v>
      </c>
      <c r="H118">
        <f t="shared" si="3"/>
        <v>83.333333333333329</v>
      </c>
      <c r="I118">
        <v>6</v>
      </c>
      <c r="J118" s="1">
        <v>3.49</v>
      </c>
    </row>
    <row r="119" spans="1:10" x14ac:dyDescent="0.25">
      <c r="A119" t="s">
        <v>121</v>
      </c>
      <c r="B119" t="s">
        <v>262</v>
      </c>
      <c r="C119" t="s">
        <v>206</v>
      </c>
      <c r="D119">
        <v>500</v>
      </c>
      <c r="E119">
        <v>80</v>
      </c>
      <c r="F119" t="s">
        <v>18</v>
      </c>
      <c r="G119">
        <v>60</v>
      </c>
      <c r="H119">
        <f t="shared" si="3"/>
        <v>83.333333333333329</v>
      </c>
      <c r="I119">
        <v>6</v>
      </c>
      <c r="J119" s="1">
        <v>3.99</v>
      </c>
    </row>
    <row r="120" spans="1:10" x14ac:dyDescent="0.25">
      <c r="A120" t="s">
        <v>121</v>
      </c>
      <c r="B120" t="s">
        <v>275</v>
      </c>
      <c r="C120" t="s">
        <v>276</v>
      </c>
      <c r="D120">
        <v>520</v>
      </c>
      <c r="E120">
        <v>80</v>
      </c>
      <c r="F120" t="s">
        <v>18</v>
      </c>
      <c r="G120">
        <v>60</v>
      </c>
      <c r="H120">
        <f t="shared" si="3"/>
        <v>86.666666666666671</v>
      </c>
      <c r="I120">
        <v>6</v>
      </c>
      <c r="J120" s="1">
        <v>3.99</v>
      </c>
    </row>
    <row r="121" spans="1:10" x14ac:dyDescent="0.25">
      <c r="A121" t="s">
        <v>121</v>
      </c>
      <c r="B121" t="s">
        <v>280</v>
      </c>
      <c r="C121" t="s">
        <v>206</v>
      </c>
      <c r="D121">
        <v>500</v>
      </c>
      <c r="E121">
        <v>80</v>
      </c>
      <c r="F121" t="s">
        <v>18</v>
      </c>
      <c r="G121">
        <v>60</v>
      </c>
      <c r="H121">
        <f t="shared" si="3"/>
        <v>83.333333333333329</v>
      </c>
      <c r="I121">
        <v>6</v>
      </c>
      <c r="J121" s="1">
        <v>4.99</v>
      </c>
    </row>
    <row r="122" spans="1:10" x14ac:dyDescent="0.25">
      <c r="A122" t="s">
        <v>22</v>
      </c>
      <c r="B122" t="s">
        <v>1224</v>
      </c>
      <c r="C122" t="s">
        <v>1223</v>
      </c>
      <c r="D122">
        <v>450</v>
      </c>
      <c r="F122" t="s">
        <v>20</v>
      </c>
      <c r="G122">
        <v>40</v>
      </c>
      <c r="H122">
        <f t="shared" si="3"/>
        <v>75</v>
      </c>
      <c r="I122">
        <v>6</v>
      </c>
      <c r="J122">
        <v>4.9829166666666671</v>
      </c>
    </row>
    <row r="123" spans="1:10" x14ac:dyDescent="0.25">
      <c r="A123" t="s">
        <v>24</v>
      </c>
      <c r="B123" s="2" t="s">
        <v>945</v>
      </c>
      <c r="C123" s="2" t="s">
        <v>944</v>
      </c>
      <c r="D123" s="2">
        <v>250</v>
      </c>
      <c r="E123" s="2">
        <v>80</v>
      </c>
      <c r="F123" s="2" t="s">
        <v>56</v>
      </c>
      <c r="G123" s="2">
        <v>40</v>
      </c>
      <c r="H123">
        <f t="shared" si="3"/>
        <v>38.46153846153846</v>
      </c>
      <c r="I123" s="2">
        <v>6.5</v>
      </c>
      <c r="J123">
        <v>11.085000000000001</v>
      </c>
    </row>
    <row r="124" spans="1:10" x14ac:dyDescent="0.25">
      <c r="A124" t="s">
        <v>24</v>
      </c>
      <c r="B124" s="2" t="s">
        <v>883</v>
      </c>
      <c r="C124" s="2" t="s">
        <v>882</v>
      </c>
      <c r="D124" s="2">
        <v>250</v>
      </c>
      <c r="E124" s="2">
        <v>80</v>
      </c>
      <c r="F124" s="2" t="s">
        <v>56</v>
      </c>
      <c r="G124" s="2">
        <v>40</v>
      </c>
      <c r="H124">
        <f t="shared" si="3"/>
        <v>38.46153846153846</v>
      </c>
      <c r="I124" s="2">
        <v>6.5</v>
      </c>
      <c r="J124">
        <v>11.67</v>
      </c>
    </row>
    <row r="125" spans="1:10" x14ac:dyDescent="0.25">
      <c r="A125" t="s">
        <v>24</v>
      </c>
      <c r="B125" s="2" t="s">
        <v>887</v>
      </c>
      <c r="C125" s="2" t="s">
        <v>886</v>
      </c>
      <c r="D125" s="2">
        <v>250</v>
      </c>
      <c r="E125" s="2">
        <v>80</v>
      </c>
      <c r="F125" s="2" t="s">
        <v>56</v>
      </c>
      <c r="G125" s="2">
        <v>40</v>
      </c>
      <c r="H125">
        <f t="shared" si="3"/>
        <v>38.46153846153846</v>
      </c>
      <c r="I125" s="2">
        <v>6.5</v>
      </c>
      <c r="J125">
        <v>11.67</v>
      </c>
    </row>
    <row r="126" spans="1:10" x14ac:dyDescent="0.25">
      <c r="A126" t="s">
        <v>24</v>
      </c>
      <c r="B126" s="2" t="s">
        <v>638</v>
      </c>
      <c r="C126" s="2" t="s">
        <v>637</v>
      </c>
      <c r="D126" s="2">
        <v>500</v>
      </c>
      <c r="E126" s="2">
        <v>80</v>
      </c>
      <c r="F126" s="2" t="s">
        <v>56</v>
      </c>
      <c r="G126" s="2">
        <v>60</v>
      </c>
      <c r="H126">
        <f t="shared" si="3"/>
        <v>76.92307692307692</v>
      </c>
      <c r="I126" s="2">
        <v>6.5</v>
      </c>
      <c r="J126">
        <v>3.61</v>
      </c>
    </row>
    <row r="127" spans="1:10" x14ac:dyDescent="0.25">
      <c r="A127" t="s">
        <v>24</v>
      </c>
      <c r="B127" s="2" t="s">
        <v>655</v>
      </c>
      <c r="C127" s="2" t="s">
        <v>654</v>
      </c>
      <c r="D127" s="2">
        <v>500</v>
      </c>
      <c r="E127" s="2">
        <v>80</v>
      </c>
      <c r="F127" s="2" t="s">
        <v>56</v>
      </c>
      <c r="G127" s="2">
        <v>60</v>
      </c>
      <c r="H127">
        <f t="shared" si="3"/>
        <v>76.92307692307692</v>
      </c>
      <c r="I127" s="2">
        <v>6.5</v>
      </c>
      <c r="J127">
        <v>3.61</v>
      </c>
    </row>
    <row r="128" spans="1:10" x14ac:dyDescent="0.25">
      <c r="A128" t="s">
        <v>24</v>
      </c>
      <c r="B128" s="2" t="s">
        <v>658</v>
      </c>
      <c r="C128" s="2" t="s">
        <v>657</v>
      </c>
      <c r="D128" s="2">
        <v>810</v>
      </c>
      <c r="E128" s="2">
        <v>80</v>
      </c>
      <c r="F128" s="2" t="s">
        <v>56</v>
      </c>
      <c r="G128" s="2">
        <v>60</v>
      </c>
      <c r="H128">
        <f t="shared" si="3"/>
        <v>124.61538461538461</v>
      </c>
      <c r="I128" s="2">
        <v>6.5</v>
      </c>
      <c r="J128">
        <v>10.494999999999999</v>
      </c>
    </row>
    <row r="129" spans="1:10" x14ac:dyDescent="0.25">
      <c r="A129" t="s">
        <v>24</v>
      </c>
      <c r="B129" s="2" t="s">
        <v>692</v>
      </c>
      <c r="C129" s="2" t="s">
        <v>691</v>
      </c>
      <c r="D129" s="2">
        <v>500</v>
      </c>
      <c r="E129" s="2">
        <v>80</v>
      </c>
      <c r="F129" s="2" t="s">
        <v>56</v>
      </c>
      <c r="G129" s="2">
        <v>60</v>
      </c>
      <c r="H129">
        <f t="shared" si="3"/>
        <v>76.92307692307692</v>
      </c>
      <c r="I129" s="2">
        <v>6.5</v>
      </c>
      <c r="J129">
        <v>3.61</v>
      </c>
    </row>
    <row r="130" spans="1:10" x14ac:dyDescent="0.25">
      <c r="A130" t="s">
        <v>24</v>
      </c>
      <c r="B130" s="2" t="s">
        <v>699</v>
      </c>
      <c r="C130" s="2" t="s">
        <v>698</v>
      </c>
      <c r="D130" s="2">
        <v>500</v>
      </c>
      <c r="E130" s="2">
        <v>90</v>
      </c>
      <c r="F130" s="2" t="s">
        <v>56</v>
      </c>
      <c r="G130" s="2">
        <v>60</v>
      </c>
      <c r="H130">
        <f t="shared" ref="H130:H161" si="4">D130/I130</f>
        <v>76.92307692307692</v>
      </c>
      <c r="I130" s="2">
        <v>6.5</v>
      </c>
      <c r="J130">
        <v>8.9849999999999994</v>
      </c>
    </row>
    <row r="131" spans="1:10" x14ac:dyDescent="0.25">
      <c r="A131" t="s">
        <v>24</v>
      </c>
      <c r="B131" s="2" t="s">
        <v>707</v>
      </c>
      <c r="C131" s="2" t="s">
        <v>706</v>
      </c>
      <c r="D131" s="2">
        <v>810</v>
      </c>
      <c r="E131" s="2">
        <v>80</v>
      </c>
      <c r="F131" s="2" t="s">
        <v>56</v>
      </c>
      <c r="G131" s="2">
        <v>60</v>
      </c>
      <c r="H131">
        <f t="shared" si="4"/>
        <v>124.61538461538461</v>
      </c>
      <c r="I131" s="2">
        <v>6.5</v>
      </c>
      <c r="J131">
        <v>11.99</v>
      </c>
    </row>
    <row r="132" spans="1:10" x14ac:dyDescent="0.25">
      <c r="A132" t="s">
        <v>24</v>
      </c>
      <c r="B132" s="2" t="s">
        <v>732</v>
      </c>
      <c r="C132" s="2" t="s">
        <v>731</v>
      </c>
      <c r="D132" s="2">
        <v>500</v>
      </c>
      <c r="E132" s="2">
        <v>80</v>
      </c>
      <c r="F132" s="2" t="s">
        <v>56</v>
      </c>
      <c r="G132" s="2">
        <v>60</v>
      </c>
      <c r="H132">
        <f t="shared" si="4"/>
        <v>76.92307692307692</v>
      </c>
      <c r="I132" s="2">
        <v>6.5</v>
      </c>
      <c r="J132">
        <v>3.61</v>
      </c>
    </row>
    <row r="133" spans="1:10" x14ac:dyDescent="0.25">
      <c r="A133" t="s">
        <v>24</v>
      </c>
      <c r="B133" s="2" t="s">
        <v>735</v>
      </c>
      <c r="C133" s="2" t="s">
        <v>734</v>
      </c>
      <c r="D133" s="2">
        <v>810</v>
      </c>
      <c r="E133" s="2">
        <v>80</v>
      </c>
      <c r="F133" s="2" t="s">
        <v>56</v>
      </c>
      <c r="G133" s="2">
        <v>60</v>
      </c>
      <c r="H133">
        <f t="shared" si="4"/>
        <v>124.61538461538461</v>
      </c>
      <c r="I133" s="2">
        <v>6.5</v>
      </c>
      <c r="J133">
        <v>12.52</v>
      </c>
    </row>
    <row r="134" spans="1:10" x14ac:dyDescent="0.25">
      <c r="A134" t="s">
        <v>24</v>
      </c>
      <c r="B134" s="2" t="s">
        <v>750</v>
      </c>
      <c r="C134" s="2" t="s">
        <v>749</v>
      </c>
      <c r="D134" s="2">
        <v>500</v>
      </c>
      <c r="E134" s="2">
        <v>80</v>
      </c>
      <c r="F134" s="2" t="s">
        <v>56</v>
      </c>
      <c r="G134" s="2">
        <v>60</v>
      </c>
      <c r="H134">
        <f t="shared" si="4"/>
        <v>76.92307692307692</v>
      </c>
      <c r="I134" s="2">
        <v>6.5</v>
      </c>
      <c r="J134">
        <v>3.31</v>
      </c>
    </row>
    <row r="135" spans="1:10" x14ac:dyDescent="0.25">
      <c r="A135" t="s">
        <v>24</v>
      </c>
      <c r="B135" s="2" t="s">
        <v>754</v>
      </c>
      <c r="C135" s="2" t="s">
        <v>753</v>
      </c>
      <c r="D135" s="2">
        <v>810</v>
      </c>
      <c r="E135" s="2">
        <v>80</v>
      </c>
      <c r="F135" s="2" t="s">
        <v>56</v>
      </c>
      <c r="G135" s="2">
        <v>60</v>
      </c>
      <c r="H135">
        <f t="shared" si="4"/>
        <v>124.61538461538461</v>
      </c>
      <c r="I135" s="2">
        <v>6.5</v>
      </c>
      <c r="J135">
        <v>13.328333333333333</v>
      </c>
    </row>
    <row r="136" spans="1:10" x14ac:dyDescent="0.25">
      <c r="A136" t="s">
        <v>24</v>
      </c>
      <c r="B136" s="2" t="s">
        <v>780</v>
      </c>
      <c r="C136" s="2" t="s">
        <v>779</v>
      </c>
      <c r="D136" s="2">
        <v>500</v>
      </c>
      <c r="E136" s="2">
        <v>90</v>
      </c>
      <c r="F136" s="2" t="s">
        <v>56</v>
      </c>
      <c r="G136" s="2">
        <v>60</v>
      </c>
      <c r="H136">
        <f t="shared" si="4"/>
        <v>76.92307692307692</v>
      </c>
      <c r="I136" s="2">
        <v>6.5</v>
      </c>
      <c r="J136">
        <v>8.9849999999999994</v>
      </c>
    </row>
    <row r="137" spans="1:10" x14ac:dyDescent="0.25">
      <c r="A137" t="s">
        <v>24</v>
      </c>
      <c r="B137" s="2" t="s">
        <v>855</v>
      </c>
      <c r="C137" s="2" t="s">
        <v>854</v>
      </c>
      <c r="D137" s="2">
        <v>500</v>
      </c>
      <c r="E137" s="2">
        <v>80</v>
      </c>
      <c r="F137" s="2" t="s">
        <v>84</v>
      </c>
      <c r="G137" s="2">
        <v>60</v>
      </c>
      <c r="H137">
        <f t="shared" si="4"/>
        <v>76.92307692307692</v>
      </c>
      <c r="I137" s="2">
        <v>6.5</v>
      </c>
      <c r="J137">
        <v>3.6316666666666664</v>
      </c>
    </row>
    <row r="138" spans="1:10" x14ac:dyDescent="0.25">
      <c r="A138" t="s">
        <v>24</v>
      </c>
      <c r="B138" s="2" t="s">
        <v>863</v>
      </c>
      <c r="C138" s="2" t="s">
        <v>862</v>
      </c>
      <c r="D138" s="2">
        <v>500</v>
      </c>
      <c r="E138" s="2">
        <v>80</v>
      </c>
      <c r="F138" s="2" t="s">
        <v>56</v>
      </c>
      <c r="G138" s="2">
        <v>60</v>
      </c>
      <c r="H138">
        <f t="shared" si="4"/>
        <v>76.92307692307692</v>
      </c>
      <c r="I138" s="2">
        <v>6.5</v>
      </c>
      <c r="J138">
        <v>3.6316666666666664</v>
      </c>
    </row>
    <row r="139" spans="1:10" x14ac:dyDescent="0.25">
      <c r="A139" t="s">
        <v>24</v>
      </c>
      <c r="B139" s="2" t="s">
        <v>880</v>
      </c>
      <c r="C139" s="2" t="s">
        <v>879</v>
      </c>
      <c r="D139" s="2">
        <v>500</v>
      </c>
      <c r="E139" s="2">
        <v>80</v>
      </c>
      <c r="F139" s="2" t="s">
        <v>56</v>
      </c>
      <c r="G139" s="2">
        <v>60</v>
      </c>
      <c r="H139">
        <f t="shared" si="4"/>
        <v>76.92307692307692</v>
      </c>
      <c r="I139" s="2">
        <v>6.5</v>
      </c>
      <c r="J139">
        <v>3.4733333333333332</v>
      </c>
    </row>
    <row r="140" spans="1:10" x14ac:dyDescent="0.25">
      <c r="A140" t="s">
        <v>24</v>
      </c>
      <c r="B140" s="2" t="s">
        <v>1097</v>
      </c>
      <c r="C140" s="2" t="s">
        <v>1096</v>
      </c>
      <c r="D140" s="2">
        <v>500</v>
      </c>
      <c r="E140" s="2">
        <v>80</v>
      </c>
      <c r="F140" s="2" t="s">
        <v>62</v>
      </c>
      <c r="G140" s="2">
        <v>60</v>
      </c>
      <c r="H140">
        <f t="shared" si="4"/>
        <v>76.92307692307692</v>
      </c>
      <c r="I140" s="2">
        <v>6.5</v>
      </c>
      <c r="J140">
        <v>4.3233333333333333</v>
      </c>
    </row>
    <row r="141" spans="1:10" x14ac:dyDescent="0.25">
      <c r="A141" t="s">
        <v>24</v>
      </c>
      <c r="B141" s="2" t="s">
        <v>758</v>
      </c>
      <c r="C141" s="2" t="s">
        <v>757</v>
      </c>
      <c r="D141" s="2">
        <v>450</v>
      </c>
      <c r="E141" s="2">
        <v>80</v>
      </c>
      <c r="F141" s="2" t="s">
        <v>56</v>
      </c>
      <c r="G141" s="2">
        <v>40</v>
      </c>
      <c r="H141">
        <f t="shared" si="4"/>
        <v>64.285714285714292</v>
      </c>
      <c r="I141" s="2">
        <v>7</v>
      </c>
      <c r="J141">
        <v>5.97</v>
      </c>
    </row>
    <row r="142" spans="1:10" x14ac:dyDescent="0.25">
      <c r="A142" t="s">
        <v>24</v>
      </c>
      <c r="B142" s="2" t="s">
        <v>811</v>
      </c>
      <c r="C142" s="2" t="s">
        <v>810</v>
      </c>
      <c r="D142" s="2">
        <v>450</v>
      </c>
      <c r="E142" s="2">
        <v>80</v>
      </c>
      <c r="F142" s="2" t="s">
        <v>63</v>
      </c>
      <c r="G142" s="2">
        <v>40</v>
      </c>
      <c r="H142">
        <f t="shared" si="4"/>
        <v>64.285714285714292</v>
      </c>
      <c r="I142" s="2">
        <v>7</v>
      </c>
      <c r="J142">
        <v>12.97</v>
      </c>
    </row>
    <row r="143" spans="1:10" x14ac:dyDescent="0.25">
      <c r="A143" t="s">
        <v>24</v>
      </c>
      <c r="B143" s="2" t="s">
        <v>838</v>
      </c>
      <c r="C143" s="2" t="s">
        <v>837</v>
      </c>
      <c r="D143" s="2">
        <v>500</v>
      </c>
      <c r="E143" s="2">
        <v>82</v>
      </c>
      <c r="F143" s="2" t="s">
        <v>56</v>
      </c>
      <c r="G143" s="2">
        <v>40</v>
      </c>
      <c r="H143">
        <f t="shared" si="4"/>
        <v>71.428571428571431</v>
      </c>
      <c r="I143" s="2">
        <v>7</v>
      </c>
      <c r="J143">
        <v>6.99</v>
      </c>
    </row>
    <row r="144" spans="1:10" x14ac:dyDescent="0.25">
      <c r="A144" t="s">
        <v>24</v>
      </c>
      <c r="B144" s="2" t="s">
        <v>651</v>
      </c>
      <c r="C144" s="2" t="s">
        <v>650</v>
      </c>
      <c r="D144" s="2">
        <v>500</v>
      </c>
      <c r="E144" s="2">
        <v>80</v>
      </c>
      <c r="F144" s="2" t="s">
        <v>56</v>
      </c>
      <c r="G144" s="2">
        <v>60</v>
      </c>
      <c r="H144">
        <f t="shared" si="4"/>
        <v>71.428571428571431</v>
      </c>
      <c r="I144" s="2">
        <v>7</v>
      </c>
      <c r="J144">
        <v>12.5</v>
      </c>
    </row>
    <row r="145" spans="1:10" x14ac:dyDescent="0.25">
      <c r="A145" t="s">
        <v>24</v>
      </c>
      <c r="B145" s="2" t="s">
        <v>675</v>
      </c>
      <c r="C145" s="2" t="s">
        <v>674</v>
      </c>
      <c r="D145" s="2">
        <v>500</v>
      </c>
      <c r="E145" s="2">
        <v>80</v>
      </c>
      <c r="F145" s="2" t="s">
        <v>56</v>
      </c>
      <c r="G145" s="2">
        <v>60</v>
      </c>
      <c r="H145">
        <f t="shared" si="4"/>
        <v>71.428571428571431</v>
      </c>
      <c r="I145" s="2">
        <v>7</v>
      </c>
      <c r="J145">
        <v>12.99</v>
      </c>
    </row>
    <row r="146" spans="1:10" x14ac:dyDescent="0.25">
      <c r="A146" t="s">
        <v>24</v>
      </c>
      <c r="B146" s="2" t="s">
        <v>684</v>
      </c>
      <c r="C146" s="2" t="s">
        <v>683</v>
      </c>
      <c r="D146" s="2">
        <v>500</v>
      </c>
      <c r="E146" s="2">
        <v>80</v>
      </c>
      <c r="F146" s="2" t="s">
        <v>56</v>
      </c>
      <c r="G146" s="2">
        <v>60</v>
      </c>
      <c r="H146">
        <f t="shared" si="4"/>
        <v>71.428571428571431</v>
      </c>
      <c r="I146" s="2">
        <v>7</v>
      </c>
      <c r="J146">
        <v>13.24</v>
      </c>
    </row>
    <row r="147" spans="1:10" x14ac:dyDescent="0.25">
      <c r="A147" t="s">
        <v>24</v>
      </c>
      <c r="B147" s="2" t="s">
        <v>703</v>
      </c>
      <c r="C147" s="2" t="s">
        <v>702</v>
      </c>
      <c r="D147" s="2">
        <v>500</v>
      </c>
      <c r="E147" s="2">
        <v>80</v>
      </c>
      <c r="F147" s="2" t="s">
        <v>56</v>
      </c>
      <c r="G147" s="2">
        <v>60</v>
      </c>
      <c r="H147">
        <f t="shared" si="4"/>
        <v>71.428571428571431</v>
      </c>
      <c r="I147" s="2">
        <v>7</v>
      </c>
      <c r="J147">
        <v>12.4975</v>
      </c>
    </row>
    <row r="148" spans="1:10" x14ac:dyDescent="0.25">
      <c r="A148" t="s">
        <v>24</v>
      </c>
      <c r="B148" s="2" t="s">
        <v>728</v>
      </c>
      <c r="C148" s="2" t="s">
        <v>727</v>
      </c>
      <c r="D148" s="2">
        <v>500</v>
      </c>
      <c r="E148" s="2">
        <v>80</v>
      </c>
      <c r="F148" s="2" t="s">
        <v>56</v>
      </c>
      <c r="G148" s="2">
        <v>60</v>
      </c>
      <c r="H148">
        <f t="shared" si="4"/>
        <v>71.428571428571431</v>
      </c>
      <c r="I148" s="2">
        <v>7</v>
      </c>
      <c r="J148">
        <v>9.9949999999999992</v>
      </c>
    </row>
    <row r="149" spans="1:10" x14ac:dyDescent="0.25">
      <c r="A149" t="s">
        <v>24</v>
      </c>
      <c r="B149" s="2" t="s">
        <v>776</v>
      </c>
      <c r="C149" s="2" t="s">
        <v>775</v>
      </c>
      <c r="D149" s="2">
        <v>500</v>
      </c>
      <c r="E149" s="2">
        <v>80</v>
      </c>
      <c r="F149" s="2" t="s">
        <v>56</v>
      </c>
      <c r="G149" s="2">
        <v>60</v>
      </c>
      <c r="H149">
        <f t="shared" si="4"/>
        <v>71.428571428571431</v>
      </c>
      <c r="I149" s="2">
        <v>7</v>
      </c>
      <c r="J149">
        <v>6.9474999999999998</v>
      </c>
    </row>
    <row r="150" spans="1:10" x14ac:dyDescent="0.25">
      <c r="A150" t="s">
        <v>24</v>
      </c>
      <c r="B150" s="2" t="s">
        <v>814</v>
      </c>
      <c r="C150" s="2" t="s">
        <v>813</v>
      </c>
      <c r="D150" s="2">
        <v>500</v>
      </c>
      <c r="E150" s="2">
        <v>80</v>
      </c>
      <c r="F150" s="2" t="s">
        <v>56</v>
      </c>
      <c r="G150" s="2">
        <v>60</v>
      </c>
      <c r="H150">
        <f t="shared" si="4"/>
        <v>71.428571428571431</v>
      </c>
      <c r="I150" s="2">
        <v>7</v>
      </c>
      <c r="J150">
        <v>18.96</v>
      </c>
    </row>
    <row r="151" spans="1:10" x14ac:dyDescent="0.25">
      <c r="A151" t="s">
        <v>24</v>
      </c>
      <c r="B151" s="2" t="s">
        <v>818</v>
      </c>
      <c r="C151" s="2" t="s">
        <v>817</v>
      </c>
      <c r="D151" s="2">
        <v>500</v>
      </c>
      <c r="E151" s="2">
        <v>80</v>
      </c>
      <c r="F151" s="2" t="s">
        <v>56</v>
      </c>
      <c r="G151" s="2">
        <v>60</v>
      </c>
      <c r="H151">
        <f t="shared" si="4"/>
        <v>71.428571428571431</v>
      </c>
      <c r="I151" s="2">
        <v>7</v>
      </c>
      <c r="J151">
        <v>9.76</v>
      </c>
    </row>
    <row r="152" spans="1:10" x14ac:dyDescent="0.25">
      <c r="A152" t="s">
        <v>24</v>
      </c>
      <c r="B152" s="2" t="s">
        <v>901</v>
      </c>
      <c r="C152" s="2" t="s">
        <v>900</v>
      </c>
      <c r="D152" s="2">
        <v>500</v>
      </c>
      <c r="E152" s="2">
        <v>80</v>
      </c>
      <c r="F152" s="2" t="s">
        <v>56</v>
      </c>
      <c r="G152" s="2">
        <v>60</v>
      </c>
      <c r="H152">
        <f t="shared" si="4"/>
        <v>71.428571428571431</v>
      </c>
      <c r="I152" s="2">
        <v>7</v>
      </c>
      <c r="J152">
        <v>7.4924999999999997</v>
      </c>
    </row>
    <row r="153" spans="1:10" x14ac:dyDescent="0.25">
      <c r="A153" t="s">
        <v>24</v>
      </c>
      <c r="B153" s="2" t="s">
        <v>910</v>
      </c>
      <c r="C153" s="2" t="s">
        <v>909</v>
      </c>
      <c r="D153" s="2">
        <v>500</v>
      </c>
      <c r="E153" s="2">
        <v>80</v>
      </c>
      <c r="F153" s="2" t="s">
        <v>56</v>
      </c>
      <c r="G153" s="2">
        <v>60</v>
      </c>
      <c r="H153">
        <f t="shared" si="4"/>
        <v>71.428571428571431</v>
      </c>
      <c r="I153" s="2">
        <v>7</v>
      </c>
      <c r="J153">
        <v>7.54</v>
      </c>
    </row>
    <row r="154" spans="1:10" x14ac:dyDescent="0.25">
      <c r="A154" t="s">
        <v>24</v>
      </c>
      <c r="B154" s="2" t="s">
        <v>922</v>
      </c>
      <c r="C154" s="2" t="s">
        <v>921</v>
      </c>
      <c r="D154" s="2">
        <v>500</v>
      </c>
      <c r="E154" s="2">
        <v>80</v>
      </c>
      <c r="F154" s="2" t="s">
        <v>56</v>
      </c>
      <c r="G154" s="2">
        <v>60</v>
      </c>
      <c r="H154">
        <f t="shared" si="4"/>
        <v>71.428571428571431</v>
      </c>
      <c r="I154" s="2">
        <v>7</v>
      </c>
      <c r="J154">
        <v>15.14</v>
      </c>
    </row>
    <row r="155" spans="1:10" x14ac:dyDescent="0.25">
      <c r="A155" t="s">
        <v>24</v>
      </c>
      <c r="B155" s="2" t="s">
        <v>949</v>
      </c>
      <c r="C155" s="2" t="s">
        <v>948</v>
      </c>
      <c r="D155" s="2">
        <v>500</v>
      </c>
      <c r="E155" s="2">
        <v>80</v>
      </c>
      <c r="F155" s="2" t="s">
        <v>56</v>
      </c>
      <c r="G155" s="2">
        <v>60</v>
      </c>
      <c r="H155">
        <f t="shared" si="4"/>
        <v>71.428571428571431</v>
      </c>
      <c r="I155" s="2">
        <v>7</v>
      </c>
      <c r="J155">
        <v>8.9749999999999996</v>
      </c>
    </row>
    <row r="156" spans="1:10" x14ac:dyDescent="0.25">
      <c r="A156" t="s">
        <v>24</v>
      </c>
      <c r="B156" s="2" t="s">
        <v>952</v>
      </c>
      <c r="C156" s="2" t="s">
        <v>921</v>
      </c>
      <c r="D156" s="2">
        <v>500</v>
      </c>
      <c r="E156" s="2">
        <v>80</v>
      </c>
      <c r="F156" s="2" t="s">
        <v>56</v>
      </c>
      <c r="G156" s="2">
        <v>60</v>
      </c>
      <c r="H156">
        <f t="shared" si="4"/>
        <v>71.428571428571431</v>
      </c>
      <c r="I156" s="2">
        <v>7</v>
      </c>
      <c r="J156">
        <v>11.97</v>
      </c>
    </row>
    <row r="157" spans="1:10" x14ac:dyDescent="0.25">
      <c r="A157" t="s">
        <v>24</v>
      </c>
      <c r="B157" s="2" t="s">
        <v>1034</v>
      </c>
      <c r="C157" s="2" t="s">
        <v>1033</v>
      </c>
      <c r="D157" s="2">
        <v>800</v>
      </c>
      <c r="E157" s="2">
        <v>80</v>
      </c>
      <c r="F157" s="2" t="s">
        <v>56</v>
      </c>
      <c r="G157" s="2">
        <v>60</v>
      </c>
      <c r="H157">
        <f t="shared" si="4"/>
        <v>114.28571428571429</v>
      </c>
      <c r="I157" s="2">
        <v>7</v>
      </c>
      <c r="J157">
        <v>16.995000000000001</v>
      </c>
    </row>
    <row r="158" spans="1:10" x14ac:dyDescent="0.25">
      <c r="A158" t="s">
        <v>24</v>
      </c>
      <c r="B158" s="2" t="s">
        <v>956</v>
      </c>
      <c r="C158" s="2" t="s">
        <v>955</v>
      </c>
      <c r="D158" s="2">
        <v>500</v>
      </c>
      <c r="E158" s="2">
        <v>80</v>
      </c>
      <c r="F158" s="2" t="s">
        <v>56</v>
      </c>
      <c r="G158" s="2">
        <v>60</v>
      </c>
      <c r="H158">
        <f t="shared" si="4"/>
        <v>71.428571428571431</v>
      </c>
      <c r="I158" s="2">
        <v>7</v>
      </c>
      <c r="J158">
        <v>7.97</v>
      </c>
    </row>
    <row r="159" spans="1:10" x14ac:dyDescent="0.25">
      <c r="A159" t="s">
        <v>24</v>
      </c>
      <c r="B159" s="2" t="s">
        <v>964</v>
      </c>
      <c r="C159" s="2" t="s">
        <v>963</v>
      </c>
      <c r="D159" s="2">
        <v>500</v>
      </c>
      <c r="E159" s="2">
        <v>80</v>
      </c>
      <c r="F159" s="2" t="s">
        <v>56</v>
      </c>
      <c r="G159" s="2">
        <v>60</v>
      </c>
      <c r="H159">
        <f t="shared" si="4"/>
        <v>71.428571428571431</v>
      </c>
      <c r="I159" s="2">
        <v>7</v>
      </c>
      <c r="J159">
        <v>8.3699999999999992</v>
      </c>
    </row>
    <row r="160" spans="1:10" x14ac:dyDescent="0.25">
      <c r="A160" t="s">
        <v>24</v>
      </c>
      <c r="B160" s="2" t="s">
        <v>1060</v>
      </c>
      <c r="C160" s="2" t="s">
        <v>1059</v>
      </c>
      <c r="D160" s="2">
        <v>500</v>
      </c>
      <c r="E160" s="2">
        <v>80</v>
      </c>
      <c r="F160" s="2" t="s">
        <v>1061</v>
      </c>
      <c r="G160" s="2">
        <v>60</v>
      </c>
      <c r="H160">
        <f t="shared" si="4"/>
        <v>71.428571428571431</v>
      </c>
      <c r="I160" s="2">
        <v>7</v>
      </c>
      <c r="J160">
        <v>6.97</v>
      </c>
    </row>
    <row r="161" spans="1:10" x14ac:dyDescent="0.25">
      <c r="A161" t="s">
        <v>121</v>
      </c>
      <c r="B161" t="s">
        <v>294</v>
      </c>
      <c r="C161" t="s">
        <v>295</v>
      </c>
      <c r="D161">
        <v>800</v>
      </c>
      <c r="E161">
        <v>80</v>
      </c>
      <c r="F161" t="s">
        <v>103</v>
      </c>
      <c r="G161">
        <v>60</v>
      </c>
      <c r="H161">
        <f t="shared" si="4"/>
        <v>114.28571428571429</v>
      </c>
      <c r="I161">
        <v>7</v>
      </c>
      <c r="J161" s="1">
        <v>8.25</v>
      </c>
    </row>
    <row r="162" spans="1:10" x14ac:dyDescent="0.25">
      <c r="A162" t="s">
        <v>121</v>
      </c>
      <c r="B162" t="s">
        <v>310</v>
      </c>
      <c r="C162" t="s">
        <v>231</v>
      </c>
      <c r="D162">
        <v>500</v>
      </c>
      <c r="E162">
        <v>80</v>
      </c>
      <c r="F162" t="s">
        <v>103</v>
      </c>
      <c r="G162">
        <v>60</v>
      </c>
      <c r="H162">
        <f t="shared" ref="H162:H176" si="5">D162/I162</f>
        <v>71.428571428571431</v>
      </c>
      <c r="I162">
        <v>7</v>
      </c>
      <c r="J162" s="1">
        <v>5.99</v>
      </c>
    </row>
    <row r="163" spans="1:10" x14ac:dyDescent="0.25">
      <c r="A163" t="s">
        <v>121</v>
      </c>
      <c r="B163" t="s">
        <v>230</v>
      </c>
      <c r="C163" t="s">
        <v>231</v>
      </c>
      <c r="D163">
        <v>500</v>
      </c>
      <c r="E163">
        <v>80</v>
      </c>
      <c r="F163" t="s">
        <v>103</v>
      </c>
      <c r="G163">
        <v>60</v>
      </c>
      <c r="H163">
        <f t="shared" si="5"/>
        <v>71.428571428571431</v>
      </c>
      <c r="I163">
        <v>7</v>
      </c>
      <c r="J163" s="1">
        <v>6.11</v>
      </c>
    </row>
    <row r="164" spans="1:10" x14ac:dyDescent="0.25">
      <c r="A164" t="s">
        <v>121</v>
      </c>
      <c r="B164" t="s">
        <v>268</v>
      </c>
      <c r="C164" t="s">
        <v>231</v>
      </c>
      <c r="D164">
        <v>500</v>
      </c>
      <c r="E164">
        <v>80</v>
      </c>
      <c r="F164" t="s">
        <v>103</v>
      </c>
      <c r="G164">
        <v>60</v>
      </c>
      <c r="H164">
        <f t="shared" si="5"/>
        <v>71.428571428571431</v>
      </c>
      <c r="I164">
        <v>7</v>
      </c>
      <c r="J164" s="1">
        <v>6.11</v>
      </c>
    </row>
    <row r="165" spans="1:10" x14ac:dyDescent="0.25">
      <c r="A165" t="s">
        <v>121</v>
      </c>
      <c r="B165" t="s">
        <v>210</v>
      </c>
      <c r="C165" t="s">
        <v>211</v>
      </c>
      <c r="D165">
        <v>670</v>
      </c>
      <c r="E165">
        <v>75</v>
      </c>
      <c r="F165" t="s">
        <v>17</v>
      </c>
      <c r="G165">
        <v>60</v>
      </c>
      <c r="H165">
        <f t="shared" si="5"/>
        <v>89.333333333333329</v>
      </c>
      <c r="I165">
        <v>7.5</v>
      </c>
      <c r="J165" s="1">
        <v>6.95</v>
      </c>
    </row>
    <row r="166" spans="1:10" x14ac:dyDescent="0.25">
      <c r="A166" t="s">
        <v>121</v>
      </c>
      <c r="B166" t="s">
        <v>238</v>
      </c>
      <c r="C166" t="s">
        <v>239</v>
      </c>
      <c r="D166">
        <v>800</v>
      </c>
      <c r="E166">
        <v>80</v>
      </c>
      <c r="F166" t="s">
        <v>103</v>
      </c>
      <c r="G166">
        <v>60</v>
      </c>
      <c r="H166">
        <f t="shared" si="5"/>
        <v>106.66666666666667</v>
      </c>
      <c r="I166">
        <v>7.5</v>
      </c>
      <c r="J166" s="1">
        <v>6.95</v>
      </c>
    </row>
    <row r="167" spans="1:10" x14ac:dyDescent="0.25">
      <c r="A167" t="s">
        <v>24</v>
      </c>
      <c r="B167" s="2" t="s">
        <v>742</v>
      </c>
      <c r="C167" s="2" t="s">
        <v>741</v>
      </c>
      <c r="D167" s="2">
        <v>510</v>
      </c>
      <c r="E167" s="2">
        <v>80</v>
      </c>
      <c r="F167" s="2" t="s">
        <v>56</v>
      </c>
      <c r="G167" s="2">
        <v>40</v>
      </c>
      <c r="H167">
        <f t="shared" si="5"/>
        <v>63.75</v>
      </c>
      <c r="I167" s="2">
        <v>8</v>
      </c>
      <c r="J167">
        <v>9.2533333333333339</v>
      </c>
    </row>
    <row r="168" spans="1:10" x14ac:dyDescent="0.25">
      <c r="A168" t="s">
        <v>24</v>
      </c>
      <c r="B168" s="2" t="s">
        <v>977</v>
      </c>
      <c r="C168" s="2" t="s">
        <v>976</v>
      </c>
      <c r="D168" s="2">
        <v>600</v>
      </c>
      <c r="E168" s="2">
        <v>82</v>
      </c>
      <c r="F168" s="2" t="s">
        <v>56</v>
      </c>
      <c r="G168" s="2">
        <v>60</v>
      </c>
      <c r="H168">
        <f t="shared" si="5"/>
        <v>75</v>
      </c>
      <c r="I168" s="2">
        <v>8</v>
      </c>
      <c r="J168">
        <v>16.52</v>
      </c>
    </row>
    <row r="169" spans="1:10" x14ac:dyDescent="0.25">
      <c r="A169" t="s">
        <v>24</v>
      </c>
      <c r="B169" s="2" t="s">
        <v>1011</v>
      </c>
      <c r="C169" s="2" t="s">
        <v>1010</v>
      </c>
      <c r="D169" s="2">
        <v>550</v>
      </c>
      <c r="E169" s="2">
        <v>80</v>
      </c>
      <c r="F169" s="2" t="s">
        <v>1014</v>
      </c>
      <c r="G169" s="2">
        <v>60</v>
      </c>
      <c r="H169">
        <f t="shared" si="5"/>
        <v>68.75</v>
      </c>
      <c r="I169" s="2">
        <v>8</v>
      </c>
      <c r="J169">
        <v>24.47</v>
      </c>
    </row>
    <row r="170" spans="1:10" x14ac:dyDescent="0.25">
      <c r="A170" t="s">
        <v>121</v>
      </c>
      <c r="B170" t="s">
        <v>299</v>
      </c>
      <c r="C170" t="s">
        <v>300</v>
      </c>
      <c r="D170">
        <v>525</v>
      </c>
      <c r="E170">
        <v>82</v>
      </c>
      <c r="F170" t="s">
        <v>18</v>
      </c>
      <c r="G170">
        <v>60</v>
      </c>
      <c r="H170">
        <f t="shared" si="5"/>
        <v>65.625</v>
      </c>
      <c r="I170">
        <v>8</v>
      </c>
      <c r="J170" s="1">
        <v>6.15</v>
      </c>
    </row>
    <row r="171" spans="1:10" x14ac:dyDescent="0.25">
      <c r="A171" t="s">
        <v>121</v>
      </c>
      <c r="B171" t="s">
        <v>223</v>
      </c>
      <c r="C171" t="s">
        <v>224</v>
      </c>
      <c r="D171">
        <v>500</v>
      </c>
      <c r="E171">
        <v>80</v>
      </c>
      <c r="F171" t="s">
        <v>18</v>
      </c>
      <c r="G171">
        <v>60</v>
      </c>
      <c r="H171">
        <f t="shared" si="5"/>
        <v>62.5</v>
      </c>
      <c r="I171">
        <v>8</v>
      </c>
      <c r="J171" s="1">
        <v>5.29</v>
      </c>
    </row>
    <row r="172" spans="1:10" x14ac:dyDescent="0.25">
      <c r="A172" t="s">
        <v>22</v>
      </c>
      <c r="B172" t="s">
        <v>1180</v>
      </c>
      <c r="C172" t="s">
        <v>1179</v>
      </c>
      <c r="D172">
        <v>550</v>
      </c>
      <c r="F172" t="s">
        <v>20</v>
      </c>
      <c r="G172">
        <v>60</v>
      </c>
      <c r="H172">
        <f t="shared" si="5"/>
        <v>68.75</v>
      </c>
      <c r="I172">
        <v>8</v>
      </c>
      <c r="J172">
        <v>25.63</v>
      </c>
    </row>
    <row r="173" spans="1:10" x14ac:dyDescent="0.25">
      <c r="A173" t="s">
        <v>24</v>
      </c>
      <c r="B173" s="2" t="s">
        <v>667</v>
      </c>
      <c r="C173" s="2" t="s">
        <v>666</v>
      </c>
      <c r="D173" s="2">
        <v>650</v>
      </c>
      <c r="E173" s="2">
        <v>80</v>
      </c>
      <c r="F173" s="2" t="s">
        <v>56</v>
      </c>
      <c r="G173" s="2">
        <v>60</v>
      </c>
      <c r="H173">
        <f t="shared" si="5"/>
        <v>65</v>
      </c>
      <c r="I173" s="2">
        <v>10</v>
      </c>
      <c r="J173">
        <v>8.8774999999999995</v>
      </c>
    </row>
    <row r="174" spans="1:10" x14ac:dyDescent="0.25">
      <c r="A174" t="s">
        <v>24</v>
      </c>
      <c r="B174" s="2" t="s">
        <v>711</v>
      </c>
      <c r="C174" s="2" t="s">
        <v>710</v>
      </c>
      <c r="D174" s="2">
        <v>650</v>
      </c>
      <c r="E174" s="2">
        <v>80</v>
      </c>
      <c r="F174" s="2" t="s">
        <v>56</v>
      </c>
      <c r="G174" s="2">
        <v>60</v>
      </c>
      <c r="H174">
        <f t="shared" si="5"/>
        <v>65</v>
      </c>
      <c r="I174" s="2">
        <v>10</v>
      </c>
      <c r="J174">
        <v>9.92</v>
      </c>
    </row>
    <row r="175" spans="1:10" x14ac:dyDescent="0.25">
      <c r="A175" t="s">
        <v>24</v>
      </c>
      <c r="B175" s="2" t="s">
        <v>724</v>
      </c>
      <c r="C175" s="2" t="s">
        <v>723</v>
      </c>
      <c r="D175" s="2">
        <v>800</v>
      </c>
      <c r="E175" s="2">
        <v>80</v>
      </c>
      <c r="F175" s="2" t="s">
        <v>56</v>
      </c>
      <c r="G175" s="2">
        <v>60</v>
      </c>
      <c r="H175">
        <f t="shared" si="5"/>
        <v>80</v>
      </c>
      <c r="I175" s="2">
        <v>10</v>
      </c>
      <c r="J175">
        <v>6.97</v>
      </c>
    </row>
    <row r="176" spans="1:10" x14ac:dyDescent="0.25">
      <c r="A176" t="s">
        <v>24</v>
      </c>
      <c r="B176" s="2" t="s">
        <v>1108</v>
      </c>
      <c r="C176" s="2" t="s">
        <v>1107</v>
      </c>
      <c r="D176" s="2">
        <v>650</v>
      </c>
      <c r="E176" s="2">
        <v>80</v>
      </c>
      <c r="F176" s="2" t="s">
        <v>56</v>
      </c>
      <c r="G176" s="2">
        <v>60</v>
      </c>
      <c r="H176">
        <f t="shared" si="5"/>
        <v>65</v>
      </c>
      <c r="I176" s="2">
        <v>10</v>
      </c>
      <c r="J176">
        <v>9.9700000000000006</v>
      </c>
    </row>
  </sheetData>
  <autoFilter ref="A1:O176"/>
  <hyperlinks>
    <hyperlink ref="B40" r:id="rId1"/>
    <hyperlink ref="B2" r:id="rId2"/>
    <hyperlink ref="B3" r:id="rId3"/>
  </hyperlinks>
  <pageMargins left="0.7" right="0.7" top="0.75" bottom="0.75" header="0.3" footer="0.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workbookViewId="0">
      <selection activeCell="R7" sqref="R7"/>
    </sheetView>
  </sheetViews>
  <sheetFormatPr defaultRowHeight="15" x14ac:dyDescent="0.25"/>
  <sheetData>
    <row r="1" spans="1:16" x14ac:dyDescent="0.25">
      <c r="A1" t="s">
        <v>25</v>
      </c>
      <c r="B1" t="s">
        <v>26</v>
      </c>
      <c r="C1" t="s">
        <v>27</v>
      </c>
      <c r="D1" t="s">
        <v>9</v>
      </c>
      <c r="E1" t="s">
        <v>99</v>
      </c>
      <c r="F1" t="s">
        <v>12</v>
      </c>
      <c r="G1" t="s">
        <v>14</v>
      </c>
      <c r="H1" t="s">
        <v>29</v>
      </c>
      <c r="I1" t="s">
        <v>10</v>
      </c>
      <c r="J1" t="s">
        <v>28</v>
      </c>
    </row>
    <row r="2" spans="1:16" x14ac:dyDescent="0.25">
      <c r="A2" t="s">
        <v>24</v>
      </c>
      <c r="B2" s="2" t="s">
        <v>429</v>
      </c>
      <c r="C2" s="2" t="s">
        <v>428</v>
      </c>
      <c r="D2" s="2">
        <v>1400</v>
      </c>
      <c r="E2" s="2">
        <v>82</v>
      </c>
      <c r="F2" t="s">
        <v>20</v>
      </c>
      <c r="G2" s="2">
        <v>75</v>
      </c>
      <c r="H2">
        <f>D2/I2</f>
        <v>60.869565217391305</v>
      </c>
      <c r="I2" s="2">
        <v>23</v>
      </c>
      <c r="J2">
        <v>15.89</v>
      </c>
    </row>
    <row r="3" spans="1:16" ht="15.75" thickBot="1" x14ac:dyDescent="0.3">
      <c r="A3" t="s">
        <v>24</v>
      </c>
      <c r="B3" s="2" t="s">
        <v>434</v>
      </c>
      <c r="C3" s="2" t="s">
        <v>433</v>
      </c>
      <c r="D3" s="2">
        <v>495</v>
      </c>
      <c r="E3" s="2">
        <v>82</v>
      </c>
      <c r="G3" s="2">
        <v>40</v>
      </c>
      <c r="H3">
        <f>D3/I3</f>
        <v>55</v>
      </c>
      <c r="I3" s="2">
        <v>9</v>
      </c>
      <c r="J3">
        <v>3.9849999999999999</v>
      </c>
      <c r="O3" t="s">
        <v>1640</v>
      </c>
      <c r="P3" t="s">
        <v>113</v>
      </c>
    </row>
    <row r="4" spans="1:16" x14ac:dyDescent="0.25">
      <c r="A4" t="s">
        <v>24</v>
      </c>
      <c r="B4" s="2" t="s">
        <v>438</v>
      </c>
      <c r="C4" s="2" t="s">
        <v>437</v>
      </c>
      <c r="D4" s="2">
        <v>500</v>
      </c>
      <c r="E4" s="2">
        <v>82</v>
      </c>
      <c r="G4" s="2">
        <v>40</v>
      </c>
      <c r="H4">
        <f>D4/I4</f>
        <v>55.555555555555557</v>
      </c>
      <c r="I4" s="2">
        <v>9</v>
      </c>
      <c r="J4">
        <v>10.97</v>
      </c>
      <c r="N4" s="29" t="s">
        <v>133</v>
      </c>
      <c r="O4">
        <v>40</v>
      </c>
      <c r="P4">
        <f>AVERAGE(J3:J4)</f>
        <v>7.4775</v>
      </c>
    </row>
    <row r="5" spans="1:16" ht="15.75" thickBot="1" x14ac:dyDescent="0.3">
      <c r="N5" s="30" t="s">
        <v>134</v>
      </c>
      <c r="O5">
        <v>75</v>
      </c>
      <c r="P5">
        <f>J2</f>
        <v>15.89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5"/>
  <sheetViews>
    <sheetView topLeftCell="E1" workbookViewId="0">
      <selection activeCell="N22" sqref="N22"/>
    </sheetView>
  </sheetViews>
  <sheetFormatPr defaultRowHeight="15" x14ac:dyDescent="0.25"/>
  <cols>
    <col min="3" max="3" width="27" customWidth="1"/>
    <col min="9" max="9" width="9.140625" style="10"/>
    <col min="12" max="12" width="14.7109375" customWidth="1"/>
    <col min="15" max="15" width="11.42578125" customWidth="1"/>
  </cols>
  <sheetData>
    <row r="1" spans="1:10" x14ac:dyDescent="0.25">
      <c r="A1" t="s">
        <v>25</v>
      </c>
      <c r="B1" t="s">
        <v>26</v>
      </c>
      <c r="C1" t="s">
        <v>27</v>
      </c>
      <c r="D1" t="s">
        <v>9</v>
      </c>
      <c r="E1" t="s">
        <v>99</v>
      </c>
      <c r="F1" t="s">
        <v>12</v>
      </c>
      <c r="G1" t="s">
        <v>14</v>
      </c>
      <c r="H1" t="s">
        <v>10</v>
      </c>
      <c r="I1" s="10" t="s">
        <v>28</v>
      </c>
      <c r="J1" t="s">
        <v>1241</v>
      </c>
    </row>
    <row r="2" spans="1:10" x14ac:dyDescent="0.25">
      <c r="A2" t="s">
        <v>121</v>
      </c>
      <c r="B2" s="2" t="s">
        <v>1472</v>
      </c>
      <c r="C2" s="2" t="s">
        <v>1473</v>
      </c>
      <c r="D2" s="2">
        <v>10</v>
      </c>
      <c r="H2" s="2">
        <v>5</v>
      </c>
      <c r="I2" s="10">
        <v>8.14</v>
      </c>
      <c r="J2" t="s">
        <v>1230</v>
      </c>
    </row>
    <row r="3" spans="1:10" x14ac:dyDescent="0.25">
      <c r="A3" t="s">
        <v>121</v>
      </c>
      <c r="B3" s="2" t="s">
        <v>1472</v>
      </c>
      <c r="C3" s="2" t="s">
        <v>1473</v>
      </c>
      <c r="D3" s="2">
        <v>10</v>
      </c>
      <c r="H3" s="2">
        <v>5</v>
      </c>
      <c r="I3" s="10">
        <v>5.86</v>
      </c>
      <c r="J3" t="s">
        <v>1230</v>
      </c>
    </row>
    <row r="4" spans="1:10" x14ac:dyDescent="0.25">
      <c r="A4" t="s">
        <v>121</v>
      </c>
      <c r="B4" s="2" t="s">
        <v>1545</v>
      </c>
      <c r="C4" s="2" t="s">
        <v>1546</v>
      </c>
      <c r="D4" s="2">
        <v>60</v>
      </c>
      <c r="H4" s="2">
        <v>7</v>
      </c>
      <c r="I4" s="10">
        <v>0.72</v>
      </c>
      <c r="J4" t="s">
        <v>1230</v>
      </c>
    </row>
    <row r="5" spans="1:10" x14ac:dyDescent="0.25">
      <c r="A5" t="s">
        <v>24</v>
      </c>
      <c r="B5" s="2" t="s">
        <v>565</v>
      </c>
      <c r="C5" s="2" t="s">
        <v>564</v>
      </c>
      <c r="D5" s="2">
        <v>145</v>
      </c>
      <c r="E5" s="2">
        <v>80</v>
      </c>
      <c r="F5" s="2" t="s">
        <v>69</v>
      </c>
      <c r="G5" s="2"/>
      <c r="H5" s="2">
        <v>15</v>
      </c>
      <c r="I5" s="10">
        <v>24.97</v>
      </c>
      <c r="J5" s="2" t="s">
        <v>1230</v>
      </c>
    </row>
    <row r="6" spans="1:10" x14ac:dyDescent="0.25">
      <c r="A6" t="s">
        <v>121</v>
      </c>
      <c r="B6" s="2" t="s">
        <v>1434</v>
      </c>
      <c r="C6" s="2" t="s">
        <v>1435</v>
      </c>
      <c r="D6" s="2">
        <v>114</v>
      </c>
      <c r="H6" s="2">
        <v>15</v>
      </c>
      <c r="I6" s="10">
        <v>0.63</v>
      </c>
      <c r="J6" t="s">
        <v>1230</v>
      </c>
    </row>
    <row r="7" spans="1:10" x14ac:dyDescent="0.25">
      <c r="A7" t="s">
        <v>121</v>
      </c>
      <c r="B7" s="2" t="s">
        <v>1446</v>
      </c>
      <c r="C7" s="2" t="s">
        <v>1447</v>
      </c>
      <c r="D7" s="2">
        <v>94</v>
      </c>
      <c r="H7" s="2">
        <v>15</v>
      </c>
      <c r="I7" s="10">
        <v>0.63</v>
      </c>
      <c r="J7" t="s">
        <v>1230</v>
      </c>
    </row>
    <row r="8" spans="1:10" x14ac:dyDescent="0.25">
      <c r="A8" t="s">
        <v>121</v>
      </c>
      <c r="B8" s="2" t="s">
        <v>1567</v>
      </c>
      <c r="C8" s="2" t="s">
        <v>1568</v>
      </c>
      <c r="D8" s="2">
        <v>98</v>
      </c>
      <c r="H8" s="2">
        <v>15</v>
      </c>
      <c r="I8" s="10">
        <v>0.63</v>
      </c>
      <c r="J8" t="s">
        <v>1230</v>
      </c>
    </row>
    <row r="9" spans="1:10" x14ac:dyDescent="0.25">
      <c r="A9" t="s">
        <v>121</v>
      </c>
      <c r="B9" s="2" t="s">
        <v>1579</v>
      </c>
      <c r="C9" s="2" t="s">
        <v>1580</v>
      </c>
      <c r="D9" s="2">
        <v>105</v>
      </c>
      <c r="H9" s="2">
        <v>15</v>
      </c>
      <c r="I9" s="10">
        <v>0.7</v>
      </c>
      <c r="J9" t="s">
        <v>1230</v>
      </c>
    </row>
    <row r="10" spans="1:10" x14ac:dyDescent="0.25">
      <c r="A10" t="s">
        <v>121</v>
      </c>
      <c r="B10" s="2" t="s">
        <v>1405</v>
      </c>
      <c r="C10" s="2" t="s">
        <v>1406</v>
      </c>
      <c r="D10" s="2">
        <v>83</v>
      </c>
      <c r="H10" s="2">
        <v>15</v>
      </c>
      <c r="I10" s="10">
        <v>0.71</v>
      </c>
      <c r="J10" t="s">
        <v>1230</v>
      </c>
    </row>
    <row r="11" spans="1:10" x14ac:dyDescent="0.25">
      <c r="A11" t="s">
        <v>24</v>
      </c>
      <c r="B11" s="2" t="s">
        <v>501</v>
      </c>
      <c r="C11" s="2" t="s">
        <v>500</v>
      </c>
      <c r="D11" s="2">
        <v>220</v>
      </c>
      <c r="E11" s="2">
        <v>98</v>
      </c>
      <c r="F11" s="2" t="s">
        <v>69</v>
      </c>
      <c r="G11" s="2"/>
      <c r="H11" s="2">
        <v>25</v>
      </c>
      <c r="I11" s="10">
        <v>1.0649999999999999</v>
      </c>
      <c r="J11" s="2" t="s">
        <v>1230</v>
      </c>
    </row>
    <row r="12" spans="1:10" x14ac:dyDescent="0.25">
      <c r="A12" t="s">
        <v>24</v>
      </c>
      <c r="B12" s="2" t="s">
        <v>561</v>
      </c>
      <c r="C12" s="2" t="s">
        <v>560</v>
      </c>
      <c r="D12" s="2">
        <v>200</v>
      </c>
      <c r="E12" s="2">
        <v>98</v>
      </c>
      <c r="F12" s="2" t="s">
        <v>69</v>
      </c>
      <c r="G12" s="2"/>
      <c r="H12" s="2">
        <v>25</v>
      </c>
      <c r="I12" s="10">
        <v>1.2424999999999999</v>
      </c>
      <c r="J12" s="2" t="s">
        <v>1230</v>
      </c>
    </row>
    <row r="13" spans="1:10" x14ac:dyDescent="0.25">
      <c r="A13" t="s">
        <v>24</v>
      </c>
      <c r="B13" s="2" t="s">
        <v>477</v>
      </c>
      <c r="C13" s="2" t="s">
        <v>476</v>
      </c>
      <c r="D13" s="2">
        <v>165</v>
      </c>
      <c r="E13" s="2">
        <v>100</v>
      </c>
      <c r="F13" s="2" t="s">
        <v>69</v>
      </c>
      <c r="G13" s="2"/>
      <c r="H13" s="2">
        <v>25</v>
      </c>
      <c r="I13" s="10">
        <v>1.4850000000000001</v>
      </c>
      <c r="J13" s="2" t="s">
        <v>1230</v>
      </c>
    </row>
    <row r="14" spans="1:10" x14ac:dyDescent="0.25">
      <c r="A14" t="s">
        <v>24</v>
      </c>
      <c r="B14" s="2" t="s">
        <v>493</v>
      </c>
      <c r="C14" s="2" t="s">
        <v>476</v>
      </c>
      <c r="D14" s="2">
        <v>180</v>
      </c>
      <c r="E14" s="2">
        <v>100</v>
      </c>
      <c r="F14" s="2" t="s">
        <v>69</v>
      </c>
      <c r="G14" s="2"/>
      <c r="H14" s="2">
        <v>25</v>
      </c>
      <c r="I14" s="10">
        <v>1.4850000000000001</v>
      </c>
      <c r="J14" s="2" t="s">
        <v>1230</v>
      </c>
    </row>
    <row r="15" spans="1:10" x14ac:dyDescent="0.25">
      <c r="A15" t="s">
        <v>24</v>
      </c>
      <c r="B15" s="2" t="s">
        <v>517</v>
      </c>
      <c r="C15" s="2" t="s">
        <v>516</v>
      </c>
      <c r="D15" s="2">
        <v>145</v>
      </c>
      <c r="E15" s="2">
        <v>100</v>
      </c>
      <c r="F15" s="2" t="s">
        <v>69</v>
      </c>
      <c r="G15" s="2"/>
      <c r="H15" s="2">
        <v>25</v>
      </c>
      <c r="I15" s="10">
        <v>1.97</v>
      </c>
      <c r="J15" s="2" t="s">
        <v>1230</v>
      </c>
    </row>
    <row r="16" spans="1:10" x14ac:dyDescent="0.25">
      <c r="A16" t="s">
        <v>24</v>
      </c>
      <c r="B16" s="2" t="s">
        <v>623</v>
      </c>
      <c r="C16" s="2" t="s">
        <v>516</v>
      </c>
      <c r="D16" s="2">
        <v>145</v>
      </c>
      <c r="E16" s="2">
        <v>100</v>
      </c>
      <c r="F16" s="2" t="s">
        <v>69</v>
      </c>
      <c r="G16" s="2"/>
      <c r="H16" s="2">
        <v>25</v>
      </c>
      <c r="I16" s="10">
        <v>1.97</v>
      </c>
      <c r="J16" s="2" t="s">
        <v>1230</v>
      </c>
    </row>
    <row r="17" spans="1:16" x14ac:dyDescent="0.25">
      <c r="A17" t="s">
        <v>24</v>
      </c>
      <c r="B17" s="2" t="s">
        <v>633</v>
      </c>
      <c r="C17" s="2" t="s">
        <v>476</v>
      </c>
      <c r="D17" s="2">
        <v>180</v>
      </c>
      <c r="E17" s="2">
        <v>100</v>
      </c>
      <c r="F17" s="2" t="s">
        <v>69</v>
      </c>
      <c r="G17" s="2"/>
      <c r="H17" s="2">
        <v>25</v>
      </c>
      <c r="I17" s="10">
        <v>1.4850000000000001</v>
      </c>
      <c r="J17" s="2" t="s">
        <v>1230</v>
      </c>
      <c r="L17" s="54"/>
      <c r="M17" s="55"/>
      <c r="N17" s="56"/>
      <c r="O17" s="11" t="s">
        <v>1650</v>
      </c>
      <c r="P17" s="11" t="s">
        <v>113</v>
      </c>
    </row>
    <row r="18" spans="1:16" x14ac:dyDescent="0.25">
      <c r="A18" t="s">
        <v>22</v>
      </c>
      <c r="B18" t="s">
        <v>355</v>
      </c>
      <c r="C18" t="s">
        <v>354</v>
      </c>
      <c r="D18">
        <v>165</v>
      </c>
      <c r="F18" t="s">
        <v>18</v>
      </c>
      <c r="G18" t="s">
        <v>17</v>
      </c>
      <c r="H18">
        <v>25</v>
      </c>
      <c r="I18" s="10">
        <v>1.9933333333333334</v>
      </c>
      <c r="J18" t="s">
        <v>1230</v>
      </c>
      <c r="L18" s="11"/>
      <c r="M18" s="11"/>
      <c r="N18" s="39" t="s">
        <v>133</v>
      </c>
      <c r="O18" s="11" t="s">
        <v>1642</v>
      </c>
      <c r="P18" s="38">
        <f>AVERAGE(I2:I130)</f>
        <v>3.069874677002586</v>
      </c>
    </row>
    <row r="19" spans="1:16" x14ac:dyDescent="0.25">
      <c r="A19" t="s">
        <v>22</v>
      </c>
      <c r="B19" t="s">
        <v>362</v>
      </c>
      <c r="C19" t="s">
        <v>354</v>
      </c>
      <c r="D19">
        <v>145</v>
      </c>
      <c r="F19" t="s">
        <v>18</v>
      </c>
      <c r="G19" t="s">
        <v>17</v>
      </c>
      <c r="H19">
        <v>25</v>
      </c>
      <c r="I19" s="10">
        <v>1.9933333333333334</v>
      </c>
      <c r="J19" t="s">
        <v>1230</v>
      </c>
      <c r="L19" s="11"/>
      <c r="M19" s="11"/>
      <c r="N19" s="39" t="s">
        <v>134</v>
      </c>
      <c r="O19" s="11" t="s">
        <v>1641</v>
      </c>
      <c r="P19" s="38">
        <f>AVERAGE(I131:I175)</f>
        <v>4.3461148148148148</v>
      </c>
    </row>
    <row r="20" spans="1:16" x14ac:dyDescent="0.25">
      <c r="A20" t="s">
        <v>22</v>
      </c>
      <c r="B20" t="s">
        <v>407</v>
      </c>
      <c r="C20" t="s">
        <v>408</v>
      </c>
      <c r="D20">
        <v>190</v>
      </c>
      <c r="F20" t="s">
        <v>18</v>
      </c>
      <c r="G20" t="s">
        <v>17</v>
      </c>
      <c r="H20">
        <v>25</v>
      </c>
      <c r="I20" s="10">
        <v>1.49</v>
      </c>
      <c r="J20" t="s">
        <v>1230</v>
      </c>
    </row>
    <row r="21" spans="1:16" x14ac:dyDescent="0.25">
      <c r="A21" t="s">
        <v>121</v>
      </c>
      <c r="B21" s="2" t="s">
        <v>1343</v>
      </c>
      <c r="C21" s="2" t="s">
        <v>1344</v>
      </c>
      <c r="D21" s="2">
        <v>232</v>
      </c>
      <c r="H21" s="2">
        <v>25</v>
      </c>
      <c r="I21" s="10">
        <v>0.63</v>
      </c>
      <c r="J21" t="s">
        <v>1230</v>
      </c>
    </row>
    <row r="22" spans="1:16" x14ac:dyDescent="0.25">
      <c r="A22" t="s">
        <v>121</v>
      </c>
      <c r="B22" s="2" t="s">
        <v>1605</v>
      </c>
      <c r="C22" s="2" t="s">
        <v>1606</v>
      </c>
      <c r="D22" s="2">
        <v>186</v>
      </c>
      <c r="H22" s="2">
        <v>25</v>
      </c>
      <c r="I22" s="10">
        <v>0.63</v>
      </c>
      <c r="J22" t="s">
        <v>1230</v>
      </c>
    </row>
    <row r="23" spans="1:16" x14ac:dyDescent="0.25">
      <c r="A23" t="s">
        <v>121</v>
      </c>
      <c r="B23" s="2" t="s">
        <v>1321</v>
      </c>
      <c r="C23" s="2" t="s">
        <v>1322</v>
      </c>
      <c r="D23" s="2">
        <v>167</v>
      </c>
      <c r="H23" s="2">
        <v>25</v>
      </c>
      <c r="I23" s="10">
        <v>1.36</v>
      </c>
      <c r="J23" t="s">
        <v>1230</v>
      </c>
    </row>
    <row r="24" spans="1:16" x14ac:dyDescent="0.25">
      <c r="A24" t="s">
        <v>121</v>
      </c>
      <c r="B24" s="2" t="s">
        <v>1334</v>
      </c>
      <c r="C24" s="2" t="s">
        <v>1335</v>
      </c>
      <c r="D24" s="2">
        <v>120</v>
      </c>
      <c r="H24" s="2">
        <v>25</v>
      </c>
      <c r="I24" s="10">
        <v>3.93</v>
      </c>
      <c r="J24" t="s">
        <v>1230</v>
      </c>
    </row>
    <row r="25" spans="1:16" x14ac:dyDescent="0.25">
      <c r="A25" t="s">
        <v>121</v>
      </c>
      <c r="B25" s="2" t="s">
        <v>1421</v>
      </c>
      <c r="C25" s="2" t="s">
        <v>1422</v>
      </c>
      <c r="D25" s="2">
        <v>110</v>
      </c>
      <c r="H25" s="2">
        <v>25</v>
      </c>
      <c r="I25" s="10">
        <v>3.93</v>
      </c>
      <c r="J25" t="s">
        <v>1230</v>
      </c>
    </row>
    <row r="26" spans="1:16" x14ac:dyDescent="0.25">
      <c r="A26" t="s">
        <v>121</v>
      </c>
      <c r="B26" s="2" t="s">
        <v>1350</v>
      </c>
      <c r="C26" s="2" t="s">
        <v>1351</v>
      </c>
      <c r="D26" s="2">
        <v>187</v>
      </c>
      <c r="H26" s="2">
        <v>25</v>
      </c>
      <c r="I26" s="10">
        <v>1.36</v>
      </c>
      <c r="J26" t="s">
        <v>1230</v>
      </c>
    </row>
    <row r="27" spans="1:16" x14ac:dyDescent="0.25">
      <c r="A27" t="s">
        <v>121</v>
      </c>
      <c r="B27" s="2" t="s">
        <v>1357</v>
      </c>
      <c r="C27" s="2" t="s">
        <v>1358</v>
      </c>
      <c r="D27" s="2">
        <v>162</v>
      </c>
      <c r="H27" s="2">
        <v>25</v>
      </c>
      <c r="I27" s="10">
        <v>0.94</v>
      </c>
      <c r="J27" t="s">
        <v>1230</v>
      </c>
    </row>
    <row r="28" spans="1:16" x14ac:dyDescent="0.25">
      <c r="A28" t="s">
        <v>121</v>
      </c>
      <c r="B28" s="2" t="s">
        <v>1525</v>
      </c>
      <c r="C28" s="2" t="s">
        <v>1526</v>
      </c>
      <c r="D28" s="2">
        <v>202</v>
      </c>
      <c r="H28" s="2">
        <v>25</v>
      </c>
      <c r="I28" s="10">
        <v>1.03</v>
      </c>
      <c r="J28" t="s">
        <v>1230</v>
      </c>
    </row>
    <row r="29" spans="1:16" x14ac:dyDescent="0.25">
      <c r="A29" t="s">
        <v>121</v>
      </c>
      <c r="B29" s="2" t="s">
        <v>1511</v>
      </c>
      <c r="C29" s="2" t="s">
        <v>1512</v>
      </c>
      <c r="D29" s="2">
        <v>160</v>
      </c>
      <c r="H29" s="2">
        <v>25</v>
      </c>
      <c r="I29" s="10">
        <v>1.42</v>
      </c>
      <c r="J29" t="s">
        <v>1230</v>
      </c>
    </row>
    <row r="30" spans="1:16" x14ac:dyDescent="0.25">
      <c r="A30" t="s">
        <v>121</v>
      </c>
      <c r="B30" s="2" t="s">
        <v>1427</v>
      </c>
      <c r="C30" s="2" t="s">
        <v>1428</v>
      </c>
      <c r="D30" s="2">
        <v>210</v>
      </c>
      <c r="H30" s="2">
        <v>25</v>
      </c>
      <c r="I30" s="10">
        <v>1.65</v>
      </c>
      <c r="J30" t="s">
        <v>1230</v>
      </c>
    </row>
    <row r="31" spans="1:16" x14ac:dyDescent="0.25">
      <c r="A31" t="s">
        <v>121</v>
      </c>
      <c r="B31" s="2" t="s">
        <v>1464</v>
      </c>
      <c r="C31" s="2" t="s">
        <v>1465</v>
      </c>
      <c r="D31" s="2">
        <v>190</v>
      </c>
      <c r="H31" s="2">
        <v>25</v>
      </c>
      <c r="I31" s="10">
        <v>4.55</v>
      </c>
      <c r="J31" t="s">
        <v>1230</v>
      </c>
    </row>
    <row r="32" spans="1:16" x14ac:dyDescent="0.25">
      <c r="A32" t="s">
        <v>121</v>
      </c>
      <c r="B32" s="2" t="s">
        <v>1505</v>
      </c>
      <c r="C32" s="2" t="s">
        <v>1506</v>
      </c>
      <c r="D32" s="2">
        <v>180</v>
      </c>
      <c r="H32" s="2">
        <v>25</v>
      </c>
      <c r="I32" s="10">
        <v>1.58</v>
      </c>
      <c r="J32" t="s">
        <v>1230</v>
      </c>
    </row>
    <row r="33" spans="1:10" x14ac:dyDescent="0.25">
      <c r="A33" t="s">
        <v>121</v>
      </c>
      <c r="B33" s="2" t="s">
        <v>1624</v>
      </c>
      <c r="C33" s="2" t="s">
        <v>1625</v>
      </c>
      <c r="D33" s="2">
        <v>193</v>
      </c>
      <c r="H33" s="2">
        <v>25</v>
      </c>
      <c r="I33" s="10">
        <v>1.58</v>
      </c>
      <c r="J33" t="s">
        <v>1230</v>
      </c>
    </row>
    <row r="34" spans="1:10" x14ac:dyDescent="0.25">
      <c r="A34" t="s">
        <v>121</v>
      </c>
      <c r="B34" s="2" t="s">
        <v>1259</v>
      </c>
      <c r="C34" s="2" t="s">
        <v>1260</v>
      </c>
      <c r="D34" s="2">
        <v>140</v>
      </c>
      <c r="H34" s="2">
        <v>25</v>
      </c>
      <c r="I34" s="10">
        <v>1.3</v>
      </c>
      <c r="J34" t="s">
        <v>1230</v>
      </c>
    </row>
    <row r="35" spans="1:10" x14ac:dyDescent="0.25">
      <c r="A35" t="s">
        <v>121</v>
      </c>
      <c r="B35" s="2" t="s">
        <v>1452</v>
      </c>
      <c r="C35" s="2" t="s">
        <v>1453</v>
      </c>
      <c r="D35" s="2">
        <v>150</v>
      </c>
      <c r="H35" s="2">
        <v>25</v>
      </c>
      <c r="I35" s="10">
        <v>1.61</v>
      </c>
      <c r="J35" t="s">
        <v>1230</v>
      </c>
    </row>
    <row r="36" spans="1:10" x14ac:dyDescent="0.25">
      <c r="A36" t="s">
        <v>121</v>
      </c>
      <c r="B36" s="2" t="s">
        <v>1269</v>
      </c>
      <c r="C36" s="2" t="s">
        <v>1270</v>
      </c>
      <c r="D36" s="2">
        <v>300</v>
      </c>
      <c r="H36" s="2">
        <v>25</v>
      </c>
      <c r="I36" s="10">
        <v>1.72</v>
      </c>
      <c r="J36" t="s">
        <v>1230</v>
      </c>
    </row>
    <row r="37" spans="1:10" x14ac:dyDescent="0.25">
      <c r="A37" t="s">
        <v>121</v>
      </c>
      <c r="B37" s="2" t="s">
        <v>1321</v>
      </c>
      <c r="C37" s="2" t="s">
        <v>1322</v>
      </c>
      <c r="D37" s="2">
        <v>167</v>
      </c>
      <c r="H37" s="2">
        <v>25</v>
      </c>
      <c r="I37" s="10">
        <v>0.98</v>
      </c>
      <c r="J37" t="s">
        <v>1230</v>
      </c>
    </row>
    <row r="38" spans="1:10" x14ac:dyDescent="0.25">
      <c r="A38" t="s">
        <v>121</v>
      </c>
      <c r="B38" s="2" t="s">
        <v>1334</v>
      </c>
      <c r="C38" s="2" t="s">
        <v>1335</v>
      </c>
      <c r="D38" s="2">
        <v>120</v>
      </c>
      <c r="H38" s="2">
        <v>25</v>
      </c>
      <c r="I38" s="10">
        <v>2.96</v>
      </c>
      <c r="J38" t="s">
        <v>1230</v>
      </c>
    </row>
    <row r="39" spans="1:10" x14ac:dyDescent="0.25">
      <c r="A39" t="s">
        <v>121</v>
      </c>
      <c r="B39" s="2" t="s">
        <v>1421</v>
      </c>
      <c r="C39" s="2" t="s">
        <v>1422</v>
      </c>
      <c r="D39" s="2">
        <v>110</v>
      </c>
      <c r="H39" s="2">
        <v>25</v>
      </c>
      <c r="I39" s="10">
        <v>2.96</v>
      </c>
      <c r="J39" t="s">
        <v>1230</v>
      </c>
    </row>
    <row r="40" spans="1:10" x14ac:dyDescent="0.25">
      <c r="A40" t="s">
        <v>121</v>
      </c>
      <c r="B40" s="2" t="s">
        <v>1350</v>
      </c>
      <c r="C40" s="2" t="s">
        <v>1351</v>
      </c>
      <c r="D40" s="2">
        <v>187</v>
      </c>
      <c r="H40" s="2">
        <v>25</v>
      </c>
      <c r="I40" s="10">
        <v>0.98</v>
      </c>
      <c r="J40" t="s">
        <v>1230</v>
      </c>
    </row>
    <row r="41" spans="1:10" x14ac:dyDescent="0.25">
      <c r="A41" t="s">
        <v>121</v>
      </c>
      <c r="B41" s="2" t="s">
        <v>1357</v>
      </c>
      <c r="C41" s="2" t="s">
        <v>1358</v>
      </c>
      <c r="D41" s="2">
        <v>162</v>
      </c>
      <c r="H41" s="2">
        <v>25</v>
      </c>
      <c r="I41" s="10">
        <v>0.57999999999999996</v>
      </c>
      <c r="J41" t="s">
        <v>1230</v>
      </c>
    </row>
    <row r="42" spans="1:10" x14ac:dyDescent="0.25">
      <c r="A42" t="s">
        <v>121</v>
      </c>
      <c r="B42" s="2" t="s">
        <v>1525</v>
      </c>
      <c r="C42" s="2" t="s">
        <v>1526</v>
      </c>
      <c r="D42" s="2">
        <v>202</v>
      </c>
      <c r="H42" s="2">
        <v>25</v>
      </c>
      <c r="I42" s="10">
        <v>0.74</v>
      </c>
      <c r="J42" t="s">
        <v>1230</v>
      </c>
    </row>
    <row r="43" spans="1:10" x14ac:dyDescent="0.25">
      <c r="A43" t="s">
        <v>121</v>
      </c>
      <c r="B43" s="2" t="s">
        <v>1511</v>
      </c>
      <c r="C43" s="2" t="s">
        <v>1512</v>
      </c>
      <c r="D43" s="2">
        <v>160</v>
      </c>
      <c r="H43" s="2">
        <v>25</v>
      </c>
      <c r="I43" s="10">
        <v>1.02</v>
      </c>
      <c r="J43" t="s">
        <v>1230</v>
      </c>
    </row>
    <row r="44" spans="1:10" x14ac:dyDescent="0.25">
      <c r="A44" t="s">
        <v>121</v>
      </c>
      <c r="B44" s="2" t="s">
        <v>1427</v>
      </c>
      <c r="C44" s="2" t="s">
        <v>1428</v>
      </c>
      <c r="D44" s="2">
        <v>210</v>
      </c>
      <c r="H44" s="2">
        <v>25</v>
      </c>
      <c r="I44" s="10">
        <v>1.02</v>
      </c>
      <c r="J44" t="s">
        <v>1230</v>
      </c>
    </row>
    <row r="45" spans="1:10" x14ac:dyDescent="0.25">
      <c r="A45" t="s">
        <v>121</v>
      </c>
      <c r="B45" s="2" t="s">
        <v>1464</v>
      </c>
      <c r="C45" s="2" t="s">
        <v>1465</v>
      </c>
      <c r="D45" s="2">
        <v>190</v>
      </c>
      <c r="H45" s="2">
        <v>25</v>
      </c>
      <c r="I45" s="10">
        <v>3.64</v>
      </c>
      <c r="J45" t="s">
        <v>1230</v>
      </c>
    </row>
    <row r="46" spans="1:10" x14ac:dyDescent="0.25">
      <c r="A46" t="s">
        <v>121</v>
      </c>
      <c r="B46" s="2" t="s">
        <v>1505</v>
      </c>
      <c r="C46" s="2" t="s">
        <v>1506</v>
      </c>
      <c r="D46" s="2">
        <v>180</v>
      </c>
      <c r="H46" s="2">
        <v>25</v>
      </c>
      <c r="I46" s="10">
        <v>0.98</v>
      </c>
      <c r="J46" t="s">
        <v>1230</v>
      </c>
    </row>
    <row r="47" spans="1:10" x14ac:dyDescent="0.25">
      <c r="A47" t="s">
        <v>121</v>
      </c>
      <c r="B47" s="2" t="s">
        <v>1624</v>
      </c>
      <c r="C47" s="2" t="s">
        <v>1625</v>
      </c>
      <c r="D47" s="2">
        <v>193</v>
      </c>
      <c r="H47" s="2">
        <v>25</v>
      </c>
      <c r="I47" s="10">
        <v>0.98</v>
      </c>
      <c r="J47" t="s">
        <v>1230</v>
      </c>
    </row>
    <row r="48" spans="1:10" x14ac:dyDescent="0.25">
      <c r="A48" t="s">
        <v>121</v>
      </c>
      <c r="B48" s="2" t="s">
        <v>1259</v>
      </c>
      <c r="C48" s="2" t="s">
        <v>1260</v>
      </c>
      <c r="D48" s="2">
        <v>140</v>
      </c>
      <c r="H48" s="2">
        <v>25</v>
      </c>
      <c r="I48" s="10">
        <v>0.97</v>
      </c>
      <c r="J48" t="s">
        <v>1230</v>
      </c>
    </row>
    <row r="49" spans="1:10" x14ac:dyDescent="0.25">
      <c r="A49" t="s">
        <v>121</v>
      </c>
      <c r="B49" s="2" t="s">
        <v>1452</v>
      </c>
      <c r="C49" s="2" t="s">
        <v>1453</v>
      </c>
      <c r="D49" s="2">
        <v>150</v>
      </c>
      <c r="H49" s="2">
        <v>25</v>
      </c>
      <c r="I49" s="10">
        <v>1.1599999999999999</v>
      </c>
      <c r="J49" t="s">
        <v>1230</v>
      </c>
    </row>
    <row r="50" spans="1:10" x14ac:dyDescent="0.25">
      <c r="A50" t="s">
        <v>121</v>
      </c>
      <c r="B50" s="2" t="s">
        <v>1269</v>
      </c>
      <c r="C50" s="2" t="s">
        <v>1270</v>
      </c>
      <c r="D50" s="2">
        <v>300</v>
      </c>
      <c r="H50" s="2">
        <v>25</v>
      </c>
      <c r="I50" s="10">
        <v>1.24</v>
      </c>
      <c r="J50" t="s">
        <v>1230</v>
      </c>
    </row>
    <row r="51" spans="1:10" x14ac:dyDescent="0.25">
      <c r="A51" t="s">
        <v>24</v>
      </c>
      <c r="B51" s="2" t="s">
        <v>491</v>
      </c>
      <c r="C51" s="2" t="s">
        <v>490</v>
      </c>
      <c r="D51" s="2">
        <v>110</v>
      </c>
      <c r="E51" s="2">
        <v>0</v>
      </c>
      <c r="F51" s="2" t="s">
        <v>69</v>
      </c>
      <c r="G51" s="2"/>
      <c r="H51" s="2">
        <v>40</v>
      </c>
      <c r="I51" s="10">
        <v>9.9700000000000006</v>
      </c>
      <c r="J51" s="2" t="s">
        <v>1230</v>
      </c>
    </row>
    <row r="52" spans="1:10" x14ac:dyDescent="0.25">
      <c r="A52" t="s">
        <v>24</v>
      </c>
      <c r="B52" s="2" t="s">
        <v>626</v>
      </c>
      <c r="C52" s="2" t="s">
        <v>625</v>
      </c>
      <c r="D52" s="2">
        <v>100</v>
      </c>
      <c r="E52" s="2">
        <v>0</v>
      </c>
      <c r="F52" s="2" t="s">
        <v>69</v>
      </c>
      <c r="G52" s="2"/>
      <c r="H52" s="2">
        <v>40</v>
      </c>
      <c r="I52" s="10">
        <v>7.69</v>
      </c>
      <c r="J52" s="2" t="s">
        <v>1230</v>
      </c>
    </row>
    <row r="53" spans="1:10" x14ac:dyDescent="0.25">
      <c r="A53" t="s">
        <v>24</v>
      </c>
      <c r="B53" s="2" t="s">
        <v>488</v>
      </c>
      <c r="C53" s="2" t="s">
        <v>487</v>
      </c>
      <c r="D53" s="2">
        <v>290</v>
      </c>
      <c r="E53" s="2">
        <v>100</v>
      </c>
      <c r="F53" s="2" t="s">
        <v>69</v>
      </c>
      <c r="G53" s="2"/>
      <c r="H53" s="2">
        <v>40</v>
      </c>
      <c r="I53" s="10">
        <v>0.83083333333333342</v>
      </c>
      <c r="J53" s="2" t="s">
        <v>1230</v>
      </c>
    </row>
    <row r="54" spans="1:10" x14ac:dyDescent="0.25">
      <c r="A54" t="s">
        <v>24</v>
      </c>
      <c r="B54" s="2" t="s">
        <v>573</v>
      </c>
      <c r="C54" s="2" t="s">
        <v>572</v>
      </c>
      <c r="D54" s="2">
        <v>260</v>
      </c>
      <c r="E54" s="2">
        <v>100</v>
      </c>
      <c r="F54" s="2" t="s">
        <v>69</v>
      </c>
      <c r="G54" s="2"/>
      <c r="H54" s="2">
        <v>40</v>
      </c>
      <c r="I54" s="10">
        <v>1.01</v>
      </c>
      <c r="J54" s="2" t="s">
        <v>1230</v>
      </c>
    </row>
    <row r="55" spans="1:10" x14ac:dyDescent="0.25">
      <c r="A55" t="s">
        <v>24</v>
      </c>
      <c r="B55" s="2" t="s">
        <v>585</v>
      </c>
      <c r="C55" s="2" t="s">
        <v>584</v>
      </c>
      <c r="D55" s="2">
        <v>320</v>
      </c>
      <c r="E55" s="2">
        <v>100</v>
      </c>
      <c r="F55" s="2" t="s">
        <v>69</v>
      </c>
      <c r="G55" s="2"/>
      <c r="H55" s="2">
        <v>40</v>
      </c>
      <c r="I55" s="10">
        <v>0.83083333333333342</v>
      </c>
      <c r="J55" s="2" t="s">
        <v>1230</v>
      </c>
    </row>
    <row r="56" spans="1:10" x14ac:dyDescent="0.25">
      <c r="A56" t="s">
        <v>24</v>
      </c>
      <c r="B56" s="2" t="s">
        <v>617</v>
      </c>
      <c r="C56" s="2" t="s">
        <v>616</v>
      </c>
      <c r="D56" s="2">
        <v>300</v>
      </c>
      <c r="E56" s="2">
        <v>100</v>
      </c>
      <c r="F56" s="2" t="s">
        <v>69</v>
      </c>
      <c r="G56" s="2"/>
      <c r="H56" s="2">
        <v>40</v>
      </c>
      <c r="I56" s="10">
        <v>1.0616666666666668</v>
      </c>
      <c r="J56" s="2" t="s">
        <v>1230</v>
      </c>
    </row>
    <row r="57" spans="1:10" x14ac:dyDescent="0.25">
      <c r="A57" t="s">
        <v>24</v>
      </c>
      <c r="B57" s="2" t="s">
        <v>505</v>
      </c>
      <c r="C57" s="2" t="s">
        <v>504</v>
      </c>
      <c r="D57" s="2">
        <v>140</v>
      </c>
      <c r="E57" s="2">
        <v>100</v>
      </c>
      <c r="F57" s="2" t="s">
        <v>69</v>
      </c>
      <c r="G57" s="2"/>
      <c r="H57" s="2">
        <v>40</v>
      </c>
      <c r="I57" s="10">
        <v>13.99</v>
      </c>
      <c r="J57" s="2" t="s">
        <v>1230</v>
      </c>
    </row>
    <row r="58" spans="1:10" x14ac:dyDescent="0.25">
      <c r="A58" t="s">
        <v>24</v>
      </c>
      <c r="B58" s="2" t="s">
        <v>520</v>
      </c>
      <c r="C58" s="2" t="s">
        <v>519</v>
      </c>
      <c r="D58" s="2">
        <v>140</v>
      </c>
      <c r="E58" s="2">
        <v>100</v>
      </c>
      <c r="F58" s="2" t="s">
        <v>69</v>
      </c>
      <c r="G58" s="2"/>
      <c r="H58" s="2">
        <v>40</v>
      </c>
      <c r="I58" s="10">
        <v>19.989999999999998</v>
      </c>
      <c r="J58" s="2" t="s">
        <v>1230</v>
      </c>
    </row>
    <row r="59" spans="1:10" x14ac:dyDescent="0.25">
      <c r="A59" t="s">
        <v>24</v>
      </c>
      <c r="B59" s="2" t="s">
        <v>569</v>
      </c>
      <c r="C59" s="2" t="s">
        <v>568</v>
      </c>
      <c r="D59" s="2">
        <v>220</v>
      </c>
      <c r="E59" s="2">
        <v>100</v>
      </c>
      <c r="F59" s="2" t="s">
        <v>69</v>
      </c>
      <c r="G59" s="2"/>
      <c r="H59" s="2">
        <v>40</v>
      </c>
      <c r="I59" s="10">
        <v>15.99</v>
      </c>
      <c r="J59" s="2" t="s">
        <v>1230</v>
      </c>
    </row>
    <row r="60" spans="1:10" x14ac:dyDescent="0.25">
      <c r="A60" t="s">
        <v>24</v>
      </c>
      <c r="B60" s="2" t="s">
        <v>599</v>
      </c>
      <c r="C60" s="2" t="s">
        <v>598</v>
      </c>
      <c r="D60" s="2">
        <v>70</v>
      </c>
      <c r="E60" s="2">
        <v>80</v>
      </c>
      <c r="F60" s="2" t="s">
        <v>72</v>
      </c>
      <c r="G60" s="2"/>
      <c r="H60" s="2">
        <v>40</v>
      </c>
      <c r="I60" s="10">
        <v>14</v>
      </c>
      <c r="J60" s="2" t="s">
        <v>1230</v>
      </c>
    </row>
    <row r="61" spans="1:10" x14ac:dyDescent="0.25">
      <c r="A61" t="s">
        <v>24</v>
      </c>
      <c r="B61" s="2" t="s">
        <v>631</v>
      </c>
      <c r="C61" s="2" t="s">
        <v>630</v>
      </c>
      <c r="D61" s="2">
        <v>220</v>
      </c>
      <c r="E61" s="2">
        <v>100</v>
      </c>
      <c r="F61" s="2" t="s">
        <v>69</v>
      </c>
      <c r="G61" s="2"/>
      <c r="H61" s="2">
        <v>40</v>
      </c>
      <c r="I61" s="10">
        <v>6.99</v>
      </c>
      <c r="J61" s="2" t="s">
        <v>1230</v>
      </c>
    </row>
    <row r="62" spans="1:10" x14ac:dyDescent="0.25">
      <c r="A62" t="s">
        <v>24</v>
      </c>
      <c r="B62" s="2" t="s">
        <v>535</v>
      </c>
      <c r="C62" s="2" t="s">
        <v>534</v>
      </c>
      <c r="D62" s="2">
        <v>140</v>
      </c>
      <c r="E62" s="2">
        <v>100</v>
      </c>
      <c r="F62" s="2" t="s">
        <v>69</v>
      </c>
      <c r="G62" s="2"/>
      <c r="H62" s="2">
        <v>40</v>
      </c>
      <c r="I62" s="10">
        <v>8.99</v>
      </c>
      <c r="J62" s="2" t="s">
        <v>1230</v>
      </c>
    </row>
    <row r="63" spans="1:10" x14ac:dyDescent="0.25">
      <c r="A63" t="s">
        <v>24</v>
      </c>
      <c r="B63" s="2" t="s">
        <v>577</v>
      </c>
      <c r="C63" s="2" t="s">
        <v>576</v>
      </c>
      <c r="D63" s="2">
        <v>100</v>
      </c>
      <c r="E63" s="2"/>
      <c r="F63" s="2" t="s">
        <v>69</v>
      </c>
      <c r="G63" s="2"/>
      <c r="H63" s="2">
        <v>40</v>
      </c>
      <c r="I63" s="10">
        <v>6.9</v>
      </c>
      <c r="J63" s="2" t="s">
        <v>1230</v>
      </c>
    </row>
    <row r="64" spans="1:10" x14ac:dyDescent="0.25">
      <c r="A64" t="s">
        <v>24</v>
      </c>
      <c r="B64" s="2" t="s">
        <v>481</v>
      </c>
      <c r="C64" s="2" t="s">
        <v>480</v>
      </c>
      <c r="D64" s="2">
        <v>320</v>
      </c>
      <c r="E64" s="2">
        <v>98</v>
      </c>
      <c r="F64" s="2" t="s">
        <v>69</v>
      </c>
      <c r="G64" s="2"/>
      <c r="H64" s="2">
        <v>40</v>
      </c>
      <c r="I64" s="10">
        <v>2.3233333333333333</v>
      </c>
      <c r="J64" s="2" t="s">
        <v>1230</v>
      </c>
    </row>
    <row r="65" spans="1:10" x14ac:dyDescent="0.25">
      <c r="A65" t="s">
        <v>24</v>
      </c>
      <c r="B65" s="2" t="s">
        <v>621</v>
      </c>
      <c r="C65" s="2" t="s">
        <v>620</v>
      </c>
      <c r="D65" s="2">
        <v>340</v>
      </c>
      <c r="E65" s="2">
        <v>98</v>
      </c>
      <c r="F65" s="2" t="s">
        <v>69</v>
      </c>
      <c r="G65" s="2"/>
      <c r="H65" s="2">
        <v>40</v>
      </c>
      <c r="I65" s="10">
        <v>2.3233333333333333</v>
      </c>
      <c r="J65" s="2" t="s">
        <v>1230</v>
      </c>
    </row>
    <row r="66" spans="1:10" x14ac:dyDescent="0.25">
      <c r="A66" t="s">
        <v>24</v>
      </c>
      <c r="B66" s="2" t="s">
        <v>613</v>
      </c>
      <c r="C66" s="2" t="s">
        <v>612</v>
      </c>
      <c r="D66" s="2">
        <v>335</v>
      </c>
      <c r="E66" s="2"/>
      <c r="F66" s="2" t="s">
        <v>69</v>
      </c>
      <c r="G66" s="2"/>
      <c r="H66" s="2">
        <v>40</v>
      </c>
      <c r="I66" s="10">
        <v>5.6366666666666667</v>
      </c>
      <c r="J66" s="2" t="s">
        <v>1230</v>
      </c>
    </row>
    <row r="67" spans="1:10" x14ac:dyDescent="0.25">
      <c r="A67" t="s">
        <v>24</v>
      </c>
      <c r="B67" s="2" t="s">
        <v>472</v>
      </c>
      <c r="C67" s="2" t="s">
        <v>471</v>
      </c>
      <c r="D67" s="2">
        <v>160</v>
      </c>
      <c r="E67" s="2">
        <v>100</v>
      </c>
      <c r="F67" s="2" t="s">
        <v>69</v>
      </c>
      <c r="G67" s="2"/>
      <c r="H67" s="2">
        <v>40</v>
      </c>
      <c r="I67" s="10">
        <v>4.4850000000000003</v>
      </c>
      <c r="J67" s="2" t="s">
        <v>1230</v>
      </c>
    </row>
    <row r="68" spans="1:10" x14ac:dyDescent="0.25">
      <c r="A68" t="s">
        <v>24</v>
      </c>
      <c r="B68" s="2" t="s">
        <v>485</v>
      </c>
      <c r="C68" s="2" t="s">
        <v>484</v>
      </c>
      <c r="D68" s="2">
        <v>280</v>
      </c>
      <c r="E68" s="2">
        <v>100</v>
      </c>
      <c r="F68" s="2" t="s">
        <v>69</v>
      </c>
      <c r="G68" s="2"/>
      <c r="H68" s="2">
        <v>40</v>
      </c>
      <c r="I68" s="10">
        <v>1.4850000000000001</v>
      </c>
      <c r="J68" s="2" t="s">
        <v>1230</v>
      </c>
    </row>
    <row r="69" spans="1:10" x14ac:dyDescent="0.25">
      <c r="A69" t="s">
        <v>24</v>
      </c>
      <c r="B69" s="2" t="s">
        <v>495</v>
      </c>
      <c r="C69" s="2" t="s">
        <v>484</v>
      </c>
      <c r="D69" s="2">
        <v>330</v>
      </c>
      <c r="E69" s="2">
        <v>100</v>
      </c>
      <c r="F69" s="2" t="s">
        <v>69</v>
      </c>
      <c r="G69" s="2"/>
      <c r="H69" s="2">
        <v>40</v>
      </c>
      <c r="I69" s="10">
        <v>1.4850000000000001</v>
      </c>
      <c r="J69" s="2" t="s">
        <v>1230</v>
      </c>
    </row>
    <row r="70" spans="1:10" x14ac:dyDescent="0.25">
      <c r="A70" t="s">
        <v>24</v>
      </c>
      <c r="B70" s="2" t="s">
        <v>588</v>
      </c>
      <c r="C70" s="2" t="s">
        <v>587</v>
      </c>
      <c r="D70" s="2">
        <v>265</v>
      </c>
      <c r="E70" s="2">
        <v>100</v>
      </c>
      <c r="F70" s="2" t="s">
        <v>69</v>
      </c>
      <c r="G70" s="2"/>
      <c r="H70" s="2">
        <v>40</v>
      </c>
      <c r="I70" s="10">
        <v>1.97</v>
      </c>
      <c r="J70" s="2" t="s">
        <v>1230</v>
      </c>
    </row>
    <row r="71" spans="1:10" x14ac:dyDescent="0.25">
      <c r="A71" t="s">
        <v>24</v>
      </c>
      <c r="B71" s="2" t="s">
        <v>628</v>
      </c>
      <c r="C71" s="2" t="s">
        <v>484</v>
      </c>
      <c r="D71" s="2">
        <v>280</v>
      </c>
      <c r="E71" s="2">
        <v>100</v>
      </c>
      <c r="F71" s="2" t="s">
        <v>69</v>
      </c>
      <c r="G71" s="2"/>
      <c r="H71" s="2">
        <v>40</v>
      </c>
      <c r="I71" s="10">
        <v>1.4850000000000001</v>
      </c>
      <c r="J71" s="2" t="s">
        <v>1230</v>
      </c>
    </row>
    <row r="72" spans="1:10" x14ac:dyDescent="0.25">
      <c r="A72" t="s">
        <v>24</v>
      </c>
      <c r="B72" s="2" t="s">
        <v>513</v>
      </c>
      <c r="C72" s="2" t="s">
        <v>512</v>
      </c>
      <c r="D72" s="2">
        <v>550</v>
      </c>
      <c r="E72" s="2">
        <v>100</v>
      </c>
      <c r="F72" s="2" t="s">
        <v>69</v>
      </c>
      <c r="G72" s="2"/>
      <c r="H72" s="2">
        <v>40</v>
      </c>
      <c r="I72" s="10">
        <v>1.97</v>
      </c>
      <c r="J72" s="2" t="s">
        <v>1230</v>
      </c>
    </row>
    <row r="73" spans="1:10" x14ac:dyDescent="0.25">
      <c r="A73" t="s">
        <v>24</v>
      </c>
      <c r="B73" s="2" t="s">
        <v>531</v>
      </c>
      <c r="C73" s="2" t="s">
        <v>530</v>
      </c>
      <c r="D73" s="2">
        <v>290</v>
      </c>
      <c r="E73" s="2">
        <v>100</v>
      </c>
      <c r="F73" s="2" t="s">
        <v>69</v>
      </c>
      <c r="G73" s="2"/>
      <c r="H73" s="2">
        <v>40</v>
      </c>
      <c r="I73" s="10">
        <v>1.99</v>
      </c>
      <c r="J73" s="2" t="s">
        <v>1230</v>
      </c>
    </row>
    <row r="74" spans="1:10" x14ac:dyDescent="0.25">
      <c r="A74" t="s">
        <v>24</v>
      </c>
      <c r="B74" s="2" t="s">
        <v>450</v>
      </c>
      <c r="C74" s="2" t="s">
        <v>449</v>
      </c>
      <c r="D74" s="2">
        <v>360</v>
      </c>
      <c r="E74" s="2">
        <v>100</v>
      </c>
      <c r="F74" s="2" t="s">
        <v>69</v>
      </c>
      <c r="G74" s="2"/>
      <c r="H74" s="2">
        <v>40</v>
      </c>
      <c r="I74" s="10">
        <v>14.99</v>
      </c>
      <c r="J74" s="2" t="s">
        <v>447</v>
      </c>
    </row>
    <row r="75" spans="1:10" x14ac:dyDescent="0.25">
      <c r="A75" t="s">
        <v>24</v>
      </c>
      <c r="B75" s="2" t="s">
        <v>456</v>
      </c>
      <c r="C75" s="2" t="s">
        <v>455</v>
      </c>
      <c r="D75" s="2">
        <v>500</v>
      </c>
      <c r="E75" s="2">
        <v>80</v>
      </c>
      <c r="F75" s="2" t="s">
        <v>56</v>
      </c>
      <c r="G75" s="2"/>
      <c r="H75" s="2">
        <v>40</v>
      </c>
      <c r="I75" s="10">
        <v>2.6566666666666667</v>
      </c>
      <c r="J75" s="2" t="s">
        <v>447</v>
      </c>
    </row>
    <row r="76" spans="1:10" x14ac:dyDescent="0.25">
      <c r="A76" t="s">
        <v>24</v>
      </c>
      <c r="B76" s="2" t="s">
        <v>460</v>
      </c>
      <c r="C76" s="2" t="s">
        <v>459</v>
      </c>
      <c r="D76" s="2">
        <v>550</v>
      </c>
      <c r="F76" s="2" t="s">
        <v>56</v>
      </c>
      <c r="G76" s="2"/>
      <c r="H76" s="2">
        <v>40</v>
      </c>
      <c r="I76" s="10">
        <v>2.6566666666666667</v>
      </c>
      <c r="J76" s="2" t="s">
        <v>447</v>
      </c>
    </row>
    <row r="77" spans="1:10" x14ac:dyDescent="0.25">
      <c r="A77" t="s">
        <v>24</v>
      </c>
      <c r="B77" s="2" t="s">
        <v>464</v>
      </c>
      <c r="C77" s="2" t="s">
        <v>463</v>
      </c>
      <c r="D77" s="2">
        <v>500</v>
      </c>
      <c r="F77" s="2" t="s">
        <v>69</v>
      </c>
      <c r="G77" s="2">
        <v>60</v>
      </c>
      <c r="H77" s="2">
        <v>40</v>
      </c>
      <c r="I77" s="10">
        <v>4.74</v>
      </c>
      <c r="J77" s="2" t="s">
        <v>447</v>
      </c>
    </row>
    <row r="78" spans="1:10" x14ac:dyDescent="0.25">
      <c r="A78" t="s">
        <v>24</v>
      </c>
      <c r="B78" s="2" t="s">
        <v>468</v>
      </c>
      <c r="C78" s="2" t="s">
        <v>467</v>
      </c>
      <c r="D78" s="2">
        <v>550</v>
      </c>
      <c r="F78" s="2" t="s">
        <v>69</v>
      </c>
      <c r="G78" s="2">
        <v>60</v>
      </c>
      <c r="H78" s="2">
        <v>40</v>
      </c>
      <c r="I78" s="10">
        <v>4.74</v>
      </c>
      <c r="J78" s="2" t="s">
        <v>447</v>
      </c>
    </row>
    <row r="79" spans="1:10" x14ac:dyDescent="0.25">
      <c r="A79" t="s">
        <v>22</v>
      </c>
      <c r="B79" t="s">
        <v>1134</v>
      </c>
      <c r="C79" t="s">
        <v>1133</v>
      </c>
      <c r="F79" t="s">
        <v>18</v>
      </c>
      <c r="G79">
        <v>50</v>
      </c>
      <c r="H79">
        <v>40</v>
      </c>
      <c r="I79" s="10">
        <v>1.3946666666666667</v>
      </c>
      <c r="J79" t="s">
        <v>447</v>
      </c>
    </row>
    <row r="80" spans="1:10" x14ac:dyDescent="0.25">
      <c r="A80" t="s">
        <v>22</v>
      </c>
      <c r="B80" t="s">
        <v>1143</v>
      </c>
      <c r="C80" t="s">
        <v>1142</v>
      </c>
      <c r="F80" t="s">
        <v>18</v>
      </c>
      <c r="H80">
        <v>40</v>
      </c>
      <c r="I80" s="10">
        <v>3.98</v>
      </c>
      <c r="J80" t="s">
        <v>447</v>
      </c>
    </row>
    <row r="81" spans="1:10" x14ac:dyDescent="0.25">
      <c r="A81" t="s">
        <v>22</v>
      </c>
      <c r="B81" t="s">
        <v>331</v>
      </c>
      <c r="C81" t="s">
        <v>332</v>
      </c>
      <c r="D81">
        <v>360</v>
      </c>
      <c r="F81" t="s">
        <v>18</v>
      </c>
      <c r="G81" t="s">
        <v>17</v>
      </c>
      <c r="H81">
        <v>40</v>
      </c>
      <c r="I81" s="10">
        <v>1.49</v>
      </c>
      <c r="J81" t="s">
        <v>1230</v>
      </c>
    </row>
    <row r="82" spans="1:10" x14ac:dyDescent="0.25">
      <c r="A82" t="s">
        <v>22</v>
      </c>
      <c r="B82" t="s">
        <v>336</v>
      </c>
      <c r="C82" t="s">
        <v>335</v>
      </c>
      <c r="D82">
        <v>140</v>
      </c>
      <c r="F82" t="s">
        <v>18</v>
      </c>
      <c r="G82" t="s">
        <v>17</v>
      </c>
      <c r="H82">
        <v>40</v>
      </c>
      <c r="I82" s="10">
        <v>12</v>
      </c>
      <c r="J82" t="s">
        <v>1230</v>
      </c>
    </row>
    <row r="83" spans="1:10" x14ac:dyDescent="0.25">
      <c r="A83" t="s">
        <v>22</v>
      </c>
      <c r="B83" t="s">
        <v>341</v>
      </c>
      <c r="C83" t="s">
        <v>342</v>
      </c>
      <c r="D83">
        <v>280</v>
      </c>
      <c r="F83" t="s">
        <v>18</v>
      </c>
      <c r="G83" t="s">
        <v>17</v>
      </c>
      <c r="H83">
        <v>40</v>
      </c>
      <c r="I83" s="10">
        <v>2.3266666666666667</v>
      </c>
      <c r="J83" t="s">
        <v>1230</v>
      </c>
    </row>
    <row r="84" spans="1:10" x14ac:dyDescent="0.25">
      <c r="A84" t="s">
        <v>22</v>
      </c>
      <c r="B84" t="s">
        <v>366</v>
      </c>
      <c r="C84" t="s">
        <v>365</v>
      </c>
      <c r="D84">
        <v>140</v>
      </c>
      <c r="F84" t="s">
        <v>18</v>
      </c>
      <c r="G84" t="s">
        <v>17</v>
      </c>
      <c r="H84">
        <v>40</v>
      </c>
      <c r="I84" s="10">
        <v>6.38</v>
      </c>
      <c r="J84" t="s">
        <v>1230</v>
      </c>
    </row>
    <row r="85" spans="1:10" x14ac:dyDescent="0.25">
      <c r="A85" t="s">
        <v>22</v>
      </c>
      <c r="B85" t="s">
        <v>369</v>
      </c>
      <c r="C85" t="s">
        <v>332</v>
      </c>
      <c r="D85">
        <v>340</v>
      </c>
      <c r="F85" t="s">
        <v>18</v>
      </c>
      <c r="G85" t="s">
        <v>17</v>
      </c>
      <c r="H85">
        <v>40</v>
      </c>
      <c r="I85" s="10">
        <v>1.49</v>
      </c>
      <c r="J85" t="s">
        <v>1230</v>
      </c>
    </row>
    <row r="86" spans="1:10" x14ac:dyDescent="0.25">
      <c r="A86" t="s">
        <v>22</v>
      </c>
      <c r="B86" t="s">
        <v>377</v>
      </c>
      <c r="C86" t="s">
        <v>376</v>
      </c>
      <c r="D86">
        <v>285</v>
      </c>
      <c r="F86" t="s">
        <v>18</v>
      </c>
      <c r="G86" t="s">
        <v>17</v>
      </c>
      <c r="H86">
        <v>40</v>
      </c>
      <c r="I86" s="10">
        <v>6.96</v>
      </c>
      <c r="J86" t="s">
        <v>1230</v>
      </c>
    </row>
    <row r="87" spans="1:10" x14ac:dyDescent="0.25">
      <c r="A87" t="s">
        <v>22</v>
      </c>
      <c r="B87" t="s">
        <v>381</v>
      </c>
      <c r="C87" t="s">
        <v>332</v>
      </c>
      <c r="D87">
        <v>300</v>
      </c>
      <c r="F87" t="s">
        <v>18</v>
      </c>
      <c r="G87" t="s">
        <v>17</v>
      </c>
      <c r="H87">
        <v>40</v>
      </c>
      <c r="I87" s="10">
        <v>1.49</v>
      </c>
      <c r="J87" t="s">
        <v>1230</v>
      </c>
    </row>
    <row r="88" spans="1:10" x14ac:dyDescent="0.25">
      <c r="A88" t="s">
        <v>22</v>
      </c>
      <c r="B88" t="s">
        <v>390</v>
      </c>
      <c r="C88" t="s">
        <v>389</v>
      </c>
      <c r="D88" t="s">
        <v>17</v>
      </c>
      <c r="F88" t="s">
        <v>18</v>
      </c>
      <c r="G88" t="s">
        <v>17</v>
      </c>
      <c r="H88">
        <v>40</v>
      </c>
      <c r="I88" s="10">
        <v>5.89</v>
      </c>
      <c r="J88" t="s">
        <v>1230</v>
      </c>
    </row>
    <row r="89" spans="1:10" x14ac:dyDescent="0.25">
      <c r="A89" t="s">
        <v>22</v>
      </c>
      <c r="B89" t="s">
        <v>394</v>
      </c>
      <c r="C89" t="s">
        <v>393</v>
      </c>
      <c r="D89">
        <v>140</v>
      </c>
      <c r="F89" t="s">
        <v>18</v>
      </c>
      <c r="G89" t="s">
        <v>17</v>
      </c>
      <c r="H89">
        <v>40</v>
      </c>
      <c r="I89" s="10">
        <v>6.38</v>
      </c>
      <c r="J89" t="s">
        <v>1230</v>
      </c>
    </row>
    <row r="90" spans="1:10" x14ac:dyDescent="0.25">
      <c r="A90" t="s">
        <v>22</v>
      </c>
      <c r="B90" t="s">
        <v>412</v>
      </c>
      <c r="C90" t="s">
        <v>411</v>
      </c>
      <c r="D90">
        <v>130</v>
      </c>
      <c r="F90" t="s">
        <v>18</v>
      </c>
      <c r="G90" t="s">
        <v>17</v>
      </c>
      <c r="H90">
        <v>40</v>
      </c>
      <c r="I90" s="10">
        <v>3.69</v>
      </c>
      <c r="J90" t="s">
        <v>1230</v>
      </c>
    </row>
    <row r="91" spans="1:10" x14ac:dyDescent="0.25">
      <c r="A91" t="s">
        <v>121</v>
      </c>
      <c r="B91" s="2" t="s">
        <v>1327</v>
      </c>
      <c r="C91" s="2" t="s">
        <v>1328</v>
      </c>
      <c r="D91" s="2">
        <v>384</v>
      </c>
      <c r="H91" s="2">
        <v>40</v>
      </c>
      <c r="I91" s="10">
        <v>1.1000000000000001</v>
      </c>
      <c r="J91" t="s">
        <v>1230</v>
      </c>
    </row>
    <row r="92" spans="1:10" x14ac:dyDescent="0.25">
      <c r="A92" t="s">
        <v>121</v>
      </c>
      <c r="B92" s="2" t="s">
        <v>1458</v>
      </c>
      <c r="C92" s="2" t="s">
        <v>1459</v>
      </c>
      <c r="D92" s="2">
        <v>300</v>
      </c>
      <c r="H92" s="2">
        <v>40</v>
      </c>
      <c r="I92" s="10">
        <v>1.61</v>
      </c>
      <c r="J92" t="s">
        <v>1230</v>
      </c>
    </row>
    <row r="93" spans="1:10" x14ac:dyDescent="0.25">
      <c r="A93" t="s">
        <v>121</v>
      </c>
      <c r="B93" s="2" t="s">
        <v>1305</v>
      </c>
      <c r="C93" s="2" t="s">
        <v>1306</v>
      </c>
      <c r="D93" s="2">
        <v>384</v>
      </c>
      <c r="H93" s="2">
        <v>40</v>
      </c>
      <c r="I93" s="10">
        <v>1.36</v>
      </c>
      <c r="J93" t="s">
        <v>1230</v>
      </c>
    </row>
    <row r="94" spans="1:10" x14ac:dyDescent="0.25">
      <c r="A94" t="s">
        <v>121</v>
      </c>
      <c r="B94" s="2" t="s">
        <v>1618</v>
      </c>
      <c r="C94" s="2" t="s">
        <v>1619</v>
      </c>
      <c r="D94" s="2">
        <v>360</v>
      </c>
      <c r="H94" s="2">
        <v>40</v>
      </c>
      <c r="I94" s="10">
        <v>1.36</v>
      </c>
      <c r="J94" t="s">
        <v>1230</v>
      </c>
    </row>
    <row r="95" spans="1:10" x14ac:dyDescent="0.25">
      <c r="A95" t="s">
        <v>121</v>
      </c>
      <c r="B95" s="2" t="s">
        <v>1592</v>
      </c>
      <c r="C95" s="2" t="s">
        <v>1593</v>
      </c>
      <c r="D95" s="2">
        <v>300</v>
      </c>
      <c r="H95" s="2">
        <v>40</v>
      </c>
      <c r="I95" s="10">
        <v>4.2300000000000004</v>
      </c>
      <c r="J95" t="s">
        <v>1230</v>
      </c>
    </row>
    <row r="96" spans="1:10" x14ac:dyDescent="0.25">
      <c r="A96" t="s">
        <v>121</v>
      </c>
      <c r="B96" s="2" t="s">
        <v>1636</v>
      </c>
      <c r="C96" s="2" t="s">
        <v>1637</v>
      </c>
      <c r="D96" s="2">
        <v>280</v>
      </c>
      <c r="H96" s="2">
        <v>40</v>
      </c>
      <c r="I96" s="10">
        <v>4.2300000000000004</v>
      </c>
      <c r="J96" t="s">
        <v>1230</v>
      </c>
    </row>
    <row r="97" spans="1:10" x14ac:dyDescent="0.25">
      <c r="A97" t="s">
        <v>121</v>
      </c>
      <c r="B97" s="2" t="s">
        <v>1249</v>
      </c>
      <c r="C97" s="2" t="s">
        <v>1250</v>
      </c>
      <c r="D97" s="2">
        <v>260</v>
      </c>
      <c r="H97" s="2">
        <v>40</v>
      </c>
      <c r="I97" s="10">
        <v>4.58</v>
      </c>
      <c r="J97" t="s">
        <v>1230</v>
      </c>
    </row>
    <row r="98" spans="1:10" x14ac:dyDescent="0.25">
      <c r="A98" t="s">
        <v>121</v>
      </c>
      <c r="B98" s="2" t="s">
        <v>1539</v>
      </c>
      <c r="C98" s="2" t="s">
        <v>1540</v>
      </c>
      <c r="D98" s="2">
        <v>240</v>
      </c>
      <c r="H98" s="2">
        <v>40</v>
      </c>
      <c r="I98" s="10">
        <v>5.25</v>
      </c>
      <c r="J98" t="s">
        <v>1230</v>
      </c>
    </row>
    <row r="99" spans="1:10" x14ac:dyDescent="0.25">
      <c r="A99" t="s">
        <v>121</v>
      </c>
      <c r="B99" s="2" t="s">
        <v>1414</v>
      </c>
      <c r="C99" s="2" t="s">
        <v>1415</v>
      </c>
      <c r="D99" s="2">
        <v>325</v>
      </c>
      <c r="H99" s="2">
        <v>40</v>
      </c>
      <c r="I99" s="10">
        <v>0.6</v>
      </c>
      <c r="J99" t="s">
        <v>1230</v>
      </c>
    </row>
    <row r="100" spans="1:10" x14ac:dyDescent="0.25">
      <c r="A100" t="s">
        <v>121</v>
      </c>
      <c r="B100" s="2" t="s">
        <v>1518</v>
      </c>
      <c r="C100" s="2" t="s">
        <v>1519</v>
      </c>
      <c r="D100" s="2">
        <v>348</v>
      </c>
      <c r="H100" s="2">
        <v>40</v>
      </c>
      <c r="I100" s="10">
        <v>0.68</v>
      </c>
      <c r="J100" t="s">
        <v>1230</v>
      </c>
    </row>
    <row r="101" spans="1:10" x14ac:dyDescent="0.25">
      <c r="A101" t="s">
        <v>121</v>
      </c>
      <c r="B101" s="2" t="s">
        <v>1532</v>
      </c>
      <c r="C101" s="2" t="s">
        <v>1533</v>
      </c>
      <c r="D101" s="2">
        <v>348</v>
      </c>
      <c r="H101" s="2">
        <v>40</v>
      </c>
      <c r="I101" s="10">
        <v>0.81</v>
      </c>
      <c r="J101" t="s">
        <v>1230</v>
      </c>
    </row>
    <row r="102" spans="1:10" x14ac:dyDescent="0.25">
      <c r="A102" t="s">
        <v>121</v>
      </c>
      <c r="B102" s="2" t="s">
        <v>1573</v>
      </c>
      <c r="C102" s="2" t="s">
        <v>1574</v>
      </c>
      <c r="D102" s="2">
        <v>384</v>
      </c>
      <c r="H102" s="2">
        <v>40</v>
      </c>
      <c r="I102" s="10">
        <v>0.81</v>
      </c>
      <c r="J102" t="s">
        <v>1230</v>
      </c>
    </row>
    <row r="103" spans="1:10" x14ac:dyDescent="0.25">
      <c r="A103" t="s">
        <v>121</v>
      </c>
      <c r="B103" s="2" t="s">
        <v>1370</v>
      </c>
      <c r="C103" s="2" t="s">
        <v>1371</v>
      </c>
      <c r="D103" s="2">
        <v>370</v>
      </c>
      <c r="H103" s="2">
        <v>40</v>
      </c>
      <c r="I103" s="10">
        <v>0.86</v>
      </c>
      <c r="J103" t="s">
        <v>1230</v>
      </c>
    </row>
    <row r="104" spans="1:10" x14ac:dyDescent="0.25">
      <c r="A104" t="s">
        <v>121</v>
      </c>
      <c r="B104" s="2" t="s">
        <v>1296</v>
      </c>
      <c r="C104" s="2" t="s">
        <v>1297</v>
      </c>
      <c r="D104" s="2">
        <v>360</v>
      </c>
      <c r="H104" s="2">
        <v>40</v>
      </c>
      <c r="I104" s="10">
        <v>0.94</v>
      </c>
      <c r="J104" t="s">
        <v>1230</v>
      </c>
    </row>
    <row r="105" spans="1:10" x14ac:dyDescent="0.25">
      <c r="A105" t="s">
        <v>121</v>
      </c>
      <c r="B105" s="2" t="s">
        <v>1561</v>
      </c>
      <c r="C105" s="2" t="s">
        <v>1562</v>
      </c>
      <c r="D105" s="2">
        <v>370</v>
      </c>
      <c r="H105" s="2">
        <v>40</v>
      </c>
      <c r="I105" s="10">
        <v>1.42</v>
      </c>
      <c r="J105" t="s">
        <v>1230</v>
      </c>
    </row>
    <row r="106" spans="1:10" x14ac:dyDescent="0.25">
      <c r="A106" t="s">
        <v>121</v>
      </c>
      <c r="B106" s="2" t="s">
        <v>1630</v>
      </c>
      <c r="C106" s="2" t="s">
        <v>1631</v>
      </c>
      <c r="D106" s="2">
        <v>320</v>
      </c>
      <c r="H106" s="2">
        <v>40</v>
      </c>
      <c r="I106" s="10">
        <v>1.42</v>
      </c>
      <c r="J106" t="s">
        <v>1230</v>
      </c>
    </row>
    <row r="107" spans="1:10" x14ac:dyDescent="0.25">
      <c r="A107" t="s">
        <v>121</v>
      </c>
      <c r="B107" s="2" t="s">
        <v>1611</v>
      </c>
      <c r="C107" s="2" t="s">
        <v>1612</v>
      </c>
      <c r="D107" s="2">
        <v>384</v>
      </c>
      <c r="H107" s="2">
        <v>40</v>
      </c>
      <c r="I107" s="10">
        <v>2.0299999999999998</v>
      </c>
      <c r="J107" t="s">
        <v>1230</v>
      </c>
    </row>
    <row r="108" spans="1:10" x14ac:dyDescent="0.25">
      <c r="A108" t="s">
        <v>121</v>
      </c>
      <c r="B108" s="2" t="s">
        <v>1363</v>
      </c>
      <c r="C108" s="2" t="s">
        <v>1364</v>
      </c>
      <c r="D108" s="2">
        <v>320</v>
      </c>
      <c r="H108" s="2">
        <v>40</v>
      </c>
      <c r="I108" s="10">
        <v>1.58</v>
      </c>
      <c r="J108" t="s">
        <v>1230</v>
      </c>
    </row>
    <row r="109" spans="1:10" x14ac:dyDescent="0.25">
      <c r="A109" t="s">
        <v>121</v>
      </c>
      <c r="B109" s="2" t="s">
        <v>1599</v>
      </c>
      <c r="C109" s="2" t="s">
        <v>1600</v>
      </c>
      <c r="D109" s="2">
        <v>340</v>
      </c>
      <c r="H109" s="2">
        <v>40</v>
      </c>
      <c r="I109" s="10">
        <v>1.58</v>
      </c>
      <c r="J109" t="s">
        <v>1230</v>
      </c>
    </row>
    <row r="110" spans="1:10" x14ac:dyDescent="0.25">
      <c r="A110" t="s">
        <v>121</v>
      </c>
      <c r="B110" s="2" t="s">
        <v>1385</v>
      </c>
      <c r="C110" s="2" t="s">
        <v>1386</v>
      </c>
      <c r="D110" s="2">
        <v>270</v>
      </c>
      <c r="H110" s="2">
        <v>40</v>
      </c>
      <c r="I110" s="10">
        <v>2</v>
      </c>
      <c r="J110" t="s">
        <v>1230</v>
      </c>
    </row>
    <row r="111" spans="1:10" x14ac:dyDescent="0.25">
      <c r="A111" t="s">
        <v>121</v>
      </c>
      <c r="B111" s="2" t="s">
        <v>1305</v>
      </c>
      <c r="C111" s="2" t="s">
        <v>1306</v>
      </c>
      <c r="D111" s="2">
        <v>384</v>
      </c>
      <c r="H111" s="2">
        <v>40</v>
      </c>
      <c r="I111" s="10">
        <v>0.98</v>
      </c>
      <c r="J111" t="s">
        <v>1230</v>
      </c>
    </row>
    <row r="112" spans="1:10" x14ac:dyDescent="0.25">
      <c r="A112" t="s">
        <v>121</v>
      </c>
      <c r="B112" s="2" t="s">
        <v>1618</v>
      </c>
      <c r="C112" s="2" t="s">
        <v>1619</v>
      </c>
      <c r="D112" s="2">
        <v>360</v>
      </c>
      <c r="H112" s="2">
        <v>40</v>
      </c>
      <c r="I112" s="10">
        <v>0.98</v>
      </c>
      <c r="J112" t="s">
        <v>1230</v>
      </c>
    </row>
    <row r="113" spans="1:10" x14ac:dyDescent="0.25">
      <c r="A113" t="s">
        <v>121</v>
      </c>
      <c r="B113" s="2" t="s">
        <v>1592</v>
      </c>
      <c r="C113" s="2" t="s">
        <v>1593</v>
      </c>
      <c r="D113" s="2">
        <v>300</v>
      </c>
      <c r="H113" s="2">
        <v>40</v>
      </c>
      <c r="I113" s="10">
        <v>3.13</v>
      </c>
      <c r="J113" t="s">
        <v>1230</v>
      </c>
    </row>
    <row r="114" spans="1:10" x14ac:dyDescent="0.25">
      <c r="A114" t="s">
        <v>121</v>
      </c>
      <c r="B114" s="2" t="s">
        <v>1636</v>
      </c>
      <c r="C114" s="2" t="s">
        <v>1637</v>
      </c>
      <c r="D114" s="2">
        <v>280</v>
      </c>
      <c r="H114" s="2">
        <v>40</v>
      </c>
      <c r="I114" s="10">
        <v>3.13</v>
      </c>
      <c r="J114" t="s">
        <v>1230</v>
      </c>
    </row>
    <row r="115" spans="1:10" x14ac:dyDescent="0.25">
      <c r="A115" t="s">
        <v>121</v>
      </c>
      <c r="B115" s="2" t="s">
        <v>1249</v>
      </c>
      <c r="C115" s="2" t="s">
        <v>1250</v>
      </c>
      <c r="D115" s="2">
        <v>260</v>
      </c>
      <c r="H115" s="2">
        <v>40</v>
      </c>
      <c r="I115" s="10">
        <v>3.3</v>
      </c>
      <c r="J115" t="s">
        <v>1230</v>
      </c>
    </row>
    <row r="116" spans="1:10" x14ac:dyDescent="0.25">
      <c r="A116" t="s">
        <v>121</v>
      </c>
      <c r="B116" s="2" t="s">
        <v>1539</v>
      </c>
      <c r="C116" s="2" t="s">
        <v>1540</v>
      </c>
      <c r="D116" s="2">
        <v>240</v>
      </c>
      <c r="H116" s="2">
        <v>40</v>
      </c>
      <c r="I116" s="10">
        <v>3.78</v>
      </c>
      <c r="J116" t="s">
        <v>1230</v>
      </c>
    </row>
    <row r="117" spans="1:10" x14ac:dyDescent="0.25">
      <c r="A117" t="s">
        <v>121</v>
      </c>
      <c r="B117" s="2" t="s">
        <v>1414</v>
      </c>
      <c r="C117" s="2" t="s">
        <v>1415</v>
      </c>
      <c r="D117" s="2">
        <v>325</v>
      </c>
      <c r="H117" s="2">
        <v>40</v>
      </c>
      <c r="I117" s="10">
        <v>0.44</v>
      </c>
      <c r="J117" t="s">
        <v>1230</v>
      </c>
    </row>
    <row r="118" spans="1:10" x14ac:dyDescent="0.25">
      <c r="A118" t="s">
        <v>121</v>
      </c>
      <c r="B118" s="2" t="s">
        <v>1518</v>
      </c>
      <c r="C118" s="2" t="s">
        <v>1519</v>
      </c>
      <c r="D118" s="2">
        <v>348</v>
      </c>
      <c r="H118" s="2">
        <v>40</v>
      </c>
      <c r="I118" s="10">
        <v>0.54</v>
      </c>
      <c r="J118" t="s">
        <v>1230</v>
      </c>
    </row>
    <row r="119" spans="1:10" x14ac:dyDescent="0.25">
      <c r="A119" t="s">
        <v>121</v>
      </c>
      <c r="B119" s="2" t="s">
        <v>1532</v>
      </c>
      <c r="C119" s="2" t="s">
        <v>1533</v>
      </c>
      <c r="D119" s="2">
        <v>348</v>
      </c>
      <c r="H119" s="2">
        <v>40</v>
      </c>
      <c r="I119" s="10">
        <v>0.57999999999999996</v>
      </c>
      <c r="J119" t="s">
        <v>1230</v>
      </c>
    </row>
    <row r="120" spans="1:10" x14ac:dyDescent="0.25">
      <c r="A120" t="s">
        <v>121</v>
      </c>
      <c r="B120" s="2" t="s">
        <v>1573</v>
      </c>
      <c r="C120" s="2" t="s">
        <v>1574</v>
      </c>
      <c r="D120" s="2">
        <v>384</v>
      </c>
      <c r="H120" s="2">
        <v>40</v>
      </c>
      <c r="I120" s="10">
        <v>0.57999999999999996</v>
      </c>
      <c r="J120" t="s">
        <v>1230</v>
      </c>
    </row>
    <row r="121" spans="1:10" x14ac:dyDescent="0.25">
      <c r="A121" t="s">
        <v>121</v>
      </c>
      <c r="B121" s="2" t="s">
        <v>1370</v>
      </c>
      <c r="C121" s="2" t="s">
        <v>1371</v>
      </c>
      <c r="D121" s="2">
        <v>370</v>
      </c>
      <c r="H121" s="2">
        <v>40</v>
      </c>
      <c r="I121" s="10">
        <v>0.62</v>
      </c>
      <c r="J121" t="s">
        <v>1230</v>
      </c>
    </row>
    <row r="122" spans="1:10" x14ac:dyDescent="0.25">
      <c r="A122" t="s">
        <v>121</v>
      </c>
      <c r="B122" s="2" t="s">
        <v>1296</v>
      </c>
      <c r="C122" s="2" t="s">
        <v>1297</v>
      </c>
      <c r="D122" s="2">
        <v>360</v>
      </c>
      <c r="H122" s="2">
        <v>40</v>
      </c>
      <c r="I122" s="10">
        <v>0.57999999999999996</v>
      </c>
      <c r="J122" t="s">
        <v>1230</v>
      </c>
    </row>
    <row r="123" spans="1:10" x14ac:dyDescent="0.25">
      <c r="A123" t="s">
        <v>121</v>
      </c>
      <c r="B123" s="2" t="s">
        <v>1561</v>
      </c>
      <c r="C123" s="2" t="s">
        <v>1562</v>
      </c>
      <c r="D123" s="2">
        <v>370</v>
      </c>
      <c r="H123" s="2">
        <v>40</v>
      </c>
      <c r="I123" s="10">
        <v>1.02</v>
      </c>
      <c r="J123" t="s">
        <v>1230</v>
      </c>
    </row>
    <row r="124" spans="1:10" x14ac:dyDescent="0.25">
      <c r="A124" t="s">
        <v>121</v>
      </c>
      <c r="B124" s="2" t="s">
        <v>1630</v>
      </c>
      <c r="C124" s="2" t="s">
        <v>1631</v>
      </c>
      <c r="D124" s="2">
        <v>320</v>
      </c>
      <c r="H124" s="2">
        <v>40</v>
      </c>
      <c r="I124" s="10">
        <v>1.02</v>
      </c>
      <c r="J124" t="s">
        <v>1230</v>
      </c>
    </row>
    <row r="125" spans="1:10" x14ac:dyDescent="0.25">
      <c r="A125" t="s">
        <v>121</v>
      </c>
      <c r="B125" s="2" t="s">
        <v>1611</v>
      </c>
      <c r="C125" s="2" t="s">
        <v>1612</v>
      </c>
      <c r="D125" s="2">
        <v>384</v>
      </c>
      <c r="H125" s="2">
        <v>40</v>
      </c>
      <c r="I125" s="10">
        <v>1.46</v>
      </c>
      <c r="J125" t="s">
        <v>1230</v>
      </c>
    </row>
    <row r="126" spans="1:10" x14ac:dyDescent="0.25">
      <c r="A126" t="s">
        <v>121</v>
      </c>
      <c r="B126" s="2" t="s">
        <v>1363</v>
      </c>
      <c r="C126" s="2" t="s">
        <v>1364</v>
      </c>
      <c r="D126" s="2">
        <v>320</v>
      </c>
      <c r="H126" s="2">
        <v>40</v>
      </c>
      <c r="I126" s="10">
        <v>0.98</v>
      </c>
      <c r="J126" t="s">
        <v>1230</v>
      </c>
    </row>
    <row r="127" spans="1:10" x14ac:dyDescent="0.25">
      <c r="A127" t="s">
        <v>121</v>
      </c>
      <c r="B127" s="2" t="s">
        <v>1599</v>
      </c>
      <c r="C127" s="2" t="s">
        <v>1600</v>
      </c>
      <c r="D127" s="2">
        <v>340</v>
      </c>
      <c r="H127" s="2">
        <v>40</v>
      </c>
      <c r="I127" s="10">
        <v>0.98</v>
      </c>
      <c r="J127" t="s">
        <v>1230</v>
      </c>
    </row>
    <row r="128" spans="1:10" x14ac:dyDescent="0.25">
      <c r="A128" t="s">
        <v>121</v>
      </c>
      <c r="B128" s="2" t="s">
        <v>1385</v>
      </c>
      <c r="C128" s="2" t="s">
        <v>1386</v>
      </c>
      <c r="D128" s="2">
        <v>270</v>
      </c>
      <c r="H128" s="2">
        <v>40</v>
      </c>
      <c r="I128" s="10">
        <v>1.24</v>
      </c>
      <c r="J128" t="s">
        <v>1230</v>
      </c>
    </row>
    <row r="129" spans="1:10" x14ac:dyDescent="0.25">
      <c r="A129" t="s">
        <v>22</v>
      </c>
      <c r="B129" t="s">
        <v>1139</v>
      </c>
      <c r="C129" t="s">
        <v>1138</v>
      </c>
      <c r="F129" t="s">
        <v>18</v>
      </c>
      <c r="H129">
        <v>43</v>
      </c>
      <c r="I129" s="10">
        <v>2.9933333333333336</v>
      </c>
      <c r="J129" t="s">
        <v>447</v>
      </c>
    </row>
    <row r="130" spans="1:10" x14ac:dyDescent="0.25">
      <c r="A130" t="s">
        <v>22</v>
      </c>
      <c r="B130" t="s">
        <v>1147</v>
      </c>
      <c r="C130" t="s">
        <v>1146</v>
      </c>
      <c r="F130" t="s">
        <v>18</v>
      </c>
      <c r="H130">
        <v>43</v>
      </c>
      <c r="I130" s="10">
        <v>3.98</v>
      </c>
      <c r="J130" t="s">
        <v>447</v>
      </c>
    </row>
    <row r="131" spans="1:10" x14ac:dyDescent="0.25">
      <c r="A131" t="s">
        <v>24</v>
      </c>
      <c r="B131" s="2" t="s">
        <v>539</v>
      </c>
      <c r="C131" s="2" t="s">
        <v>538</v>
      </c>
      <c r="D131" s="2">
        <v>700</v>
      </c>
      <c r="E131" s="2">
        <v>90</v>
      </c>
      <c r="F131" s="2" t="s">
        <v>69</v>
      </c>
      <c r="G131" s="2"/>
      <c r="H131" s="2">
        <v>60</v>
      </c>
      <c r="I131" s="10">
        <v>8.27</v>
      </c>
      <c r="J131" s="2" t="s">
        <v>1230</v>
      </c>
    </row>
    <row r="132" spans="1:10" x14ac:dyDescent="0.25">
      <c r="A132" t="s">
        <v>24</v>
      </c>
      <c r="B132" s="2" t="s">
        <v>553</v>
      </c>
      <c r="C132" s="2" t="s">
        <v>552</v>
      </c>
      <c r="D132" s="2">
        <v>700</v>
      </c>
      <c r="E132" s="2">
        <v>90</v>
      </c>
      <c r="F132" s="2" t="s">
        <v>69</v>
      </c>
      <c r="G132" s="2"/>
      <c r="H132" s="2">
        <v>60</v>
      </c>
      <c r="I132" s="10">
        <v>3.23</v>
      </c>
      <c r="J132" s="2" t="s">
        <v>1230</v>
      </c>
    </row>
    <row r="133" spans="1:10" x14ac:dyDescent="0.25">
      <c r="A133" t="s">
        <v>24</v>
      </c>
      <c r="B133" s="2" t="s">
        <v>549</v>
      </c>
      <c r="C133" s="2" t="s">
        <v>548</v>
      </c>
      <c r="D133" s="2">
        <v>115</v>
      </c>
      <c r="E133" s="2">
        <v>0</v>
      </c>
      <c r="F133" s="2" t="s">
        <v>69</v>
      </c>
      <c r="G133" s="2"/>
      <c r="H133" s="2">
        <v>60</v>
      </c>
      <c r="I133" s="10">
        <v>7.69</v>
      </c>
      <c r="J133" s="2" t="s">
        <v>1230</v>
      </c>
    </row>
    <row r="134" spans="1:10" x14ac:dyDescent="0.25">
      <c r="A134" t="s">
        <v>24</v>
      </c>
      <c r="B134" s="2" t="s">
        <v>592</v>
      </c>
      <c r="C134" s="2" t="s">
        <v>591</v>
      </c>
      <c r="D134" s="2">
        <v>245</v>
      </c>
      <c r="E134" s="2">
        <v>100</v>
      </c>
      <c r="F134" s="2" t="s">
        <v>69</v>
      </c>
      <c r="G134" s="2"/>
      <c r="H134" s="2">
        <v>60</v>
      </c>
      <c r="I134" s="10">
        <v>10.99</v>
      </c>
      <c r="J134" s="2" t="s">
        <v>1230</v>
      </c>
    </row>
    <row r="135" spans="1:10" x14ac:dyDescent="0.25">
      <c r="A135" t="s">
        <v>24</v>
      </c>
      <c r="B135" s="2" t="s">
        <v>609</v>
      </c>
      <c r="C135" s="2" t="s">
        <v>608</v>
      </c>
      <c r="D135" s="2">
        <v>245</v>
      </c>
      <c r="E135" s="2"/>
      <c r="F135" s="2" t="s">
        <v>69</v>
      </c>
      <c r="G135" s="2"/>
      <c r="H135" s="2">
        <v>60</v>
      </c>
      <c r="I135" s="10">
        <v>7.4974999999999996</v>
      </c>
      <c r="J135" s="2" t="s">
        <v>1230</v>
      </c>
    </row>
    <row r="136" spans="1:10" x14ac:dyDescent="0.25">
      <c r="A136" t="s">
        <v>24</v>
      </c>
      <c r="B136" s="2" t="s">
        <v>498</v>
      </c>
      <c r="C136" s="2" t="s">
        <v>497</v>
      </c>
      <c r="D136" s="2">
        <v>285</v>
      </c>
      <c r="E136" s="2">
        <v>100</v>
      </c>
      <c r="F136" s="2" t="s">
        <v>69</v>
      </c>
      <c r="G136" s="2"/>
      <c r="H136" s="2">
        <v>60</v>
      </c>
      <c r="I136" s="10">
        <v>7.97</v>
      </c>
      <c r="J136" s="2" t="s">
        <v>1230</v>
      </c>
    </row>
    <row r="137" spans="1:10" x14ac:dyDescent="0.25">
      <c r="A137" t="s">
        <v>24</v>
      </c>
      <c r="B137" s="2" t="s">
        <v>603</v>
      </c>
      <c r="C137" s="2" t="s">
        <v>602</v>
      </c>
      <c r="D137" s="2">
        <v>285</v>
      </c>
      <c r="E137" s="2">
        <v>100</v>
      </c>
      <c r="F137" s="2" t="s">
        <v>69</v>
      </c>
      <c r="G137" s="2"/>
      <c r="H137" s="2">
        <v>60</v>
      </c>
      <c r="I137" s="10">
        <v>7.97</v>
      </c>
      <c r="J137" s="2" t="s">
        <v>1230</v>
      </c>
    </row>
    <row r="138" spans="1:10" x14ac:dyDescent="0.25">
      <c r="A138" t="s">
        <v>24</v>
      </c>
      <c r="B138" s="2" t="s">
        <v>557</v>
      </c>
      <c r="C138" s="2" t="s">
        <v>556</v>
      </c>
      <c r="D138" s="2">
        <v>665</v>
      </c>
      <c r="E138" s="2"/>
      <c r="F138" s="2" t="s">
        <v>69</v>
      </c>
      <c r="G138" s="2"/>
      <c r="H138" s="2">
        <v>60</v>
      </c>
      <c r="I138" s="10">
        <v>3.97</v>
      </c>
      <c r="J138" s="2" t="s">
        <v>1230</v>
      </c>
    </row>
    <row r="139" spans="1:10" x14ac:dyDescent="0.25">
      <c r="A139" t="s">
        <v>24</v>
      </c>
      <c r="B139" s="2" t="s">
        <v>509</v>
      </c>
      <c r="C139" s="2" t="s">
        <v>508</v>
      </c>
      <c r="D139" s="2">
        <v>200</v>
      </c>
      <c r="E139" s="2"/>
      <c r="F139" s="2" t="s">
        <v>69</v>
      </c>
      <c r="G139" s="2"/>
      <c r="H139" s="2">
        <v>60</v>
      </c>
      <c r="I139" s="10">
        <v>7.33</v>
      </c>
      <c r="J139" s="2" t="s">
        <v>1230</v>
      </c>
    </row>
    <row r="140" spans="1:10" x14ac:dyDescent="0.25">
      <c r="A140" t="s">
        <v>24</v>
      </c>
      <c r="B140" s="2" t="s">
        <v>595</v>
      </c>
      <c r="C140" s="2" t="s">
        <v>594</v>
      </c>
      <c r="D140" s="2">
        <v>580</v>
      </c>
      <c r="E140" s="2">
        <v>100</v>
      </c>
      <c r="F140" s="2" t="s">
        <v>69</v>
      </c>
      <c r="G140" s="2"/>
      <c r="H140" s="2">
        <v>60</v>
      </c>
      <c r="I140" s="10">
        <v>2.9949999999999997</v>
      </c>
      <c r="J140" s="2" t="s">
        <v>1230</v>
      </c>
    </row>
    <row r="141" spans="1:10" x14ac:dyDescent="0.25">
      <c r="A141" t="s">
        <v>24</v>
      </c>
      <c r="B141" s="2" t="s">
        <v>542</v>
      </c>
      <c r="C141" s="2" t="s">
        <v>476</v>
      </c>
      <c r="D141" s="2">
        <v>165</v>
      </c>
      <c r="E141" s="2">
        <v>100</v>
      </c>
      <c r="F141" s="2" t="s">
        <v>69</v>
      </c>
      <c r="G141" s="2"/>
      <c r="H141" s="2">
        <v>60</v>
      </c>
      <c r="I141" s="10">
        <v>1.4850000000000001</v>
      </c>
      <c r="J141" s="2" t="s">
        <v>1230</v>
      </c>
    </row>
    <row r="142" spans="1:10" x14ac:dyDescent="0.25">
      <c r="A142" t="s">
        <v>24</v>
      </c>
      <c r="B142" s="2" t="s">
        <v>606</v>
      </c>
      <c r="C142" s="2" t="s">
        <v>523</v>
      </c>
      <c r="D142" s="2">
        <v>580</v>
      </c>
      <c r="E142" s="2">
        <v>100</v>
      </c>
      <c r="F142" s="2" t="s">
        <v>69</v>
      </c>
      <c r="G142" s="2"/>
      <c r="H142" s="2">
        <v>60</v>
      </c>
      <c r="I142" s="10">
        <v>1.4850000000000001</v>
      </c>
      <c r="J142" s="2" t="s">
        <v>1230</v>
      </c>
    </row>
    <row r="143" spans="1:10" x14ac:dyDescent="0.25">
      <c r="A143" t="s">
        <v>24</v>
      </c>
      <c r="B143" s="2" t="s">
        <v>524</v>
      </c>
      <c r="C143" s="2" t="s">
        <v>523</v>
      </c>
      <c r="D143" s="2">
        <v>520</v>
      </c>
      <c r="E143" s="2">
        <v>100</v>
      </c>
      <c r="F143" s="2" t="s">
        <v>69</v>
      </c>
      <c r="G143" s="2"/>
      <c r="H143" s="2">
        <v>60</v>
      </c>
      <c r="I143" s="10">
        <v>1.4850000000000001</v>
      </c>
      <c r="J143" s="2" t="s">
        <v>1230</v>
      </c>
    </row>
    <row r="144" spans="1:10" x14ac:dyDescent="0.25">
      <c r="A144" t="s">
        <v>24</v>
      </c>
      <c r="B144" s="2" t="s">
        <v>545</v>
      </c>
      <c r="C144" s="2" t="s">
        <v>544</v>
      </c>
      <c r="D144" s="2">
        <v>220</v>
      </c>
      <c r="E144" s="2">
        <v>80</v>
      </c>
      <c r="F144" s="2" t="s">
        <v>69</v>
      </c>
      <c r="G144" s="2"/>
      <c r="H144" s="2">
        <v>60</v>
      </c>
      <c r="I144" s="10">
        <v>27.99</v>
      </c>
      <c r="J144" s="2" t="s">
        <v>1230</v>
      </c>
    </row>
    <row r="145" spans="1:10" x14ac:dyDescent="0.25">
      <c r="A145" t="s">
        <v>24</v>
      </c>
      <c r="B145" s="2" t="s">
        <v>444</v>
      </c>
      <c r="C145" s="2" t="s">
        <v>443</v>
      </c>
      <c r="D145" s="2">
        <v>760</v>
      </c>
      <c r="E145" s="2">
        <v>80</v>
      </c>
      <c r="F145" s="2" t="s">
        <v>69</v>
      </c>
      <c r="G145" s="2">
        <v>75</v>
      </c>
      <c r="H145" s="2">
        <v>60</v>
      </c>
      <c r="I145" s="10">
        <v>16.8</v>
      </c>
      <c r="J145" s="2" t="s">
        <v>447</v>
      </c>
    </row>
    <row r="146" spans="1:10" x14ac:dyDescent="0.25">
      <c r="A146" t="s">
        <v>22</v>
      </c>
      <c r="B146" t="s">
        <v>1130</v>
      </c>
      <c r="C146" t="s">
        <v>1129</v>
      </c>
      <c r="F146" t="s">
        <v>18</v>
      </c>
      <c r="G146">
        <v>70</v>
      </c>
      <c r="H146">
        <v>60</v>
      </c>
      <c r="I146" s="10">
        <v>1.3946666666666667</v>
      </c>
      <c r="J146" t="s">
        <v>447</v>
      </c>
    </row>
    <row r="147" spans="1:10" x14ac:dyDescent="0.25">
      <c r="A147" t="s">
        <v>22</v>
      </c>
      <c r="B147" t="s">
        <v>351</v>
      </c>
      <c r="C147" t="s">
        <v>350</v>
      </c>
      <c r="D147">
        <v>525</v>
      </c>
      <c r="F147" t="s">
        <v>18</v>
      </c>
      <c r="G147" t="s">
        <v>17</v>
      </c>
      <c r="H147">
        <v>60</v>
      </c>
      <c r="I147" s="10">
        <v>2.09</v>
      </c>
      <c r="J147" t="s">
        <v>1230</v>
      </c>
    </row>
    <row r="148" spans="1:10" x14ac:dyDescent="0.25">
      <c r="A148" t="s">
        <v>22</v>
      </c>
      <c r="B148" t="s">
        <v>373</v>
      </c>
      <c r="C148" t="s">
        <v>372</v>
      </c>
      <c r="D148">
        <v>678</v>
      </c>
      <c r="F148" t="s">
        <v>18</v>
      </c>
      <c r="G148" t="s">
        <v>17</v>
      </c>
      <c r="H148">
        <v>60</v>
      </c>
      <c r="I148" s="10">
        <v>4.08</v>
      </c>
      <c r="J148" t="s">
        <v>1230</v>
      </c>
    </row>
    <row r="149" spans="1:10" x14ac:dyDescent="0.25">
      <c r="A149" t="s">
        <v>22</v>
      </c>
      <c r="B149" t="s">
        <v>385</v>
      </c>
      <c r="C149" t="s">
        <v>386</v>
      </c>
      <c r="D149">
        <v>650</v>
      </c>
      <c r="F149" t="s">
        <v>18</v>
      </c>
      <c r="G149" t="s">
        <v>17</v>
      </c>
      <c r="H149">
        <v>60</v>
      </c>
      <c r="I149" s="10">
        <v>0.69733333333333336</v>
      </c>
      <c r="J149" t="s">
        <v>1230</v>
      </c>
    </row>
    <row r="150" spans="1:10" x14ac:dyDescent="0.25">
      <c r="A150" t="s">
        <v>22</v>
      </c>
      <c r="B150" t="s">
        <v>398</v>
      </c>
      <c r="C150" t="s">
        <v>399</v>
      </c>
      <c r="D150">
        <v>492</v>
      </c>
      <c r="F150" t="s">
        <v>18</v>
      </c>
      <c r="G150" t="s">
        <v>17</v>
      </c>
      <c r="H150">
        <v>60</v>
      </c>
      <c r="I150" s="10">
        <v>4.08</v>
      </c>
      <c r="J150" t="s">
        <v>1230</v>
      </c>
    </row>
    <row r="151" spans="1:10" x14ac:dyDescent="0.25">
      <c r="A151" t="s">
        <v>22</v>
      </c>
      <c r="B151" t="s">
        <v>415</v>
      </c>
      <c r="C151" t="s">
        <v>386</v>
      </c>
      <c r="D151">
        <v>580</v>
      </c>
      <c r="F151" t="s">
        <v>18</v>
      </c>
      <c r="G151" t="s">
        <v>17</v>
      </c>
      <c r="H151">
        <v>60</v>
      </c>
      <c r="I151" s="10">
        <v>0.69733333333333336</v>
      </c>
      <c r="J151" t="s">
        <v>1230</v>
      </c>
    </row>
    <row r="152" spans="1:10" x14ac:dyDescent="0.25">
      <c r="A152" t="s">
        <v>22</v>
      </c>
      <c r="B152" t="s">
        <v>419</v>
      </c>
      <c r="C152" t="s">
        <v>418</v>
      </c>
      <c r="D152">
        <v>560</v>
      </c>
      <c r="F152" t="s">
        <v>18</v>
      </c>
      <c r="G152" t="s">
        <v>17</v>
      </c>
      <c r="H152">
        <v>60</v>
      </c>
      <c r="I152" s="10">
        <v>4.9800000000000004</v>
      </c>
      <c r="J152" t="s">
        <v>1230</v>
      </c>
    </row>
    <row r="153" spans="1:10" x14ac:dyDescent="0.25">
      <c r="A153" t="s">
        <v>121</v>
      </c>
      <c r="B153" s="2" t="s">
        <v>1493</v>
      </c>
      <c r="C153" s="2" t="s">
        <v>1494</v>
      </c>
      <c r="D153" s="2">
        <v>672</v>
      </c>
      <c r="H153" s="2">
        <v>60</v>
      </c>
      <c r="I153" s="10">
        <v>4.12</v>
      </c>
      <c r="J153" t="s">
        <v>1230</v>
      </c>
    </row>
    <row r="154" spans="1:10" x14ac:dyDescent="0.25">
      <c r="A154" t="s">
        <v>121</v>
      </c>
      <c r="B154" s="2" t="s">
        <v>1314</v>
      </c>
      <c r="C154" s="2" t="s">
        <v>1315</v>
      </c>
      <c r="D154" s="2">
        <v>550</v>
      </c>
      <c r="H154" s="2">
        <v>60</v>
      </c>
      <c r="I154" s="10">
        <v>4.6900000000000004</v>
      </c>
      <c r="J154" t="s">
        <v>1230</v>
      </c>
    </row>
    <row r="155" spans="1:10" x14ac:dyDescent="0.25">
      <c r="A155" t="s">
        <v>121</v>
      </c>
      <c r="B155" s="2" t="s">
        <v>1440</v>
      </c>
      <c r="C155" s="2" t="s">
        <v>1441</v>
      </c>
      <c r="D155" s="2">
        <v>580</v>
      </c>
      <c r="H155" s="2">
        <v>60</v>
      </c>
      <c r="I155" s="10">
        <v>4.6900000000000004</v>
      </c>
      <c r="J155" t="s">
        <v>1230</v>
      </c>
    </row>
    <row r="156" spans="1:10" x14ac:dyDescent="0.25">
      <c r="A156" t="s">
        <v>121</v>
      </c>
      <c r="B156" s="2" t="s">
        <v>1279</v>
      </c>
      <c r="C156" s="2" t="s">
        <v>1280</v>
      </c>
      <c r="D156" s="2">
        <v>580</v>
      </c>
      <c r="H156" s="2">
        <v>60</v>
      </c>
      <c r="I156" s="10">
        <v>5.25</v>
      </c>
      <c r="J156" t="s">
        <v>1230</v>
      </c>
    </row>
    <row r="157" spans="1:10" x14ac:dyDescent="0.25">
      <c r="A157" t="s">
        <v>121</v>
      </c>
      <c r="B157" s="2" t="s">
        <v>1478</v>
      </c>
      <c r="C157" s="2" t="s">
        <v>1479</v>
      </c>
      <c r="D157" s="2">
        <v>650</v>
      </c>
      <c r="H157" s="2">
        <v>60</v>
      </c>
      <c r="I157" s="10">
        <v>0.7</v>
      </c>
      <c r="J157" t="s">
        <v>1230</v>
      </c>
    </row>
    <row r="158" spans="1:10" x14ac:dyDescent="0.25">
      <c r="A158" t="s">
        <v>121</v>
      </c>
      <c r="B158" s="2" t="s">
        <v>1287</v>
      </c>
      <c r="C158" s="2" t="s">
        <v>1288</v>
      </c>
      <c r="D158" s="2">
        <v>672</v>
      </c>
      <c r="H158" s="2">
        <v>60</v>
      </c>
      <c r="I158" s="10">
        <v>0.76</v>
      </c>
      <c r="J158" t="s">
        <v>1230</v>
      </c>
    </row>
    <row r="159" spans="1:10" x14ac:dyDescent="0.25">
      <c r="A159" t="s">
        <v>121</v>
      </c>
      <c r="B159" s="2" t="s">
        <v>1399</v>
      </c>
      <c r="C159" s="2" t="s">
        <v>1400</v>
      </c>
      <c r="D159" s="2">
        <v>642</v>
      </c>
      <c r="H159" s="2">
        <v>60</v>
      </c>
      <c r="I159" s="10">
        <v>0.76</v>
      </c>
      <c r="J159" t="s">
        <v>1230</v>
      </c>
    </row>
    <row r="160" spans="1:10" x14ac:dyDescent="0.25">
      <c r="A160" t="s">
        <v>121</v>
      </c>
      <c r="B160" s="2" t="s">
        <v>1499</v>
      </c>
      <c r="C160" s="2" t="s">
        <v>1500</v>
      </c>
      <c r="D160" s="2">
        <v>630</v>
      </c>
      <c r="H160" s="2">
        <v>60</v>
      </c>
      <c r="I160" s="10">
        <v>0.94</v>
      </c>
      <c r="J160" t="s">
        <v>1230</v>
      </c>
    </row>
    <row r="161" spans="1:10" x14ac:dyDescent="0.25">
      <c r="A161" t="s">
        <v>121</v>
      </c>
      <c r="B161" s="2" t="s">
        <v>1314</v>
      </c>
      <c r="C161" s="2" t="s">
        <v>1315</v>
      </c>
      <c r="D161" s="2">
        <v>550</v>
      </c>
      <c r="H161" s="2">
        <v>60</v>
      </c>
      <c r="I161" s="10">
        <v>3.38</v>
      </c>
      <c r="J161" t="s">
        <v>1230</v>
      </c>
    </row>
    <row r="162" spans="1:10" x14ac:dyDescent="0.25">
      <c r="A162" t="s">
        <v>121</v>
      </c>
      <c r="B162" s="2" t="s">
        <v>1440</v>
      </c>
      <c r="C162" s="2" t="s">
        <v>1441</v>
      </c>
      <c r="D162" s="2">
        <v>580</v>
      </c>
      <c r="H162" s="2">
        <v>60</v>
      </c>
      <c r="I162" s="10">
        <v>3.38</v>
      </c>
      <c r="J162" t="s">
        <v>1230</v>
      </c>
    </row>
    <row r="163" spans="1:10" x14ac:dyDescent="0.25">
      <c r="A163" t="s">
        <v>121</v>
      </c>
      <c r="B163" s="2" t="s">
        <v>1279</v>
      </c>
      <c r="C163" s="2" t="s">
        <v>1280</v>
      </c>
      <c r="D163" s="2">
        <v>580</v>
      </c>
      <c r="H163" s="2">
        <v>60</v>
      </c>
      <c r="I163" s="10">
        <v>3.78</v>
      </c>
      <c r="J163" t="s">
        <v>1230</v>
      </c>
    </row>
    <row r="164" spans="1:10" x14ac:dyDescent="0.25">
      <c r="A164" t="s">
        <v>121</v>
      </c>
      <c r="B164" s="2" t="s">
        <v>1478</v>
      </c>
      <c r="C164" s="2" t="s">
        <v>1479</v>
      </c>
      <c r="D164" s="2">
        <v>650</v>
      </c>
      <c r="H164" s="2">
        <v>60</v>
      </c>
      <c r="I164" s="10">
        <v>0.52</v>
      </c>
      <c r="J164" t="s">
        <v>1230</v>
      </c>
    </row>
    <row r="165" spans="1:10" x14ac:dyDescent="0.25">
      <c r="A165" t="s">
        <v>121</v>
      </c>
      <c r="B165" s="2" t="s">
        <v>1287</v>
      </c>
      <c r="C165" s="2" t="s">
        <v>1288</v>
      </c>
      <c r="D165" s="2">
        <v>672</v>
      </c>
      <c r="H165" s="2">
        <v>60</v>
      </c>
      <c r="I165" s="10">
        <v>0.56000000000000005</v>
      </c>
      <c r="J165" t="s">
        <v>1230</v>
      </c>
    </row>
    <row r="166" spans="1:10" x14ac:dyDescent="0.25">
      <c r="A166" t="s">
        <v>121</v>
      </c>
      <c r="B166" s="2" t="s">
        <v>1399</v>
      </c>
      <c r="C166" s="2" t="s">
        <v>1400</v>
      </c>
      <c r="D166" s="2">
        <v>642</v>
      </c>
      <c r="H166" s="2">
        <v>60</v>
      </c>
      <c r="I166" s="10">
        <v>0.56000000000000005</v>
      </c>
      <c r="J166" t="s">
        <v>1230</v>
      </c>
    </row>
    <row r="167" spans="1:10" x14ac:dyDescent="0.25">
      <c r="A167" t="s">
        <v>121</v>
      </c>
      <c r="B167" s="2" t="s">
        <v>1499</v>
      </c>
      <c r="C167" s="2" t="s">
        <v>1500</v>
      </c>
      <c r="D167" s="2">
        <v>630</v>
      </c>
      <c r="H167" s="2">
        <v>60</v>
      </c>
      <c r="I167" s="10">
        <v>0.57999999999999996</v>
      </c>
      <c r="J167" t="s">
        <v>1230</v>
      </c>
    </row>
    <row r="168" spans="1:10" x14ac:dyDescent="0.25">
      <c r="A168" t="s">
        <v>24</v>
      </c>
      <c r="B168" s="2" t="s">
        <v>527</v>
      </c>
      <c r="C168" s="2" t="s">
        <v>526</v>
      </c>
      <c r="D168" s="2">
        <v>985</v>
      </c>
      <c r="E168" s="2"/>
      <c r="F168" s="2" t="s">
        <v>69</v>
      </c>
      <c r="G168" s="2"/>
      <c r="H168" s="2">
        <v>100</v>
      </c>
      <c r="I168" s="10">
        <v>4.0783333333333331</v>
      </c>
      <c r="J168" s="2" t="s">
        <v>1230</v>
      </c>
    </row>
    <row r="169" spans="1:10" x14ac:dyDescent="0.25">
      <c r="A169" t="s">
        <v>121</v>
      </c>
      <c r="B169" s="2" t="s">
        <v>1554</v>
      </c>
      <c r="C169" s="2" t="s">
        <v>1555</v>
      </c>
      <c r="D169" s="2">
        <v>1150</v>
      </c>
      <c r="H169" s="2">
        <v>100</v>
      </c>
      <c r="I169" s="10">
        <v>2.56</v>
      </c>
      <c r="J169" t="s">
        <v>1230</v>
      </c>
    </row>
    <row r="170" spans="1:10" x14ac:dyDescent="0.25">
      <c r="A170" t="s">
        <v>121</v>
      </c>
      <c r="B170" s="2" t="s">
        <v>1391</v>
      </c>
      <c r="C170" s="2" t="s">
        <v>1392</v>
      </c>
      <c r="D170" s="2">
        <v>1000</v>
      </c>
      <c r="H170" s="2">
        <v>100</v>
      </c>
      <c r="I170" s="10">
        <v>3.3</v>
      </c>
      <c r="J170" t="s">
        <v>1230</v>
      </c>
    </row>
    <row r="171" spans="1:10" x14ac:dyDescent="0.25">
      <c r="A171" t="s">
        <v>121</v>
      </c>
      <c r="B171" s="2" t="s">
        <v>1376</v>
      </c>
      <c r="C171" s="2" t="s">
        <v>1377</v>
      </c>
      <c r="D171" s="2">
        <v>1050</v>
      </c>
      <c r="H171" s="2">
        <v>100</v>
      </c>
      <c r="I171" s="10">
        <v>4.12</v>
      </c>
      <c r="J171" t="s">
        <v>1230</v>
      </c>
    </row>
    <row r="172" spans="1:10" x14ac:dyDescent="0.25">
      <c r="A172" t="s">
        <v>121</v>
      </c>
      <c r="B172" s="2" t="s">
        <v>1376</v>
      </c>
      <c r="C172" s="2" t="s">
        <v>1377</v>
      </c>
      <c r="D172" s="2">
        <v>1050</v>
      </c>
      <c r="H172" s="2">
        <v>100</v>
      </c>
      <c r="I172" s="10">
        <v>2.41</v>
      </c>
      <c r="J172" t="s">
        <v>1230</v>
      </c>
    </row>
    <row r="173" spans="1:10" x14ac:dyDescent="0.25">
      <c r="A173" t="s">
        <v>121</v>
      </c>
      <c r="B173" s="2" t="s">
        <v>1585</v>
      </c>
      <c r="C173" s="2" t="s">
        <v>1586</v>
      </c>
      <c r="D173" s="2">
        <v>1550</v>
      </c>
      <c r="H173" s="2">
        <v>150</v>
      </c>
      <c r="I173" s="10">
        <v>2.77</v>
      </c>
      <c r="J173" t="s">
        <v>1230</v>
      </c>
    </row>
    <row r="174" spans="1:10" x14ac:dyDescent="0.25">
      <c r="A174" t="s">
        <v>121</v>
      </c>
      <c r="B174" s="2" t="s">
        <v>1484</v>
      </c>
      <c r="C174" s="2" t="s">
        <v>1485</v>
      </c>
      <c r="D174" s="2">
        <v>1700</v>
      </c>
      <c r="H174" s="2">
        <v>150</v>
      </c>
      <c r="I174" s="10">
        <v>3.67</v>
      </c>
      <c r="J174" t="s">
        <v>1230</v>
      </c>
    </row>
    <row r="175" spans="1:10" x14ac:dyDescent="0.25">
      <c r="A175" t="s">
        <v>121</v>
      </c>
      <c r="B175" s="2" t="s">
        <v>1484</v>
      </c>
      <c r="C175" s="2" t="s">
        <v>1485</v>
      </c>
      <c r="D175" s="2">
        <v>1700</v>
      </c>
      <c r="H175" s="2">
        <v>150</v>
      </c>
      <c r="I175" s="10">
        <v>2.82</v>
      </c>
      <c r="J175" t="s">
        <v>1230</v>
      </c>
    </row>
  </sheetData>
  <autoFilter ref="A1:I78">
    <sortState ref="A2:I175">
      <sortCondition ref="H1:H78"/>
    </sortState>
  </autoFilter>
  <mergeCells count="1">
    <mergeCell ref="L17:N17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opLeftCell="F1" workbookViewId="0">
      <selection activeCell="J30" sqref="J30"/>
    </sheetView>
  </sheetViews>
  <sheetFormatPr defaultRowHeight="15" x14ac:dyDescent="0.25"/>
  <cols>
    <col min="5" max="5" width="44.85546875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1233</v>
      </c>
    </row>
    <row r="2" spans="1:18" x14ac:dyDescent="0.25">
      <c r="A2" t="s">
        <v>1149</v>
      </c>
      <c r="B2" t="s">
        <v>1150</v>
      </c>
      <c r="C2" t="s">
        <v>1151</v>
      </c>
      <c r="D2" t="s">
        <v>1152</v>
      </c>
      <c r="E2" t="s">
        <v>1151</v>
      </c>
      <c r="F2" s="1">
        <v>8.98</v>
      </c>
      <c r="G2" t="s">
        <v>17</v>
      </c>
      <c r="H2" t="s">
        <v>1153</v>
      </c>
      <c r="I2" t="s">
        <v>155</v>
      </c>
      <c r="J2">
        <v>290</v>
      </c>
      <c r="K2">
        <v>4</v>
      </c>
      <c r="L2">
        <v>1</v>
      </c>
      <c r="M2" t="s">
        <v>18</v>
      </c>
      <c r="N2">
        <v>10000</v>
      </c>
      <c r="O2">
        <v>40</v>
      </c>
      <c r="P2" t="s">
        <v>21</v>
      </c>
      <c r="Q2" t="s">
        <v>18</v>
      </c>
      <c r="R2" s="1">
        <f>F2/L2</f>
        <v>8.98</v>
      </c>
    </row>
    <row r="3" spans="1:18" x14ac:dyDescent="0.25">
      <c r="A3" t="s">
        <v>1154</v>
      </c>
      <c r="B3" t="s">
        <v>1150</v>
      </c>
      <c r="C3" t="s">
        <v>1151</v>
      </c>
      <c r="D3" t="s">
        <v>1155</v>
      </c>
      <c r="E3" t="s">
        <v>1151</v>
      </c>
      <c r="F3" s="1">
        <v>7.98</v>
      </c>
      <c r="G3" t="s">
        <v>17</v>
      </c>
      <c r="H3" t="s">
        <v>1156</v>
      </c>
      <c r="I3" t="s">
        <v>155</v>
      </c>
      <c r="J3">
        <v>290</v>
      </c>
      <c r="K3">
        <v>4</v>
      </c>
      <c r="L3">
        <v>1</v>
      </c>
      <c r="M3" t="s">
        <v>18</v>
      </c>
      <c r="N3">
        <v>10000</v>
      </c>
      <c r="O3">
        <v>40</v>
      </c>
      <c r="P3" t="s">
        <v>19</v>
      </c>
      <c r="Q3" t="s">
        <v>18</v>
      </c>
      <c r="R3" s="1">
        <f t="shared" ref="R3:R22" si="0">F3/L3</f>
        <v>7.98</v>
      </c>
    </row>
    <row r="4" spans="1:18" x14ac:dyDescent="0.25">
      <c r="A4" t="s">
        <v>1157</v>
      </c>
      <c r="B4" t="s">
        <v>1150</v>
      </c>
      <c r="C4" t="s">
        <v>1158</v>
      </c>
      <c r="D4" t="s">
        <v>1159</v>
      </c>
      <c r="E4" t="s">
        <v>1158</v>
      </c>
      <c r="F4" s="1">
        <v>5.93</v>
      </c>
      <c r="G4" t="s">
        <v>17</v>
      </c>
      <c r="H4" t="s">
        <v>1160</v>
      </c>
      <c r="I4" t="s">
        <v>155</v>
      </c>
      <c r="J4">
        <v>180</v>
      </c>
      <c r="K4">
        <v>2.5</v>
      </c>
      <c r="L4">
        <v>1</v>
      </c>
      <c r="M4" t="s">
        <v>18</v>
      </c>
      <c r="N4">
        <v>10000</v>
      </c>
      <c r="O4">
        <v>40</v>
      </c>
      <c r="P4" t="s">
        <v>21</v>
      </c>
      <c r="Q4" t="s">
        <v>18</v>
      </c>
      <c r="R4" s="1">
        <f t="shared" si="0"/>
        <v>5.93</v>
      </c>
    </row>
    <row r="5" spans="1:18" x14ac:dyDescent="0.25">
      <c r="A5" t="s">
        <v>1161</v>
      </c>
      <c r="B5" t="s">
        <v>1150</v>
      </c>
      <c r="C5" t="s">
        <v>1162</v>
      </c>
      <c r="D5" t="s">
        <v>1163</v>
      </c>
      <c r="E5" t="s">
        <v>1162</v>
      </c>
      <c r="F5" s="1">
        <v>7.98</v>
      </c>
      <c r="G5" t="s">
        <v>17</v>
      </c>
      <c r="H5" t="s">
        <v>1164</v>
      </c>
      <c r="I5" t="s">
        <v>200</v>
      </c>
      <c r="J5">
        <v>500</v>
      </c>
      <c r="K5">
        <v>5</v>
      </c>
      <c r="L5">
        <v>1</v>
      </c>
      <c r="M5" t="s">
        <v>18</v>
      </c>
      <c r="N5">
        <v>10000</v>
      </c>
      <c r="O5">
        <v>60</v>
      </c>
      <c r="P5" t="s">
        <v>19</v>
      </c>
      <c r="Q5" t="s">
        <v>18</v>
      </c>
      <c r="R5" s="1">
        <f t="shared" si="0"/>
        <v>7.98</v>
      </c>
    </row>
    <row r="6" spans="1:18" x14ac:dyDescent="0.25">
      <c r="A6" t="s">
        <v>1165</v>
      </c>
      <c r="B6" t="s">
        <v>1150</v>
      </c>
      <c r="C6" t="s">
        <v>1166</v>
      </c>
      <c r="D6" t="s">
        <v>1167</v>
      </c>
      <c r="E6" t="s">
        <v>1166</v>
      </c>
      <c r="F6" s="1">
        <v>20.94</v>
      </c>
      <c r="G6" t="s">
        <v>17</v>
      </c>
      <c r="H6" t="s">
        <v>1168</v>
      </c>
      <c r="I6" t="s">
        <v>200</v>
      </c>
      <c r="J6">
        <v>450</v>
      </c>
      <c r="K6">
        <v>5</v>
      </c>
      <c r="L6">
        <v>4</v>
      </c>
      <c r="M6" t="s">
        <v>18</v>
      </c>
      <c r="N6">
        <v>7500</v>
      </c>
      <c r="O6">
        <v>60</v>
      </c>
      <c r="P6" t="s">
        <v>19</v>
      </c>
      <c r="Q6" t="s">
        <v>18</v>
      </c>
      <c r="R6" s="1">
        <f t="shared" si="0"/>
        <v>5.2350000000000003</v>
      </c>
    </row>
    <row r="7" spans="1:18" x14ac:dyDescent="0.25">
      <c r="A7" t="s">
        <v>1169</v>
      </c>
      <c r="B7" t="s">
        <v>1150</v>
      </c>
      <c r="C7" t="s">
        <v>1170</v>
      </c>
      <c r="D7" t="s">
        <v>1171</v>
      </c>
      <c r="E7" t="s">
        <v>1170</v>
      </c>
      <c r="F7" s="1">
        <v>12.98</v>
      </c>
      <c r="G7" t="s">
        <v>17</v>
      </c>
      <c r="H7" t="s">
        <v>1172</v>
      </c>
      <c r="I7" t="s">
        <v>200</v>
      </c>
      <c r="J7">
        <v>450</v>
      </c>
      <c r="K7">
        <v>4.5</v>
      </c>
      <c r="L7">
        <v>2</v>
      </c>
      <c r="M7" t="s">
        <v>20</v>
      </c>
      <c r="N7">
        <v>15000</v>
      </c>
      <c r="O7">
        <v>40</v>
      </c>
      <c r="P7" t="s">
        <v>19</v>
      </c>
      <c r="Q7" t="s">
        <v>18</v>
      </c>
      <c r="R7" s="1">
        <f t="shared" si="0"/>
        <v>6.49</v>
      </c>
    </row>
    <row r="8" spans="1:18" x14ac:dyDescent="0.25">
      <c r="A8" t="s">
        <v>1173</v>
      </c>
      <c r="B8" t="s">
        <v>1150</v>
      </c>
      <c r="C8" t="s">
        <v>1174</v>
      </c>
      <c r="D8" t="s">
        <v>1175</v>
      </c>
      <c r="E8" t="s">
        <v>1176</v>
      </c>
      <c r="F8" s="1">
        <v>5.98</v>
      </c>
      <c r="G8" t="s">
        <v>17</v>
      </c>
      <c r="H8" t="s">
        <v>1177</v>
      </c>
      <c r="I8" t="s">
        <v>155</v>
      </c>
      <c r="J8">
        <v>200</v>
      </c>
      <c r="K8">
        <v>2.5</v>
      </c>
      <c r="L8">
        <v>1</v>
      </c>
      <c r="M8" t="s">
        <v>18</v>
      </c>
      <c r="N8">
        <v>10000</v>
      </c>
      <c r="O8">
        <v>25</v>
      </c>
      <c r="P8" t="s">
        <v>21</v>
      </c>
      <c r="Q8" t="s">
        <v>18</v>
      </c>
      <c r="R8" s="1">
        <f t="shared" si="0"/>
        <v>5.98</v>
      </c>
    </row>
    <row r="9" spans="1:18" x14ac:dyDescent="0.25">
      <c r="A9" t="s">
        <v>1178</v>
      </c>
      <c r="B9" t="s">
        <v>1150</v>
      </c>
      <c r="C9" t="s">
        <v>1179</v>
      </c>
      <c r="D9" t="s">
        <v>1180</v>
      </c>
      <c r="E9" t="s">
        <v>1179</v>
      </c>
      <c r="F9" s="1">
        <v>25.63</v>
      </c>
      <c r="G9" t="s">
        <v>17</v>
      </c>
      <c r="H9" t="s">
        <v>1181</v>
      </c>
      <c r="I9" t="s">
        <v>200</v>
      </c>
      <c r="J9">
        <v>550</v>
      </c>
      <c r="K9">
        <v>8</v>
      </c>
      <c r="L9">
        <v>1</v>
      </c>
      <c r="M9" t="s">
        <v>20</v>
      </c>
      <c r="N9">
        <v>25000</v>
      </c>
      <c r="O9">
        <v>60</v>
      </c>
      <c r="P9" t="s">
        <v>19</v>
      </c>
      <c r="Q9" t="s">
        <v>18</v>
      </c>
      <c r="R9" s="1">
        <f t="shared" si="0"/>
        <v>25.63</v>
      </c>
    </row>
    <row r="10" spans="1:18" x14ac:dyDescent="0.25">
      <c r="A10" t="s">
        <v>1182</v>
      </c>
      <c r="B10" t="s">
        <v>1150</v>
      </c>
      <c r="C10" t="s">
        <v>1183</v>
      </c>
      <c r="D10" t="s">
        <v>1184</v>
      </c>
      <c r="E10" t="s">
        <v>1183</v>
      </c>
      <c r="F10" s="1">
        <v>9.98</v>
      </c>
      <c r="G10" t="s">
        <v>17</v>
      </c>
      <c r="H10" t="s">
        <v>1185</v>
      </c>
      <c r="I10" t="s">
        <v>200</v>
      </c>
      <c r="J10">
        <v>300</v>
      </c>
      <c r="K10">
        <v>4</v>
      </c>
      <c r="L10">
        <v>1</v>
      </c>
      <c r="M10" t="s">
        <v>18</v>
      </c>
      <c r="N10">
        <v>10000</v>
      </c>
      <c r="O10">
        <v>60</v>
      </c>
      <c r="P10" t="s">
        <v>19</v>
      </c>
      <c r="Q10" t="s">
        <v>18</v>
      </c>
      <c r="R10" s="1">
        <f t="shared" si="0"/>
        <v>9.98</v>
      </c>
    </row>
    <row r="11" spans="1:18" x14ac:dyDescent="0.25">
      <c r="A11" t="s">
        <v>1186</v>
      </c>
      <c r="B11" t="s">
        <v>1150</v>
      </c>
      <c r="C11" t="s">
        <v>1183</v>
      </c>
      <c r="D11" t="s">
        <v>1187</v>
      </c>
      <c r="E11" t="s">
        <v>1183</v>
      </c>
      <c r="F11" s="1">
        <v>9.98</v>
      </c>
      <c r="G11" t="s">
        <v>17</v>
      </c>
      <c r="H11" t="s">
        <v>1188</v>
      </c>
      <c r="I11" t="s">
        <v>200</v>
      </c>
      <c r="J11">
        <v>300</v>
      </c>
      <c r="K11">
        <v>4</v>
      </c>
      <c r="L11">
        <v>1</v>
      </c>
      <c r="M11" t="s">
        <v>18</v>
      </c>
      <c r="N11">
        <v>10000</v>
      </c>
      <c r="O11">
        <v>60</v>
      </c>
      <c r="P11" t="s">
        <v>19</v>
      </c>
      <c r="Q11" t="s">
        <v>18</v>
      </c>
      <c r="R11" s="1">
        <f t="shared" si="0"/>
        <v>9.98</v>
      </c>
    </row>
    <row r="12" spans="1:18" x14ac:dyDescent="0.25">
      <c r="A12" t="s">
        <v>1189</v>
      </c>
      <c r="B12" t="s">
        <v>1150</v>
      </c>
      <c r="C12" t="s">
        <v>1174</v>
      </c>
      <c r="D12" t="s">
        <v>1190</v>
      </c>
      <c r="E12" t="s">
        <v>1151</v>
      </c>
      <c r="F12" s="1">
        <v>9.98</v>
      </c>
      <c r="G12" t="s">
        <v>17</v>
      </c>
      <c r="H12" t="s">
        <v>1191</v>
      </c>
      <c r="I12" t="s">
        <v>155</v>
      </c>
      <c r="J12">
        <v>325</v>
      </c>
      <c r="K12">
        <v>4</v>
      </c>
      <c r="L12">
        <v>1</v>
      </c>
      <c r="M12" t="s">
        <v>18</v>
      </c>
      <c r="N12">
        <v>10000</v>
      </c>
      <c r="O12">
        <v>40</v>
      </c>
      <c r="P12" t="s">
        <v>19</v>
      </c>
      <c r="Q12" t="s">
        <v>18</v>
      </c>
      <c r="R12" s="1">
        <f t="shared" si="0"/>
        <v>9.98</v>
      </c>
    </row>
    <row r="13" spans="1:18" x14ac:dyDescent="0.25">
      <c r="A13" t="s">
        <v>1192</v>
      </c>
      <c r="B13" t="s">
        <v>1150</v>
      </c>
      <c r="C13" t="s">
        <v>1193</v>
      </c>
      <c r="D13" t="s">
        <v>1194</v>
      </c>
      <c r="E13" t="s">
        <v>1193</v>
      </c>
      <c r="F13" s="1">
        <v>8.98</v>
      </c>
      <c r="G13" t="s">
        <v>17</v>
      </c>
      <c r="H13" t="s">
        <v>1195</v>
      </c>
      <c r="I13" t="s">
        <v>200</v>
      </c>
      <c r="J13">
        <v>450</v>
      </c>
      <c r="K13">
        <v>5.5</v>
      </c>
      <c r="L13">
        <v>1</v>
      </c>
      <c r="M13" t="s">
        <v>20</v>
      </c>
      <c r="N13">
        <v>25000</v>
      </c>
      <c r="O13">
        <v>40</v>
      </c>
      <c r="P13" t="s">
        <v>19</v>
      </c>
      <c r="Q13" t="s">
        <v>18</v>
      </c>
      <c r="R13" s="1">
        <f t="shared" si="0"/>
        <v>8.98</v>
      </c>
    </row>
    <row r="14" spans="1:18" x14ac:dyDescent="0.25">
      <c r="A14" t="s">
        <v>1196</v>
      </c>
      <c r="B14" t="s">
        <v>1150</v>
      </c>
      <c r="C14" t="s">
        <v>1197</v>
      </c>
      <c r="D14" t="s">
        <v>1198</v>
      </c>
      <c r="E14" t="s">
        <v>1199</v>
      </c>
      <c r="F14" s="1">
        <v>7.98</v>
      </c>
      <c r="G14" t="s">
        <v>17</v>
      </c>
      <c r="H14" t="s">
        <v>1200</v>
      </c>
      <c r="I14" t="s">
        <v>200</v>
      </c>
      <c r="J14">
        <v>350</v>
      </c>
      <c r="K14">
        <v>4</v>
      </c>
      <c r="L14">
        <v>1</v>
      </c>
      <c r="M14" t="s">
        <v>18</v>
      </c>
      <c r="N14">
        <v>10000</v>
      </c>
      <c r="O14">
        <v>40</v>
      </c>
      <c r="P14" t="s">
        <v>19</v>
      </c>
      <c r="Q14" t="s">
        <v>18</v>
      </c>
      <c r="R14" s="1">
        <f t="shared" si="0"/>
        <v>7.98</v>
      </c>
    </row>
    <row r="15" spans="1:18" x14ac:dyDescent="0.25">
      <c r="A15" t="s">
        <v>1201</v>
      </c>
      <c r="B15" t="s">
        <v>1150</v>
      </c>
      <c r="C15" t="s">
        <v>1202</v>
      </c>
      <c r="D15" t="s">
        <v>1203</v>
      </c>
      <c r="E15" t="s">
        <v>1202</v>
      </c>
      <c r="F15" s="1">
        <v>15.98</v>
      </c>
      <c r="G15" t="s">
        <v>17</v>
      </c>
      <c r="H15" t="s">
        <v>1204</v>
      </c>
      <c r="I15" t="s">
        <v>200</v>
      </c>
      <c r="J15">
        <v>500</v>
      </c>
      <c r="K15">
        <v>5</v>
      </c>
      <c r="L15">
        <v>3</v>
      </c>
      <c r="M15" t="s">
        <v>18</v>
      </c>
      <c r="N15">
        <v>10000</v>
      </c>
      <c r="O15">
        <v>60</v>
      </c>
      <c r="P15" t="s">
        <v>23</v>
      </c>
      <c r="Q15" t="s">
        <v>18</v>
      </c>
      <c r="R15" s="1">
        <f t="shared" si="0"/>
        <v>5.3266666666666671</v>
      </c>
    </row>
    <row r="16" spans="1:18" x14ac:dyDescent="0.25">
      <c r="A16" t="s">
        <v>1205</v>
      </c>
      <c r="B16" t="s">
        <v>1150</v>
      </c>
      <c r="C16" t="s">
        <v>1206</v>
      </c>
      <c r="D16" t="s">
        <v>1207</v>
      </c>
      <c r="E16" t="s">
        <v>1206</v>
      </c>
      <c r="F16" s="1">
        <v>11.98</v>
      </c>
      <c r="G16" t="s">
        <v>17</v>
      </c>
      <c r="H16" t="s">
        <v>1208</v>
      </c>
      <c r="I16" t="s">
        <v>338</v>
      </c>
      <c r="J16">
        <v>300</v>
      </c>
      <c r="K16">
        <v>4</v>
      </c>
      <c r="L16">
        <v>1</v>
      </c>
      <c r="M16" t="s">
        <v>18</v>
      </c>
      <c r="N16">
        <v>10000</v>
      </c>
      <c r="O16">
        <v>60</v>
      </c>
      <c r="P16" t="s">
        <v>19</v>
      </c>
      <c r="Q16" t="s">
        <v>18</v>
      </c>
      <c r="R16" s="1">
        <f t="shared" si="0"/>
        <v>11.98</v>
      </c>
    </row>
    <row r="17" spans="1:18" x14ac:dyDescent="0.25">
      <c r="A17" t="s">
        <v>1209</v>
      </c>
      <c r="B17" t="s">
        <v>1150</v>
      </c>
      <c r="C17" t="s">
        <v>1162</v>
      </c>
      <c r="D17" t="s">
        <v>1210</v>
      </c>
      <c r="E17" t="s">
        <v>1162</v>
      </c>
      <c r="F17" s="1">
        <v>7.98</v>
      </c>
      <c r="G17" t="s">
        <v>17</v>
      </c>
      <c r="H17" t="s">
        <v>1211</v>
      </c>
      <c r="I17" t="s">
        <v>200</v>
      </c>
      <c r="J17">
        <v>500</v>
      </c>
      <c r="K17">
        <v>5</v>
      </c>
      <c r="L17">
        <v>1</v>
      </c>
      <c r="M17" t="s">
        <v>18</v>
      </c>
      <c r="N17">
        <v>10000</v>
      </c>
      <c r="O17">
        <v>60</v>
      </c>
      <c r="P17" t="s">
        <v>19</v>
      </c>
      <c r="Q17" t="s">
        <v>18</v>
      </c>
      <c r="R17" s="1">
        <f t="shared" si="0"/>
        <v>7.98</v>
      </c>
    </row>
    <row r="18" spans="1:18" x14ac:dyDescent="0.25">
      <c r="A18" t="s">
        <v>1212</v>
      </c>
      <c r="B18" t="s">
        <v>1150</v>
      </c>
      <c r="C18" t="s">
        <v>1170</v>
      </c>
      <c r="D18" t="s">
        <v>1213</v>
      </c>
      <c r="E18" t="s">
        <v>1170</v>
      </c>
      <c r="F18" s="1">
        <v>12.98</v>
      </c>
      <c r="G18" t="s">
        <v>17</v>
      </c>
      <c r="H18" t="s">
        <v>1214</v>
      </c>
      <c r="I18" t="s">
        <v>200</v>
      </c>
      <c r="J18">
        <v>420</v>
      </c>
      <c r="K18">
        <v>4.5</v>
      </c>
      <c r="L18">
        <v>2</v>
      </c>
      <c r="M18" t="s">
        <v>20</v>
      </c>
      <c r="N18">
        <v>15000</v>
      </c>
      <c r="O18">
        <v>40</v>
      </c>
      <c r="P18" t="s">
        <v>19</v>
      </c>
      <c r="Q18" t="s">
        <v>18</v>
      </c>
      <c r="R18" s="1">
        <f t="shared" si="0"/>
        <v>6.49</v>
      </c>
    </row>
    <row r="19" spans="1:18" x14ac:dyDescent="0.25">
      <c r="A19" t="s">
        <v>1215</v>
      </c>
      <c r="B19" t="s">
        <v>1150</v>
      </c>
      <c r="C19" t="s">
        <v>1197</v>
      </c>
      <c r="D19" t="s">
        <v>1216</v>
      </c>
      <c r="E19" t="s">
        <v>1199</v>
      </c>
      <c r="F19" s="1">
        <v>7.98</v>
      </c>
      <c r="G19" t="s">
        <v>17</v>
      </c>
      <c r="H19" t="s">
        <v>1217</v>
      </c>
      <c r="I19" t="s">
        <v>200</v>
      </c>
      <c r="J19">
        <v>315</v>
      </c>
      <c r="K19">
        <v>4</v>
      </c>
      <c r="L19">
        <v>1</v>
      </c>
      <c r="M19" t="s">
        <v>18</v>
      </c>
      <c r="N19">
        <v>10000</v>
      </c>
      <c r="O19">
        <v>40</v>
      </c>
      <c r="P19" t="s">
        <v>19</v>
      </c>
      <c r="Q19" t="s">
        <v>18</v>
      </c>
      <c r="R19" s="1">
        <f t="shared" si="0"/>
        <v>7.98</v>
      </c>
    </row>
    <row r="20" spans="1:18" x14ac:dyDescent="0.25">
      <c r="A20" t="s">
        <v>1218</v>
      </c>
      <c r="B20" t="s">
        <v>1150</v>
      </c>
      <c r="C20" t="s">
        <v>1219</v>
      </c>
      <c r="D20" t="s">
        <v>1220</v>
      </c>
      <c r="E20" t="s">
        <v>1219</v>
      </c>
      <c r="F20" s="1">
        <v>7.98</v>
      </c>
      <c r="G20" t="s">
        <v>17</v>
      </c>
      <c r="H20" t="s">
        <v>1221</v>
      </c>
      <c r="I20" t="s">
        <v>155</v>
      </c>
      <c r="J20">
        <v>500</v>
      </c>
      <c r="K20">
        <v>5</v>
      </c>
      <c r="L20">
        <v>1</v>
      </c>
      <c r="M20" t="s">
        <v>18</v>
      </c>
      <c r="N20">
        <v>10000</v>
      </c>
      <c r="O20">
        <v>60</v>
      </c>
      <c r="P20" t="s">
        <v>19</v>
      </c>
      <c r="Q20" t="s">
        <v>18</v>
      </c>
      <c r="R20" s="1">
        <f t="shared" si="0"/>
        <v>7.98</v>
      </c>
    </row>
    <row r="21" spans="1:18" x14ac:dyDescent="0.25">
      <c r="A21" t="s">
        <v>1222</v>
      </c>
      <c r="B21" t="s">
        <v>1150</v>
      </c>
      <c r="C21" t="s">
        <v>1223</v>
      </c>
      <c r="D21" t="s">
        <v>1224</v>
      </c>
      <c r="E21" t="s">
        <v>1223</v>
      </c>
      <c r="F21" s="1">
        <v>119.59</v>
      </c>
      <c r="G21" t="s">
        <v>17</v>
      </c>
      <c r="H21" t="s">
        <v>1225</v>
      </c>
      <c r="I21" t="s">
        <v>200</v>
      </c>
      <c r="J21">
        <v>450</v>
      </c>
      <c r="K21">
        <v>6</v>
      </c>
      <c r="L21">
        <v>24</v>
      </c>
      <c r="M21" t="s">
        <v>20</v>
      </c>
      <c r="N21">
        <v>25000</v>
      </c>
      <c r="O21">
        <v>40</v>
      </c>
      <c r="P21" t="s">
        <v>19</v>
      </c>
      <c r="Q21" t="s">
        <v>18</v>
      </c>
      <c r="R21" s="1">
        <f t="shared" si="0"/>
        <v>4.9829166666666671</v>
      </c>
    </row>
    <row r="22" spans="1:18" x14ac:dyDescent="0.25">
      <c r="A22" t="s">
        <v>1226</v>
      </c>
      <c r="B22" t="s">
        <v>1150</v>
      </c>
      <c r="C22" t="s">
        <v>1227</v>
      </c>
      <c r="D22" t="s">
        <v>1228</v>
      </c>
      <c r="E22" t="s">
        <v>1227</v>
      </c>
      <c r="F22" s="1">
        <v>14.98</v>
      </c>
      <c r="G22" t="s">
        <v>17</v>
      </c>
      <c r="H22" t="s">
        <v>1229</v>
      </c>
      <c r="I22" t="s">
        <v>401</v>
      </c>
      <c r="J22">
        <v>300</v>
      </c>
      <c r="K22">
        <v>4</v>
      </c>
      <c r="L22">
        <v>1</v>
      </c>
      <c r="M22" t="s">
        <v>18</v>
      </c>
      <c r="N22">
        <v>10000</v>
      </c>
      <c r="O22">
        <v>60</v>
      </c>
      <c r="P22" t="s">
        <v>19</v>
      </c>
      <c r="Q22" t="s">
        <v>18</v>
      </c>
      <c r="R22" s="1">
        <f t="shared" si="0"/>
        <v>14.98</v>
      </c>
    </row>
  </sheetData>
  <autoFilter ref="A1:R2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workbookViewId="0">
      <selection activeCell="A2" sqref="A2:XFD4"/>
    </sheetView>
  </sheetViews>
  <sheetFormatPr defaultColWidth="9.140625" defaultRowHeight="15" x14ac:dyDescent="0.25"/>
  <cols>
    <col min="1" max="16384" width="9.140625" style="2"/>
  </cols>
  <sheetData>
    <row r="1" spans="1:22" x14ac:dyDescent="0.25">
      <c r="A1" s="2" t="s">
        <v>0</v>
      </c>
      <c r="B1" s="2" t="s">
        <v>1</v>
      </c>
      <c r="C1" s="2" t="s">
        <v>4</v>
      </c>
      <c r="D1" s="2" t="s">
        <v>93</v>
      </c>
      <c r="E1" s="2" t="s">
        <v>94</v>
      </c>
      <c r="F1" s="2" t="s">
        <v>95</v>
      </c>
      <c r="G1" s="2" t="s">
        <v>5</v>
      </c>
      <c r="H1" s="2" t="s">
        <v>31</v>
      </c>
      <c r="I1" s="2" t="s">
        <v>96</v>
      </c>
      <c r="J1" s="2" t="s">
        <v>30</v>
      </c>
      <c r="K1" s="2" t="s">
        <v>97</v>
      </c>
      <c r="L1" s="2" t="s">
        <v>98</v>
      </c>
      <c r="M1" s="2" t="s">
        <v>9</v>
      </c>
      <c r="N1" s="2" t="s">
        <v>10</v>
      </c>
      <c r="O1" s="2" t="s">
        <v>11</v>
      </c>
      <c r="P1" s="2" t="s">
        <v>99</v>
      </c>
      <c r="Q1" s="2" t="s">
        <v>13</v>
      </c>
      <c r="R1" s="2" t="s">
        <v>100</v>
      </c>
      <c r="S1" s="2" t="s">
        <v>12</v>
      </c>
      <c r="T1" s="2" t="s">
        <v>135</v>
      </c>
      <c r="U1" s="2" t="s">
        <v>136</v>
      </c>
      <c r="V1" s="2" t="s">
        <v>137</v>
      </c>
    </row>
    <row r="2" spans="1:22" x14ac:dyDescent="0.25">
      <c r="A2" s="2" t="s">
        <v>164</v>
      </c>
      <c r="B2" s="2" t="s">
        <v>139</v>
      </c>
      <c r="C2" s="2" t="s">
        <v>165</v>
      </c>
      <c r="D2" s="2" t="s">
        <v>166</v>
      </c>
      <c r="E2" s="2" t="s">
        <v>167</v>
      </c>
      <c r="F2" s="2" t="s">
        <v>168</v>
      </c>
      <c r="G2" s="8">
        <v>6.15</v>
      </c>
      <c r="H2" s="2" t="s">
        <v>101</v>
      </c>
      <c r="I2" s="2" t="s">
        <v>17</v>
      </c>
      <c r="J2" s="2" t="s">
        <v>65</v>
      </c>
      <c r="K2" s="2">
        <v>776606</v>
      </c>
      <c r="L2" s="2" t="s">
        <v>145</v>
      </c>
      <c r="M2" s="2">
        <v>160</v>
      </c>
      <c r="N2" s="2">
        <v>2.5</v>
      </c>
      <c r="O2" s="2">
        <v>10</v>
      </c>
      <c r="P2" s="2">
        <v>80</v>
      </c>
      <c r="Q2" s="31">
        <v>15000</v>
      </c>
      <c r="R2" s="2">
        <v>25</v>
      </c>
      <c r="T2" s="2" t="s">
        <v>17</v>
      </c>
      <c r="U2" s="2" t="s">
        <v>156</v>
      </c>
      <c r="V2" s="2" t="s">
        <v>157</v>
      </c>
    </row>
    <row r="3" spans="1:22" x14ac:dyDescent="0.25">
      <c r="A3" t="s">
        <v>242</v>
      </c>
      <c r="B3" t="s">
        <v>195</v>
      </c>
      <c r="C3" t="s">
        <v>243</v>
      </c>
      <c r="D3" t="s">
        <v>244</v>
      </c>
      <c r="E3" t="s">
        <v>245</v>
      </c>
      <c r="F3" t="s">
        <v>246</v>
      </c>
      <c r="G3" s="1">
        <v>8.99</v>
      </c>
      <c r="H3" t="s">
        <v>101</v>
      </c>
      <c r="I3" t="s">
        <v>17</v>
      </c>
      <c r="J3" t="s">
        <v>65</v>
      </c>
      <c r="K3">
        <v>776512</v>
      </c>
      <c r="L3" t="s">
        <v>200</v>
      </c>
      <c r="M3">
        <v>190</v>
      </c>
      <c r="N3">
        <v>4</v>
      </c>
      <c r="O3">
        <v>10</v>
      </c>
      <c r="P3">
        <v>85</v>
      </c>
      <c r="Q3" s="4">
        <v>15000</v>
      </c>
      <c r="R3">
        <v>40</v>
      </c>
      <c r="T3" t="s">
        <v>17</v>
      </c>
      <c r="U3" t="s">
        <v>247</v>
      </c>
      <c r="V3" t="s">
        <v>248</v>
      </c>
    </row>
    <row r="4" spans="1:22" x14ac:dyDescent="0.25">
      <c r="A4" t="s">
        <v>303</v>
      </c>
      <c r="B4" t="s">
        <v>195</v>
      </c>
      <c r="C4" t="s">
        <v>304</v>
      </c>
      <c r="D4" t="s">
        <v>305</v>
      </c>
      <c r="E4" t="s">
        <v>306</v>
      </c>
      <c r="F4" t="s">
        <v>307</v>
      </c>
      <c r="G4" s="1">
        <v>10.28</v>
      </c>
      <c r="H4" t="s">
        <v>101</v>
      </c>
      <c r="I4" t="s">
        <v>17</v>
      </c>
      <c r="J4" t="s">
        <v>104</v>
      </c>
      <c r="K4">
        <v>57893</v>
      </c>
      <c r="L4" t="s">
        <v>200</v>
      </c>
      <c r="M4">
        <v>450</v>
      </c>
      <c r="N4">
        <v>4.5</v>
      </c>
      <c r="O4">
        <v>6</v>
      </c>
      <c r="P4">
        <v>80</v>
      </c>
      <c r="Q4" s="4">
        <v>15000</v>
      </c>
      <c r="R4">
        <v>40</v>
      </c>
      <c r="T4" t="s">
        <v>17</v>
      </c>
      <c r="U4" t="s">
        <v>201</v>
      </c>
      <c r="V4" t="s">
        <v>202</v>
      </c>
    </row>
    <row r="5" spans="1:22" x14ac:dyDescent="0.25">
      <c r="A5" t="s">
        <v>255</v>
      </c>
      <c r="B5" t="s">
        <v>195</v>
      </c>
      <c r="C5" t="s">
        <v>256</v>
      </c>
      <c r="D5" t="s">
        <v>257</v>
      </c>
      <c r="E5" t="s">
        <v>258</v>
      </c>
      <c r="F5" t="s">
        <v>259</v>
      </c>
      <c r="G5" s="1">
        <v>10.68</v>
      </c>
      <c r="H5" t="s">
        <v>101</v>
      </c>
      <c r="I5" t="s">
        <v>17</v>
      </c>
      <c r="J5" t="s">
        <v>104</v>
      </c>
      <c r="K5">
        <v>57894</v>
      </c>
      <c r="L5" t="s">
        <v>200</v>
      </c>
      <c r="M5">
        <v>380</v>
      </c>
      <c r="N5">
        <v>4.5</v>
      </c>
      <c r="O5">
        <v>6</v>
      </c>
      <c r="P5">
        <v>80</v>
      </c>
      <c r="Q5" s="4">
        <v>15000</v>
      </c>
      <c r="R5">
        <v>40</v>
      </c>
      <c r="T5" t="s">
        <v>17</v>
      </c>
      <c r="U5" t="s">
        <v>214</v>
      </c>
      <c r="V5" t="s">
        <v>215</v>
      </c>
    </row>
    <row r="6" spans="1:22" x14ac:dyDescent="0.25">
      <c r="A6" s="2" t="s">
        <v>184</v>
      </c>
      <c r="B6" s="2" t="s">
        <v>139</v>
      </c>
      <c r="C6" s="2" t="s">
        <v>185</v>
      </c>
      <c r="D6" s="2" t="s">
        <v>186</v>
      </c>
      <c r="E6" s="2" t="s">
        <v>187</v>
      </c>
      <c r="F6" s="2" t="s">
        <v>188</v>
      </c>
      <c r="G6" s="8">
        <v>6.99</v>
      </c>
      <c r="H6" s="2" t="s">
        <v>101</v>
      </c>
      <c r="I6" s="2" t="s">
        <v>17</v>
      </c>
      <c r="J6" s="2" t="s">
        <v>65</v>
      </c>
      <c r="K6" s="2">
        <v>776673</v>
      </c>
      <c r="L6" s="2" t="s">
        <v>145</v>
      </c>
      <c r="M6" s="2">
        <v>350</v>
      </c>
      <c r="N6" s="2">
        <v>4.5</v>
      </c>
      <c r="O6" s="2">
        <v>10</v>
      </c>
      <c r="P6" s="2">
        <v>80</v>
      </c>
      <c r="Q6" s="31">
        <v>15000</v>
      </c>
      <c r="R6" s="2">
        <v>40</v>
      </c>
      <c r="T6" s="2" t="s">
        <v>17</v>
      </c>
      <c r="U6" s="2" t="s">
        <v>156</v>
      </c>
      <c r="V6" s="2" t="s">
        <v>157</v>
      </c>
    </row>
    <row r="7" spans="1:22" x14ac:dyDescent="0.25">
      <c r="A7" t="s">
        <v>283</v>
      </c>
      <c r="B7" t="s">
        <v>195</v>
      </c>
      <c r="C7" t="s">
        <v>284</v>
      </c>
      <c r="D7" t="s">
        <v>285</v>
      </c>
      <c r="E7" t="s">
        <v>286</v>
      </c>
      <c r="F7" t="s">
        <v>287</v>
      </c>
      <c r="G7" s="1">
        <v>7.49</v>
      </c>
      <c r="H7" t="s">
        <v>101</v>
      </c>
      <c r="I7" t="s">
        <v>17</v>
      </c>
      <c r="J7" t="s">
        <v>65</v>
      </c>
      <c r="K7">
        <v>776600</v>
      </c>
      <c r="L7" t="s">
        <v>200</v>
      </c>
      <c r="M7">
        <v>450</v>
      </c>
      <c r="N7">
        <v>5</v>
      </c>
      <c r="O7">
        <v>10</v>
      </c>
      <c r="P7">
        <v>80</v>
      </c>
      <c r="Q7" s="4">
        <v>15000</v>
      </c>
      <c r="R7">
        <v>40</v>
      </c>
      <c r="T7" t="s">
        <v>17</v>
      </c>
      <c r="U7" t="s">
        <v>247</v>
      </c>
      <c r="V7" t="s">
        <v>248</v>
      </c>
    </row>
    <row r="8" spans="1:22" x14ac:dyDescent="0.25">
      <c r="A8" t="s">
        <v>194</v>
      </c>
      <c r="B8" t="s">
        <v>195</v>
      </c>
      <c r="C8" t="s">
        <v>196</v>
      </c>
      <c r="D8" t="s">
        <v>197</v>
      </c>
      <c r="E8" t="s">
        <v>198</v>
      </c>
      <c r="F8" t="s">
        <v>199</v>
      </c>
      <c r="G8" s="1">
        <v>11.49</v>
      </c>
      <c r="H8" t="s">
        <v>101</v>
      </c>
      <c r="I8" t="s">
        <v>17</v>
      </c>
      <c r="J8" t="s">
        <v>65</v>
      </c>
      <c r="K8">
        <v>776670</v>
      </c>
      <c r="L8" t="s">
        <v>200</v>
      </c>
      <c r="M8">
        <v>400</v>
      </c>
      <c r="N8">
        <v>5</v>
      </c>
      <c r="O8">
        <v>10</v>
      </c>
      <c r="P8">
        <v>80</v>
      </c>
      <c r="Q8" s="4">
        <v>15000</v>
      </c>
      <c r="R8">
        <v>40</v>
      </c>
      <c r="T8" t="s">
        <v>17</v>
      </c>
      <c r="U8" t="s">
        <v>201</v>
      </c>
      <c r="V8" t="s">
        <v>202</v>
      </c>
    </row>
    <row r="9" spans="1:22" x14ac:dyDescent="0.25">
      <c r="A9" s="2" t="s">
        <v>189</v>
      </c>
      <c r="B9" s="2" t="s">
        <v>139</v>
      </c>
      <c r="C9" s="2" t="s">
        <v>190</v>
      </c>
      <c r="D9" s="2" t="s">
        <v>191</v>
      </c>
      <c r="E9" s="2" t="s">
        <v>151</v>
      </c>
      <c r="F9" s="2" t="s">
        <v>192</v>
      </c>
      <c r="G9" s="8">
        <v>4.91</v>
      </c>
      <c r="H9" s="2" t="s">
        <v>101</v>
      </c>
      <c r="I9" s="2" t="s">
        <v>17</v>
      </c>
      <c r="J9" s="2" t="s">
        <v>153</v>
      </c>
      <c r="K9" s="2" t="s">
        <v>193</v>
      </c>
      <c r="L9" s="2" t="s">
        <v>155</v>
      </c>
      <c r="M9" s="2">
        <v>350</v>
      </c>
      <c r="N9" s="2">
        <v>5</v>
      </c>
      <c r="O9" s="2">
        <v>6</v>
      </c>
      <c r="P9" s="2">
        <v>80</v>
      </c>
      <c r="Q9" s="31">
        <v>25000</v>
      </c>
      <c r="R9" s="2">
        <v>40</v>
      </c>
      <c r="T9" s="2" t="s">
        <v>17</v>
      </c>
      <c r="U9" s="2" t="s">
        <v>156</v>
      </c>
      <c r="V9" s="2" t="s">
        <v>157</v>
      </c>
    </row>
    <row r="10" spans="1:22" x14ac:dyDescent="0.25">
      <c r="A10" s="2" t="s">
        <v>148</v>
      </c>
      <c r="B10" s="2" t="s">
        <v>139</v>
      </c>
      <c r="C10" s="2" t="s">
        <v>149</v>
      </c>
      <c r="D10" s="2" t="s">
        <v>150</v>
      </c>
      <c r="E10" s="2" t="s">
        <v>151</v>
      </c>
      <c r="F10" s="2" t="s">
        <v>152</v>
      </c>
      <c r="G10" s="8">
        <v>4.91</v>
      </c>
      <c r="H10" s="2" t="s">
        <v>101</v>
      </c>
      <c r="I10" s="2" t="s">
        <v>17</v>
      </c>
      <c r="J10" s="2" t="s">
        <v>153</v>
      </c>
      <c r="K10" s="2" t="s">
        <v>154</v>
      </c>
      <c r="L10" s="2" t="s">
        <v>155</v>
      </c>
      <c r="M10" s="2">
        <v>350</v>
      </c>
      <c r="N10" s="2">
        <v>5</v>
      </c>
      <c r="O10" s="2">
        <v>6</v>
      </c>
      <c r="P10" s="2">
        <v>80</v>
      </c>
      <c r="Q10" s="31">
        <v>25000</v>
      </c>
      <c r="R10" s="2">
        <v>40</v>
      </c>
      <c r="T10" s="2" t="s">
        <v>17</v>
      </c>
      <c r="U10" s="2" t="s">
        <v>156</v>
      </c>
      <c r="V10" s="2" t="s">
        <v>157</v>
      </c>
    </row>
    <row r="11" spans="1:22" x14ac:dyDescent="0.25">
      <c r="A11" s="2" t="s">
        <v>174</v>
      </c>
      <c r="B11" s="2" t="s">
        <v>139</v>
      </c>
      <c r="C11" s="2" t="s">
        <v>175</v>
      </c>
      <c r="D11" s="2" t="s">
        <v>176</v>
      </c>
      <c r="E11" s="2" t="s">
        <v>161</v>
      </c>
      <c r="F11" s="2" t="s">
        <v>177</v>
      </c>
      <c r="G11" s="8">
        <v>1.99</v>
      </c>
      <c r="H11" s="2" t="s">
        <v>105</v>
      </c>
      <c r="I11" s="2" t="s">
        <v>17</v>
      </c>
      <c r="J11" s="2" t="s">
        <v>77</v>
      </c>
      <c r="K11" s="2" t="s">
        <v>178</v>
      </c>
      <c r="L11" s="2" t="s">
        <v>145</v>
      </c>
      <c r="M11" s="2">
        <v>300</v>
      </c>
      <c r="N11" s="2">
        <v>5</v>
      </c>
      <c r="O11" s="2" t="s">
        <v>17</v>
      </c>
      <c r="P11" s="2">
        <v>82</v>
      </c>
      <c r="Q11" s="31">
        <v>25000</v>
      </c>
      <c r="R11" s="2">
        <v>40</v>
      </c>
      <c r="T11" s="2" t="s">
        <v>17</v>
      </c>
      <c r="U11" s="2" t="s">
        <v>156</v>
      </c>
      <c r="V11" s="2" t="s">
        <v>157</v>
      </c>
    </row>
    <row r="12" spans="1:22" x14ac:dyDescent="0.25">
      <c r="A12" s="2" t="s">
        <v>158</v>
      </c>
      <c r="B12" s="2" t="s">
        <v>139</v>
      </c>
      <c r="C12" s="2" t="s">
        <v>159</v>
      </c>
      <c r="D12" s="2" t="s">
        <v>160</v>
      </c>
      <c r="E12" s="2" t="s">
        <v>161</v>
      </c>
      <c r="F12" s="2" t="s">
        <v>162</v>
      </c>
      <c r="G12" s="8">
        <v>1.99</v>
      </c>
      <c r="H12" s="2" t="s">
        <v>105</v>
      </c>
      <c r="I12" s="2" t="s">
        <v>17</v>
      </c>
      <c r="J12" s="2" t="s">
        <v>77</v>
      </c>
      <c r="K12" s="2" t="s">
        <v>163</v>
      </c>
      <c r="L12" s="2" t="s">
        <v>145</v>
      </c>
      <c r="M12" s="2">
        <v>300</v>
      </c>
      <c r="N12" s="2">
        <v>5</v>
      </c>
      <c r="O12" s="2" t="s">
        <v>17</v>
      </c>
      <c r="P12" s="2">
        <v>82</v>
      </c>
      <c r="Q12" s="31">
        <v>25000</v>
      </c>
      <c r="R12" s="2">
        <v>40</v>
      </c>
      <c r="T12" s="2" t="s">
        <v>17</v>
      </c>
      <c r="U12" s="2" t="s">
        <v>156</v>
      </c>
      <c r="V12" s="2" t="s">
        <v>157</v>
      </c>
    </row>
    <row r="13" spans="1:22" x14ac:dyDescent="0.25">
      <c r="A13" s="2" t="s">
        <v>169</v>
      </c>
      <c r="B13" s="2" t="s">
        <v>139</v>
      </c>
      <c r="C13" s="2" t="s">
        <v>170</v>
      </c>
      <c r="D13" s="2" t="s">
        <v>171</v>
      </c>
      <c r="E13" s="2" t="s">
        <v>161</v>
      </c>
      <c r="F13" s="2" t="s">
        <v>172</v>
      </c>
      <c r="G13" s="8">
        <v>5.12</v>
      </c>
      <c r="H13" s="2" t="s">
        <v>101</v>
      </c>
      <c r="I13" s="2" t="s">
        <v>17</v>
      </c>
      <c r="J13" s="2" t="s">
        <v>77</v>
      </c>
      <c r="K13" s="2" t="s">
        <v>173</v>
      </c>
      <c r="L13" s="2" t="s">
        <v>145</v>
      </c>
      <c r="M13" s="2">
        <v>300</v>
      </c>
      <c r="N13" s="2">
        <v>5</v>
      </c>
      <c r="O13" s="2" t="s">
        <v>17</v>
      </c>
      <c r="P13" s="2">
        <v>82</v>
      </c>
      <c r="Q13" s="31">
        <v>25000</v>
      </c>
      <c r="R13" s="2">
        <v>40</v>
      </c>
      <c r="T13" s="2" t="s">
        <v>17</v>
      </c>
      <c r="U13" s="2" t="s">
        <v>146</v>
      </c>
      <c r="V13" s="2" t="s">
        <v>147</v>
      </c>
    </row>
    <row r="14" spans="1:22" x14ac:dyDescent="0.25">
      <c r="A14" s="2" t="s">
        <v>179</v>
      </c>
      <c r="B14" s="2" t="s">
        <v>139</v>
      </c>
      <c r="C14" s="2" t="s">
        <v>180</v>
      </c>
      <c r="D14" s="2" t="s">
        <v>181</v>
      </c>
      <c r="E14" s="2" t="s">
        <v>161</v>
      </c>
      <c r="F14" s="2" t="s">
        <v>182</v>
      </c>
      <c r="G14" s="8">
        <v>5.23</v>
      </c>
      <c r="H14" s="2" t="s">
        <v>101</v>
      </c>
      <c r="I14" s="2" t="s">
        <v>17</v>
      </c>
      <c r="J14" s="2" t="s">
        <v>77</v>
      </c>
      <c r="K14" s="2" t="s">
        <v>183</v>
      </c>
      <c r="L14" s="2" t="s">
        <v>145</v>
      </c>
      <c r="M14" s="2">
        <v>300</v>
      </c>
      <c r="N14" s="2">
        <v>5</v>
      </c>
      <c r="O14" s="2" t="s">
        <v>17</v>
      </c>
      <c r="P14" s="2">
        <v>82</v>
      </c>
      <c r="Q14" s="31">
        <v>25000</v>
      </c>
      <c r="R14" s="2">
        <v>40</v>
      </c>
      <c r="T14" s="2" t="s">
        <v>17</v>
      </c>
      <c r="U14" s="2" t="s">
        <v>146</v>
      </c>
      <c r="V14" s="2" t="s">
        <v>147</v>
      </c>
    </row>
    <row r="15" spans="1:22" x14ac:dyDescent="0.25">
      <c r="A15" t="s">
        <v>249</v>
      </c>
      <c r="B15" t="s">
        <v>195</v>
      </c>
      <c r="C15" t="s">
        <v>250</v>
      </c>
      <c r="D15" t="s">
        <v>251</v>
      </c>
      <c r="E15" t="s">
        <v>252</v>
      </c>
      <c r="F15" t="s">
        <v>253</v>
      </c>
      <c r="G15" s="1">
        <v>5.64</v>
      </c>
      <c r="H15" t="s">
        <v>101</v>
      </c>
      <c r="I15" t="s">
        <v>17</v>
      </c>
      <c r="J15" t="s">
        <v>77</v>
      </c>
      <c r="K15" t="s">
        <v>254</v>
      </c>
      <c r="L15" t="s">
        <v>200</v>
      </c>
      <c r="M15">
        <v>300</v>
      </c>
      <c r="N15">
        <v>5</v>
      </c>
      <c r="O15">
        <v>12</v>
      </c>
      <c r="P15">
        <v>82</v>
      </c>
      <c r="Q15" s="4">
        <v>25000</v>
      </c>
      <c r="R15">
        <v>40</v>
      </c>
      <c r="T15" t="s">
        <v>17</v>
      </c>
      <c r="U15" t="s">
        <v>201</v>
      </c>
      <c r="V15" t="s">
        <v>202</v>
      </c>
    </row>
    <row r="16" spans="1:22" x14ac:dyDescent="0.25">
      <c r="A16" t="s">
        <v>216</v>
      </c>
      <c r="B16" t="s">
        <v>195</v>
      </c>
      <c r="C16" t="s">
        <v>217</v>
      </c>
      <c r="D16" t="s">
        <v>218</v>
      </c>
      <c r="E16" t="s">
        <v>219</v>
      </c>
      <c r="F16" t="s">
        <v>220</v>
      </c>
      <c r="G16" s="1">
        <v>8.98</v>
      </c>
      <c r="H16" t="s">
        <v>101</v>
      </c>
      <c r="I16" t="s">
        <v>17</v>
      </c>
      <c r="J16" t="s">
        <v>104</v>
      </c>
      <c r="K16">
        <v>97729</v>
      </c>
      <c r="L16" t="s">
        <v>200</v>
      </c>
      <c r="M16">
        <v>450</v>
      </c>
      <c r="N16">
        <v>6</v>
      </c>
      <c r="O16">
        <v>6</v>
      </c>
      <c r="P16">
        <v>80</v>
      </c>
      <c r="Q16" s="4">
        <v>25000</v>
      </c>
      <c r="R16">
        <v>40</v>
      </c>
      <c r="T16" t="s">
        <v>17</v>
      </c>
      <c r="U16" t="s">
        <v>201</v>
      </c>
      <c r="V16" t="s">
        <v>202</v>
      </c>
    </row>
    <row r="17" spans="1:22" x14ac:dyDescent="0.25">
      <c r="A17" t="s">
        <v>288</v>
      </c>
      <c r="B17" t="s">
        <v>195</v>
      </c>
      <c r="C17" t="s">
        <v>289</v>
      </c>
      <c r="D17" t="s">
        <v>290</v>
      </c>
      <c r="E17" t="s">
        <v>219</v>
      </c>
      <c r="F17" t="s">
        <v>291</v>
      </c>
      <c r="G17" s="1">
        <v>3.9</v>
      </c>
      <c r="H17" t="s">
        <v>101</v>
      </c>
      <c r="I17" t="s">
        <v>17</v>
      </c>
      <c r="J17" t="s">
        <v>120</v>
      </c>
      <c r="K17">
        <v>107505</v>
      </c>
      <c r="L17" t="s">
        <v>200</v>
      </c>
      <c r="M17">
        <v>450</v>
      </c>
      <c r="N17">
        <v>6</v>
      </c>
      <c r="O17">
        <v>24</v>
      </c>
      <c r="P17">
        <v>82</v>
      </c>
      <c r="Q17" s="4">
        <v>25000</v>
      </c>
      <c r="R17">
        <v>40</v>
      </c>
      <c r="T17" t="s">
        <v>17</v>
      </c>
      <c r="U17" t="s">
        <v>201</v>
      </c>
      <c r="V17" t="s">
        <v>202</v>
      </c>
    </row>
    <row r="18" spans="1:22" x14ac:dyDescent="0.25">
      <c r="A18" t="s">
        <v>203</v>
      </c>
      <c r="B18" t="s">
        <v>195</v>
      </c>
      <c r="C18" t="s">
        <v>204</v>
      </c>
      <c r="D18" t="s">
        <v>205</v>
      </c>
      <c r="E18" t="s">
        <v>206</v>
      </c>
      <c r="F18" t="s">
        <v>207</v>
      </c>
      <c r="G18" s="1">
        <v>3.49</v>
      </c>
      <c r="H18" t="s">
        <v>101</v>
      </c>
      <c r="I18" t="s">
        <v>17</v>
      </c>
      <c r="J18" t="s">
        <v>65</v>
      </c>
      <c r="K18">
        <v>860440</v>
      </c>
      <c r="L18" t="s">
        <v>200</v>
      </c>
      <c r="M18">
        <v>500</v>
      </c>
      <c r="N18">
        <v>6</v>
      </c>
      <c r="O18">
        <v>48</v>
      </c>
      <c r="P18">
        <v>80</v>
      </c>
      <c r="Q18" s="4">
        <v>25000</v>
      </c>
      <c r="R18">
        <v>60</v>
      </c>
      <c r="T18" t="s">
        <v>17</v>
      </c>
      <c r="U18" t="s">
        <v>201</v>
      </c>
      <c r="V18" t="s">
        <v>202</v>
      </c>
    </row>
    <row r="19" spans="1:22" x14ac:dyDescent="0.25">
      <c r="A19" t="s">
        <v>260</v>
      </c>
      <c r="B19" t="s">
        <v>195</v>
      </c>
      <c r="C19" t="s">
        <v>261</v>
      </c>
      <c r="D19" t="s">
        <v>262</v>
      </c>
      <c r="E19" t="s">
        <v>206</v>
      </c>
      <c r="F19" t="s">
        <v>263</v>
      </c>
      <c r="G19" s="1">
        <v>3.99</v>
      </c>
      <c r="H19" t="s">
        <v>101</v>
      </c>
      <c r="I19" t="s">
        <v>17</v>
      </c>
      <c r="J19" t="s">
        <v>65</v>
      </c>
      <c r="K19">
        <v>860441</v>
      </c>
      <c r="L19" t="s">
        <v>200</v>
      </c>
      <c r="M19">
        <v>500</v>
      </c>
      <c r="N19">
        <v>6</v>
      </c>
      <c r="O19">
        <v>48</v>
      </c>
      <c r="P19">
        <v>80</v>
      </c>
      <c r="Q19" s="4">
        <v>25000</v>
      </c>
      <c r="R19">
        <v>60</v>
      </c>
      <c r="T19" t="s">
        <v>17</v>
      </c>
      <c r="U19" t="s">
        <v>264</v>
      </c>
      <c r="V19" t="s">
        <v>265</v>
      </c>
    </row>
    <row r="20" spans="1:22" x14ac:dyDescent="0.25">
      <c r="A20" t="s">
        <v>273</v>
      </c>
      <c r="B20" t="s">
        <v>195</v>
      </c>
      <c r="C20" t="s">
        <v>274</v>
      </c>
      <c r="D20" t="s">
        <v>275</v>
      </c>
      <c r="E20" t="s">
        <v>276</v>
      </c>
      <c r="F20" t="s">
        <v>277</v>
      </c>
      <c r="G20" s="1">
        <v>3.99</v>
      </c>
      <c r="H20" t="s">
        <v>101</v>
      </c>
      <c r="I20" t="s">
        <v>17</v>
      </c>
      <c r="J20" t="s">
        <v>65</v>
      </c>
      <c r="K20">
        <v>860442</v>
      </c>
      <c r="L20" t="s">
        <v>200</v>
      </c>
      <c r="M20">
        <v>520</v>
      </c>
      <c r="N20">
        <v>6</v>
      </c>
      <c r="O20">
        <v>48</v>
      </c>
      <c r="P20">
        <v>80</v>
      </c>
      <c r="Q20" s="4">
        <v>25000</v>
      </c>
      <c r="R20">
        <v>60</v>
      </c>
      <c r="T20" t="s">
        <v>17</v>
      </c>
      <c r="U20" t="s">
        <v>234</v>
      </c>
      <c r="V20" t="s">
        <v>235</v>
      </c>
    </row>
    <row r="21" spans="1:22" x14ac:dyDescent="0.25">
      <c r="A21" t="s">
        <v>278</v>
      </c>
      <c r="B21" t="s">
        <v>195</v>
      </c>
      <c r="C21" t="s">
        <v>279</v>
      </c>
      <c r="D21" t="s">
        <v>280</v>
      </c>
      <c r="E21" t="s">
        <v>206</v>
      </c>
      <c r="F21" t="s">
        <v>281</v>
      </c>
      <c r="G21" s="1">
        <v>4.99</v>
      </c>
      <c r="H21" t="s">
        <v>101</v>
      </c>
      <c r="I21" t="s">
        <v>17</v>
      </c>
      <c r="J21" t="s">
        <v>226</v>
      </c>
      <c r="K21" t="s">
        <v>282</v>
      </c>
      <c r="L21" t="s">
        <v>200</v>
      </c>
      <c r="M21">
        <v>500</v>
      </c>
      <c r="N21">
        <v>6</v>
      </c>
      <c r="O21">
        <v>24</v>
      </c>
      <c r="P21">
        <v>80</v>
      </c>
      <c r="Q21" s="4">
        <v>25000</v>
      </c>
      <c r="R21">
        <v>60</v>
      </c>
      <c r="T21" t="s">
        <v>17</v>
      </c>
      <c r="U21" t="s">
        <v>201</v>
      </c>
      <c r="V21" t="s">
        <v>202</v>
      </c>
    </row>
    <row r="22" spans="1:22" x14ac:dyDescent="0.25">
      <c r="A22" t="s">
        <v>292</v>
      </c>
      <c r="B22" t="s">
        <v>195</v>
      </c>
      <c r="C22" t="s">
        <v>293</v>
      </c>
      <c r="D22" t="s">
        <v>294</v>
      </c>
      <c r="E22" t="s">
        <v>295</v>
      </c>
      <c r="F22" t="s">
        <v>296</v>
      </c>
      <c r="G22" s="1">
        <v>8.25</v>
      </c>
      <c r="H22" t="s">
        <v>101</v>
      </c>
      <c r="I22" t="s">
        <v>17</v>
      </c>
      <c r="J22" t="s">
        <v>65</v>
      </c>
      <c r="K22">
        <v>776575</v>
      </c>
      <c r="L22" t="s">
        <v>200</v>
      </c>
      <c r="M22">
        <v>800</v>
      </c>
      <c r="N22">
        <v>7</v>
      </c>
      <c r="O22">
        <v>10</v>
      </c>
      <c r="P22">
        <v>80</v>
      </c>
      <c r="Q22" s="4">
        <v>15000</v>
      </c>
      <c r="R22">
        <v>60</v>
      </c>
      <c r="T22" t="s">
        <v>17</v>
      </c>
      <c r="U22" t="s">
        <v>201</v>
      </c>
      <c r="V22" t="s">
        <v>202</v>
      </c>
    </row>
    <row r="23" spans="1:22" x14ac:dyDescent="0.25">
      <c r="A23" t="s">
        <v>308</v>
      </c>
      <c r="B23" t="s">
        <v>195</v>
      </c>
      <c r="C23" t="s">
        <v>309</v>
      </c>
      <c r="D23" t="s">
        <v>310</v>
      </c>
      <c r="E23" t="s">
        <v>231</v>
      </c>
      <c r="F23" t="s">
        <v>311</v>
      </c>
      <c r="G23" s="1">
        <v>5.99</v>
      </c>
      <c r="H23" t="s">
        <v>101</v>
      </c>
      <c r="I23" t="s">
        <v>17</v>
      </c>
      <c r="J23" t="s">
        <v>107</v>
      </c>
      <c r="K23" t="s">
        <v>312</v>
      </c>
      <c r="L23" t="s">
        <v>200</v>
      </c>
      <c r="M23">
        <v>500</v>
      </c>
      <c r="N23">
        <v>7</v>
      </c>
      <c r="O23">
        <v>30</v>
      </c>
      <c r="P23">
        <v>80</v>
      </c>
      <c r="Q23" s="4">
        <v>25000</v>
      </c>
      <c r="R23">
        <v>60</v>
      </c>
      <c r="T23" t="s">
        <v>17</v>
      </c>
      <c r="U23" t="s">
        <v>264</v>
      </c>
      <c r="V23" t="s">
        <v>265</v>
      </c>
    </row>
    <row r="24" spans="1:22" x14ac:dyDescent="0.25">
      <c r="A24" t="s">
        <v>228</v>
      </c>
      <c r="B24" t="s">
        <v>195</v>
      </c>
      <c r="C24" t="s">
        <v>229</v>
      </c>
      <c r="D24" t="s">
        <v>230</v>
      </c>
      <c r="E24" t="s">
        <v>231</v>
      </c>
      <c r="F24" t="s">
        <v>232</v>
      </c>
      <c r="G24" s="1">
        <v>6.11</v>
      </c>
      <c r="H24" t="s">
        <v>101</v>
      </c>
      <c r="I24" t="s">
        <v>17</v>
      </c>
      <c r="J24" t="s">
        <v>107</v>
      </c>
      <c r="K24" t="s">
        <v>233</v>
      </c>
      <c r="L24" t="s">
        <v>200</v>
      </c>
      <c r="M24">
        <v>500</v>
      </c>
      <c r="N24">
        <v>7</v>
      </c>
      <c r="O24">
        <v>30</v>
      </c>
      <c r="P24">
        <v>80</v>
      </c>
      <c r="Q24" s="4">
        <v>25000</v>
      </c>
      <c r="R24">
        <v>60</v>
      </c>
      <c r="T24" t="s">
        <v>17</v>
      </c>
      <c r="U24" t="s">
        <v>234</v>
      </c>
      <c r="V24" t="s">
        <v>235</v>
      </c>
    </row>
    <row r="25" spans="1:22" x14ac:dyDescent="0.25">
      <c r="A25" t="s">
        <v>266</v>
      </c>
      <c r="B25" t="s">
        <v>195</v>
      </c>
      <c r="C25" t="s">
        <v>267</v>
      </c>
      <c r="D25" t="s">
        <v>268</v>
      </c>
      <c r="E25" t="s">
        <v>231</v>
      </c>
      <c r="F25" t="s">
        <v>269</v>
      </c>
      <c r="G25" s="1">
        <v>6.11</v>
      </c>
      <c r="H25" t="s">
        <v>101</v>
      </c>
      <c r="I25" t="s">
        <v>17</v>
      </c>
      <c r="J25" t="s">
        <v>107</v>
      </c>
      <c r="K25" t="s">
        <v>270</v>
      </c>
      <c r="L25" t="s">
        <v>200</v>
      </c>
      <c r="M25">
        <v>500</v>
      </c>
      <c r="N25">
        <v>7</v>
      </c>
      <c r="O25">
        <v>30</v>
      </c>
      <c r="P25">
        <v>80</v>
      </c>
      <c r="Q25" s="4">
        <v>25000</v>
      </c>
      <c r="R25">
        <v>60</v>
      </c>
      <c r="T25" t="s">
        <v>17</v>
      </c>
      <c r="U25" t="s">
        <v>271</v>
      </c>
      <c r="V25" t="s">
        <v>272</v>
      </c>
    </row>
    <row r="26" spans="1:22" x14ac:dyDescent="0.25">
      <c r="A26" t="s">
        <v>208</v>
      </c>
      <c r="B26" t="s">
        <v>195</v>
      </c>
      <c r="C26" t="s">
        <v>209</v>
      </c>
      <c r="D26" t="s">
        <v>210</v>
      </c>
      <c r="E26" t="s">
        <v>211</v>
      </c>
      <c r="F26" t="s">
        <v>212</v>
      </c>
      <c r="G26" s="1">
        <v>6.95</v>
      </c>
      <c r="H26" t="s">
        <v>101</v>
      </c>
      <c r="I26" t="s">
        <v>17</v>
      </c>
      <c r="J26" t="s">
        <v>75</v>
      </c>
      <c r="K26" t="s">
        <v>213</v>
      </c>
      <c r="L26" t="s">
        <v>200</v>
      </c>
      <c r="M26">
        <v>670</v>
      </c>
      <c r="N26">
        <v>7.5</v>
      </c>
      <c r="O26">
        <v>40</v>
      </c>
      <c r="P26">
        <v>75</v>
      </c>
      <c r="Q26" s="4">
        <v>15000</v>
      </c>
      <c r="R26">
        <v>60</v>
      </c>
      <c r="T26" t="s">
        <v>17</v>
      </c>
      <c r="U26" t="s">
        <v>214</v>
      </c>
      <c r="V26" t="s">
        <v>215</v>
      </c>
    </row>
    <row r="27" spans="1:22" x14ac:dyDescent="0.25">
      <c r="A27" t="s">
        <v>236</v>
      </c>
      <c r="B27" t="s">
        <v>195</v>
      </c>
      <c r="C27" t="s">
        <v>237</v>
      </c>
      <c r="D27" t="s">
        <v>238</v>
      </c>
      <c r="E27" t="s">
        <v>239</v>
      </c>
      <c r="F27" t="s">
        <v>240</v>
      </c>
      <c r="G27" s="1">
        <v>6.95</v>
      </c>
      <c r="H27" t="s">
        <v>101</v>
      </c>
      <c r="I27" t="s">
        <v>17</v>
      </c>
      <c r="J27" t="s">
        <v>75</v>
      </c>
      <c r="K27" t="s">
        <v>241</v>
      </c>
      <c r="L27" t="s">
        <v>200</v>
      </c>
      <c r="M27">
        <v>800</v>
      </c>
      <c r="N27">
        <v>7.5</v>
      </c>
      <c r="O27">
        <v>40</v>
      </c>
      <c r="P27">
        <v>80</v>
      </c>
      <c r="Q27" s="4">
        <v>15000</v>
      </c>
      <c r="R27">
        <v>60</v>
      </c>
      <c r="T27" t="s">
        <v>17</v>
      </c>
      <c r="U27" t="s">
        <v>201</v>
      </c>
      <c r="V27" t="s">
        <v>202</v>
      </c>
    </row>
    <row r="28" spans="1:22" x14ac:dyDescent="0.25">
      <c r="A28" t="s">
        <v>297</v>
      </c>
      <c r="B28" t="s">
        <v>195</v>
      </c>
      <c r="C28" t="s">
        <v>298</v>
      </c>
      <c r="D28" t="s">
        <v>299</v>
      </c>
      <c r="E28" t="s">
        <v>300</v>
      </c>
      <c r="F28" t="s">
        <v>301</v>
      </c>
      <c r="G28" s="1">
        <v>6.15</v>
      </c>
      <c r="H28" t="s">
        <v>101</v>
      </c>
      <c r="I28" t="s">
        <v>17</v>
      </c>
      <c r="J28" t="s">
        <v>77</v>
      </c>
      <c r="K28" t="s">
        <v>302</v>
      </c>
      <c r="L28" t="s">
        <v>200</v>
      </c>
      <c r="M28">
        <v>525</v>
      </c>
      <c r="N28">
        <v>8</v>
      </c>
      <c r="O28">
        <v>12</v>
      </c>
      <c r="P28">
        <v>82</v>
      </c>
      <c r="Q28" s="4">
        <v>25000</v>
      </c>
      <c r="R28">
        <v>60</v>
      </c>
      <c r="T28" t="s">
        <v>17</v>
      </c>
      <c r="U28" t="s">
        <v>264</v>
      </c>
      <c r="V28" t="s">
        <v>265</v>
      </c>
    </row>
    <row r="29" spans="1:22" x14ac:dyDescent="0.25">
      <c r="A29" t="s">
        <v>221</v>
      </c>
      <c r="B29" t="s">
        <v>195</v>
      </c>
      <c r="C29" t="s">
        <v>222</v>
      </c>
      <c r="D29" t="s">
        <v>223</v>
      </c>
      <c r="E29" t="s">
        <v>224</v>
      </c>
      <c r="F29" t="s">
        <v>225</v>
      </c>
      <c r="G29" s="1">
        <v>5.29</v>
      </c>
      <c r="H29" t="s">
        <v>101</v>
      </c>
      <c r="I29" t="s">
        <v>17</v>
      </c>
      <c r="J29" t="s">
        <v>226</v>
      </c>
      <c r="K29" t="s">
        <v>227</v>
      </c>
      <c r="L29" t="s">
        <v>200</v>
      </c>
      <c r="M29">
        <v>500</v>
      </c>
      <c r="N29">
        <v>8</v>
      </c>
      <c r="O29">
        <v>1</v>
      </c>
      <c r="P29">
        <v>80</v>
      </c>
      <c r="Q29" s="4">
        <v>40000</v>
      </c>
      <c r="R29">
        <v>60</v>
      </c>
      <c r="T29" t="s">
        <v>17</v>
      </c>
      <c r="U29" t="s">
        <v>201</v>
      </c>
      <c r="V29" t="s">
        <v>202</v>
      </c>
    </row>
  </sheetData>
  <autoFilter ref="A1:V1">
    <sortState ref="A2:V29">
      <sortCondition ref="N1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7"/>
  <sheetViews>
    <sheetView topLeftCell="T1" workbookViewId="0">
      <pane xSplit="11235" topLeftCell="E1"/>
      <selection activeCell="AB20" sqref="AB20"/>
      <selection pane="topRight" activeCell="Z107" sqref="Z107"/>
    </sheetView>
  </sheetViews>
  <sheetFormatPr defaultColWidth="9.140625" defaultRowHeight="15" x14ac:dyDescent="0.25"/>
  <cols>
    <col min="1" max="2" width="9.140625" style="2"/>
    <col min="3" max="3" width="37" style="2" customWidth="1"/>
    <col min="4" max="4" width="9.140625" style="2"/>
    <col min="5" max="13" width="9.140625" style="2" customWidth="1"/>
    <col min="14" max="14" width="20.28515625" style="2" customWidth="1"/>
    <col min="15" max="18" width="9.140625" style="2" customWidth="1"/>
    <col min="19" max="19" width="46.5703125" style="2" customWidth="1"/>
    <col min="20" max="25" width="9.140625" style="2" customWidth="1"/>
    <col min="26" max="16384" width="9.140625" style="2"/>
  </cols>
  <sheetData>
    <row r="1" spans="1:2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421</v>
      </c>
      <c r="F1" s="2" t="s">
        <v>31</v>
      </c>
      <c r="G1" s="2" t="s">
        <v>33</v>
      </c>
      <c r="H1" s="2" t="s">
        <v>32</v>
      </c>
      <c r="I1" s="2" t="s">
        <v>634</v>
      </c>
      <c r="J1" s="2" t="s">
        <v>34</v>
      </c>
      <c r="K1" s="2" t="s">
        <v>35</v>
      </c>
      <c r="L1" s="2" t="s">
        <v>422</v>
      </c>
      <c r="M1" s="2" t="s">
        <v>36</v>
      </c>
      <c r="N1" s="2" t="s">
        <v>36</v>
      </c>
      <c r="O1" s="2" t="s">
        <v>40</v>
      </c>
      <c r="P1" s="2" t="s">
        <v>37</v>
      </c>
      <c r="R1" s="2" t="s">
        <v>39</v>
      </c>
      <c r="S1" s="2" t="s">
        <v>41</v>
      </c>
      <c r="T1" s="2" t="s">
        <v>44</v>
      </c>
      <c r="U1" s="2" t="s">
        <v>42</v>
      </c>
      <c r="V1" s="2" t="s">
        <v>43</v>
      </c>
      <c r="W1" s="2" t="s">
        <v>423</v>
      </c>
      <c r="X1" s="2" t="s">
        <v>45</v>
      </c>
      <c r="Y1" s="2" t="s">
        <v>48</v>
      </c>
      <c r="Z1" s="2" t="s">
        <v>50</v>
      </c>
      <c r="AA1" s="2" t="s">
        <v>424</v>
      </c>
      <c r="AB1" s="2" t="s">
        <v>1234</v>
      </c>
      <c r="AC1" s="2" t="s">
        <v>1233</v>
      </c>
    </row>
    <row r="2" spans="1:29" x14ac:dyDescent="0.25">
      <c r="A2" s="2" t="s">
        <v>1024</v>
      </c>
      <c r="B2" s="2" t="s">
        <v>636</v>
      </c>
      <c r="C2" s="2" t="s">
        <v>1025</v>
      </c>
      <c r="D2" s="2" t="s">
        <v>1026</v>
      </c>
      <c r="E2" s="9">
        <v>7080</v>
      </c>
      <c r="F2" s="2" t="s">
        <v>1027</v>
      </c>
      <c r="G2" s="2">
        <v>2700</v>
      </c>
      <c r="H2" s="2">
        <v>25000</v>
      </c>
      <c r="I2" s="2" t="s">
        <v>957</v>
      </c>
      <c r="J2" s="2" t="s">
        <v>431</v>
      </c>
      <c r="K2" s="2" t="s">
        <v>66</v>
      </c>
      <c r="L2" s="2">
        <v>82</v>
      </c>
      <c r="M2" s="2" t="s">
        <v>64</v>
      </c>
      <c r="N2" s="2" t="s">
        <v>52</v>
      </c>
      <c r="O2" s="2" t="s">
        <v>431</v>
      </c>
      <c r="P2" s="2" t="s">
        <v>53</v>
      </c>
      <c r="Q2" s="2" t="s">
        <v>54</v>
      </c>
      <c r="R2" s="2" t="s">
        <v>55</v>
      </c>
      <c r="S2" s="2" t="s">
        <v>63</v>
      </c>
      <c r="T2" s="2" t="s">
        <v>200</v>
      </c>
      <c r="U2" s="2" t="s">
        <v>52</v>
      </c>
      <c r="V2" s="2" t="s">
        <v>23</v>
      </c>
      <c r="W2" s="2">
        <v>450</v>
      </c>
      <c r="X2" s="2">
        <v>24</v>
      </c>
      <c r="Z2" s="2">
        <v>6</v>
      </c>
      <c r="AA2" s="2">
        <v>40</v>
      </c>
      <c r="AB2" s="8">
        <f t="shared" ref="AB2:AB33" si="0">E2/100</f>
        <v>70.8</v>
      </c>
      <c r="AC2" s="8">
        <f t="shared" ref="AC2:AC33" si="1">AB2/X2</f>
        <v>2.9499999999999997</v>
      </c>
    </row>
    <row r="3" spans="1:29" x14ac:dyDescent="0.25">
      <c r="A3" s="2" t="s">
        <v>748</v>
      </c>
      <c r="B3" s="2" t="s">
        <v>722</v>
      </c>
      <c r="C3" s="2" t="s">
        <v>749</v>
      </c>
      <c r="D3" s="2" t="s">
        <v>750</v>
      </c>
      <c r="E3" s="9">
        <v>993</v>
      </c>
      <c r="F3" s="2" t="s">
        <v>751</v>
      </c>
      <c r="G3" s="2">
        <v>2700</v>
      </c>
      <c r="H3" s="2">
        <v>25000</v>
      </c>
      <c r="J3" s="2" t="s">
        <v>431</v>
      </c>
      <c r="K3" s="2" t="s">
        <v>66</v>
      </c>
      <c r="L3" s="2">
        <v>80</v>
      </c>
      <c r="M3" s="2" t="s">
        <v>52</v>
      </c>
      <c r="O3" s="2" t="s">
        <v>431</v>
      </c>
      <c r="P3" s="2" t="s">
        <v>53</v>
      </c>
      <c r="Q3" s="2" t="s">
        <v>54</v>
      </c>
      <c r="R3" s="2" t="s">
        <v>55</v>
      </c>
      <c r="S3" s="2" t="s">
        <v>56</v>
      </c>
      <c r="T3" s="2" t="s">
        <v>155</v>
      </c>
      <c r="U3" s="2" t="s">
        <v>52</v>
      </c>
      <c r="V3" s="2" t="s">
        <v>23</v>
      </c>
      <c r="W3" s="2">
        <v>500</v>
      </c>
      <c r="X3" s="2">
        <v>3</v>
      </c>
      <c r="Y3" s="2" t="s">
        <v>66</v>
      </c>
      <c r="Z3" s="2">
        <v>6.5</v>
      </c>
      <c r="AA3" s="2">
        <v>60</v>
      </c>
      <c r="AB3" s="8">
        <f t="shared" si="0"/>
        <v>9.93</v>
      </c>
      <c r="AC3" s="8">
        <f t="shared" si="1"/>
        <v>3.31</v>
      </c>
    </row>
    <row r="4" spans="1:29" x14ac:dyDescent="0.25">
      <c r="A4" s="2" t="s">
        <v>850</v>
      </c>
      <c r="B4" s="2" t="s">
        <v>636</v>
      </c>
      <c r="C4" s="2" t="s">
        <v>851</v>
      </c>
      <c r="D4" s="2" t="s">
        <v>852</v>
      </c>
      <c r="E4" s="9">
        <v>4168</v>
      </c>
      <c r="F4" s="2" t="s">
        <v>85</v>
      </c>
      <c r="G4" s="2">
        <v>2700</v>
      </c>
      <c r="H4" s="2">
        <v>25000</v>
      </c>
      <c r="J4" s="2" t="s">
        <v>431</v>
      </c>
      <c r="K4" s="2" t="s">
        <v>66</v>
      </c>
      <c r="L4" s="2">
        <v>80</v>
      </c>
      <c r="M4" s="2" t="s">
        <v>52</v>
      </c>
      <c r="O4" s="2" t="s">
        <v>431</v>
      </c>
      <c r="P4" s="2" t="s">
        <v>53</v>
      </c>
      <c r="Q4" s="2" t="s">
        <v>54</v>
      </c>
      <c r="R4" s="2" t="s">
        <v>55</v>
      </c>
      <c r="S4" s="2" t="s">
        <v>56</v>
      </c>
      <c r="T4" s="2" t="s">
        <v>200</v>
      </c>
      <c r="U4" s="2" t="s">
        <v>52</v>
      </c>
      <c r="V4" s="2" t="s">
        <v>23</v>
      </c>
      <c r="W4" s="2">
        <v>350</v>
      </c>
      <c r="X4" s="2">
        <v>12</v>
      </c>
      <c r="Z4" s="2">
        <v>4.5</v>
      </c>
      <c r="AA4" s="2">
        <v>40</v>
      </c>
      <c r="AB4" s="8">
        <f t="shared" si="0"/>
        <v>41.68</v>
      </c>
      <c r="AC4" s="8">
        <f t="shared" si="1"/>
        <v>3.4733333333333332</v>
      </c>
    </row>
    <row r="5" spans="1:29" x14ac:dyDescent="0.25">
      <c r="A5" s="2" t="s">
        <v>878</v>
      </c>
      <c r="B5" s="2" t="s">
        <v>636</v>
      </c>
      <c r="C5" s="2" t="s">
        <v>879</v>
      </c>
      <c r="D5" s="2" t="s">
        <v>880</v>
      </c>
      <c r="E5" s="9">
        <v>4168</v>
      </c>
      <c r="F5" s="2" t="s">
        <v>85</v>
      </c>
      <c r="G5" s="2">
        <v>2700</v>
      </c>
      <c r="H5" s="2">
        <v>25000</v>
      </c>
      <c r="J5" s="2" t="s">
        <v>431</v>
      </c>
      <c r="K5" s="2" t="s">
        <v>66</v>
      </c>
      <c r="L5" s="2">
        <v>80</v>
      </c>
      <c r="M5" s="2" t="s">
        <v>52</v>
      </c>
      <c r="O5" s="2" t="s">
        <v>431</v>
      </c>
      <c r="P5" s="2" t="s">
        <v>53</v>
      </c>
      <c r="Q5" s="2" t="s">
        <v>117</v>
      </c>
      <c r="R5" s="2" t="s">
        <v>446</v>
      </c>
      <c r="S5" s="2" t="s">
        <v>56</v>
      </c>
      <c r="T5" s="2" t="s">
        <v>155</v>
      </c>
      <c r="U5" s="2" t="s">
        <v>52</v>
      </c>
      <c r="V5" s="2" t="s">
        <v>23</v>
      </c>
      <c r="W5" s="2">
        <v>500</v>
      </c>
      <c r="X5" s="2">
        <v>12</v>
      </c>
      <c r="Z5" s="2">
        <v>6.5</v>
      </c>
      <c r="AA5" s="2">
        <v>60</v>
      </c>
      <c r="AB5" s="8">
        <f t="shared" si="0"/>
        <v>41.68</v>
      </c>
      <c r="AC5" s="8">
        <f t="shared" si="1"/>
        <v>3.4733333333333332</v>
      </c>
    </row>
    <row r="6" spans="1:29" x14ac:dyDescent="0.25">
      <c r="A6" s="2" t="s">
        <v>635</v>
      </c>
      <c r="B6" s="2" t="s">
        <v>636</v>
      </c>
      <c r="C6" s="2" t="s">
        <v>637</v>
      </c>
      <c r="D6" s="2" t="s">
        <v>638</v>
      </c>
      <c r="E6" s="9">
        <v>1083</v>
      </c>
      <c r="F6" s="2" t="s">
        <v>639</v>
      </c>
      <c r="G6" s="2">
        <v>5000</v>
      </c>
      <c r="H6" s="2">
        <v>25000</v>
      </c>
      <c r="J6" s="2" t="s">
        <v>431</v>
      </c>
      <c r="K6" s="2" t="s">
        <v>66</v>
      </c>
      <c r="L6" s="2">
        <v>80</v>
      </c>
      <c r="M6" s="2" t="s">
        <v>61</v>
      </c>
      <c r="O6" s="2" t="s">
        <v>431</v>
      </c>
      <c r="P6" s="2" t="s">
        <v>53</v>
      </c>
      <c r="Q6" s="2" t="s">
        <v>117</v>
      </c>
      <c r="R6" s="2" t="s">
        <v>446</v>
      </c>
      <c r="S6" s="2" t="s">
        <v>56</v>
      </c>
      <c r="T6" s="2" t="s">
        <v>155</v>
      </c>
      <c r="U6" s="2" t="s">
        <v>61</v>
      </c>
      <c r="V6" s="2" t="s">
        <v>23</v>
      </c>
      <c r="W6" s="2">
        <v>500</v>
      </c>
      <c r="X6" s="2">
        <v>3</v>
      </c>
      <c r="Y6" s="2" t="s">
        <v>66</v>
      </c>
      <c r="Z6" s="2">
        <v>6.5</v>
      </c>
      <c r="AA6" s="2">
        <v>60</v>
      </c>
      <c r="AB6" s="8">
        <f t="shared" si="0"/>
        <v>10.83</v>
      </c>
      <c r="AC6" s="8">
        <f t="shared" si="1"/>
        <v>3.61</v>
      </c>
    </row>
    <row r="7" spans="1:29" x14ac:dyDescent="0.25">
      <c r="A7" s="2" t="s">
        <v>653</v>
      </c>
      <c r="B7" s="2" t="s">
        <v>636</v>
      </c>
      <c r="C7" s="2" t="s">
        <v>654</v>
      </c>
      <c r="D7" s="2" t="s">
        <v>655</v>
      </c>
      <c r="E7" s="9">
        <v>1083</v>
      </c>
      <c r="F7" s="2" t="s">
        <v>639</v>
      </c>
      <c r="G7" s="2">
        <v>5000</v>
      </c>
      <c r="H7" s="2">
        <v>25000</v>
      </c>
      <c r="J7" s="2" t="s">
        <v>431</v>
      </c>
      <c r="K7" s="2" t="s">
        <v>66</v>
      </c>
      <c r="L7" s="2">
        <v>80</v>
      </c>
      <c r="M7" s="2" t="s">
        <v>61</v>
      </c>
      <c r="O7" s="2" t="s">
        <v>431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155</v>
      </c>
      <c r="U7" s="2" t="s">
        <v>61</v>
      </c>
      <c r="V7" s="2" t="s">
        <v>23</v>
      </c>
      <c r="W7" s="2">
        <v>500</v>
      </c>
      <c r="X7" s="2">
        <v>3</v>
      </c>
      <c r="Y7" s="2" t="s">
        <v>66</v>
      </c>
      <c r="Z7" s="2">
        <v>6.5</v>
      </c>
      <c r="AA7" s="2">
        <v>60</v>
      </c>
      <c r="AB7" s="8">
        <f t="shared" si="0"/>
        <v>10.83</v>
      </c>
      <c r="AC7" s="8">
        <f t="shared" si="1"/>
        <v>3.61</v>
      </c>
    </row>
    <row r="8" spans="1:29" x14ac:dyDescent="0.25">
      <c r="A8" s="2" t="s">
        <v>690</v>
      </c>
      <c r="B8" s="2" t="s">
        <v>636</v>
      </c>
      <c r="C8" s="2" t="s">
        <v>691</v>
      </c>
      <c r="D8" s="2" t="s">
        <v>692</v>
      </c>
      <c r="E8" s="9">
        <v>1083</v>
      </c>
      <c r="F8" s="2" t="s">
        <v>639</v>
      </c>
      <c r="G8" s="2">
        <v>5000</v>
      </c>
      <c r="H8" s="2">
        <v>25000</v>
      </c>
      <c r="J8" s="2" t="s">
        <v>431</v>
      </c>
      <c r="K8" s="2" t="s">
        <v>66</v>
      </c>
      <c r="L8" s="2">
        <v>80</v>
      </c>
      <c r="M8" s="2" t="s">
        <v>61</v>
      </c>
      <c r="O8" s="2" t="s">
        <v>431</v>
      </c>
      <c r="P8" s="2" t="s">
        <v>53</v>
      </c>
      <c r="Q8" s="2" t="s">
        <v>54</v>
      </c>
      <c r="R8" s="2" t="s">
        <v>55</v>
      </c>
      <c r="S8" s="2" t="s">
        <v>56</v>
      </c>
      <c r="T8" s="2" t="s">
        <v>155</v>
      </c>
      <c r="U8" s="2" t="s">
        <v>61</v>
      </c>
      <c r="V8" s="2" t="s">
        <v>23</v>
      </c>
      <c r="W8" s="2">
        <v>500</v>
      </c>
      <c r="X8" s="2">
        <v>3</v>
      </c>
      <c r="Y8" s="2" t="s">
        <v>66</v>
      </c>
      <c r="Z8" s="2">
        <v>6.5</v>
      </c>
      <c r="AA8" s="2">
        <v>60</v>
      </c>
      <c r="AB8" s="8">
        <f t="shared" si="0"/>
        <v>10.83</v>
      </c>
      <c r="AC8" s="8">
        <f t="shared" si="1"/>
        <v>3.61</v>
      </c>
    </row>
    <row r="9" spans="1:29" x14ac:dyDescent="0.25">
      <c r="A9" s="2" t="s">
        <v>730</v>
      </c>
      <c r="B9" s="2" t="s">
        <v>636</v>
      </c>
      <c r="C9" s="2" t="s">
        <v>731</v>
      </c>
      <c r="D9" s="2" t="s">
        <v>732</v>
      </c>
      <c r="E9" s="9">
        <v>1083</v>
      </c>
      <c r="F9" s="2" t="s">
        <v>639</v>
      </c>
      <c r="G9" s="2">
        <v>5000</v>
      </c>
      <c r="H9" s="2">
        <v>25000</v>
      </c>
      <c r="J9" s="2" t="s">
        <v>431</v>
      </c>
      <c r="K9" s="2" t="s">
        <v>66</v>
      </c>
      <c r="L9" s="2">
        <v>80</v>
      </c>
      <c r="M9" s="2" t="s">
        <v>61</v>
      </c>
      <c r="O9" s="2" t="s">
        <v>431</v>
      </c>
      <c r="P9" s="2" t="s">
        <v>53</v>
      </c>
      <c r="Q9" s="2" t="s">
        <v>117</v>
      </c>
      <c r="R9" s="2" t="s">
        <v>446</v>
      </c>
      <c r="S9" s="2" t="s">
        <v>56</v>
      </c>
      <c r="T9" s="2" t="s">
        <v>155</v>
      </c>
      <c r="U9" s="2" t="s">
        <v>61</v>
      </c>
      <c r="V9" s="2" t="s">
        <v>23</v>
      </c>
      <c r="W9" s="2">
        <v>500</v>
      </c>
      <c r="X9" s="2">
        <v>3</v>
      </c>
      <c r="Y9" s="2" t="s">
        <v>66</v>
      </c>
      <c r="Z9" s="2">
        <v>6.5</v>
      </c>
      <c r="AA9" s="2">
        <v>60</v>
      </c>
      <c r="AB9" s="8">
        <f t="shared" si="0"/>
        <v>10.83</v>
      </c>
      <c r="AC9" s="8">
        <f t="shared" si="1"/>
        <v>3.61</v>
      </c>
    </row>
    <row r="10" spans="1:29" x14ac:dyDescent="0.25">
      <c r="A10" s="2" t="s">
        <v>853</v>
      </c>
      <c r="B10" s="2" t="s">
        <v>636</v>
      </c>
      <c r="C10" s="2" t="s">
        <v>854</v>
      </c>
      <c r="D10" s="2" t="s">
        <v>855</v>
      </c>
      <c r="E10" s="9">
        <v>4358</v>
      </c>
      <c r="F10" s="2" t="s">
        <v>856</v>
      </c>
      <c r="G10" s="2">
        <v>2700</v>
      </c>
      <c r="H10" s="2">
        <v>25000</v>
      </c>
      <c r="J10" s="2" t="s">
        <v>431</v>
      </c>
      <c r="K10" s="2" t="s">
        <v>66</v>
      </c>
      <c r="L10" s="2">
        <v>80</v>
      </c>
      <c r="M10" s="2" t="s">
        <v>52</v>
      </c>
      <c r="O10" s="2" t="s">
        <v>431</v>
      </c>
      <c r="P10" s="2" t="s">
        <v>53</v>
      </c>
      <c r="Q10" s="2" t="s">
        <v>117</v>
      </c>
      <c r="R10" s="2" t="s">
        <v>446</v>
      </c>
      <c r="S10" s="2" t="s">
        <v>84</v>
      </c>
      <c r="T10" s="2" t="s">
        <v>155</v>
      </c>
      <c r="U10" s="2" t="s">
        <v>52</v>
      </c>
      <c r="V10" s="2" t="s">
        <v>23</v>
      </c>
      <c r="W10" s="2">
        <v>500</v>
      </c>
      <c r="X10" s="2">
        <v>12</v>
      </c>
      <c r="Z10" s="2">
        <v>6.5</v>
      </c>
      <c r="AA10" s="2">
        <v>60</v>
      </c>
      <c r="AB10" s="8">
        <f t="shared" si="0"/>
        <v>43.58</v>
      </c>
      <c r="AC10" s="8">
        <f t="shared" si="1"/>
        <v>3.6316666666666664</v>
      </c>
    </row>
    <row r="11" spans="1:29" x14ac:dyDescent="0.25">
      <c r="A11" s="2" t="s">
        <v>861</v>
      </c>
      <c r="B11" s="2" t="s">
        <v>636</v>
      </c>
      <c r="C11" s="2" t="s">
        <v>862</v>
      </c>
      <c r="D11" s="2" t="s">
        <v>863</v>
      </c>
      <c r="E11" s="9">
        <v>4358</v>
      </c>
      <c r="F11" s="2" t="s">
        <v>856</v>
      </c>
      <c r="G11" s="2">
        <v>2700</v>
      </c>
      <c r="H11" s="2">
        <v>25000</v>
      </c>
      <c r="J11" s="2" t="s">
        <v>431</v>
      </c>
      <c r="K11" s="2" t="s">
        <v>66</v>
      </c>
      <c r="L11" s="2">
        <v>80</v>
      </c>
      <c r="M11" s="2" t="s">
        <v>52</v>
      </c>
      <c r="O11" s="2" t="s">
        <v>431</v>
      </c>
      <c r="P11" s="2" t="s">
        <v>53</v>
      </c>
      <c r="Q11" s="2" t="s">
        <v>54</v>
      </c>
      <c r="R11" s="2" t="s">
        <v>55</v>
      </c>
      <c r="S11" s="2" t="s">
        <v>56</v>
      </c>
      <c r="T11" s="2" t="s">
        <v>155</v>
      </c>
      <c r="U11" s="2" t="s">
        <v>52</v>
      </c>
      <c r="V11" s="2" t="s">
        <v>23</v>
      </c>
      <c r="W11" s="2">
        <v>500</v>
      </c>
      <c r="X11" s="2">
        <v>12</v>
      </c>
      <c r="Z11" s="2">
        <v>6.5</v>
      </c>
      <c r="AA11" s="2">
        <v>60</v>
      </c>
      <c r="AB11" s="8">
        <f t="shared" si="0"/>
        <v>43.58</v>
      </c>
      <c r="AC11" s="8">
        <f t="shared" si="1"/>
        <v>3.6316666666666664</v>
      </c>
    </row>
    <row r="12" spans="1:29" x14ac:dyDescent="0.25">
      <c r="A12" s="2" t="s">
        <v>864</v>
      </c>
      <c r="B12" s="2" t="s">
        <v>722</v>
      </c>
      <c r="C12" s="2" t="s">
        <v>865</v>
      </c>
      <c r="D12" s="2" t="s">
        <v>866</v>
      </c>
      <c r="E12" s="9">
        <v>4548</v>
      </c>
      <c r="F12" s="2" t="s">
        <v>860</v>
      </c>
      <c r="G12" s="2">
        <v>2700</v>
      </c>
      <c r="H12" s="2">
        <v>15000</v>
      </c>
      <c r="J12" s="2" t="s">
        <v>431</v>
      </c>
      <c r="K12" s="2" t="s">
        <v>66</v>
      </c>
      <c r="L12" s="2">
        <v>80</v>
      </c>
      <c r="M12" s="2" t="s">
        <v>52</v>
      </c>
      <c r="O12" s="2" t="s">
        <v>431</v>
      </c>
      <c r="P12" s="2" t="s">
        <v>53</v>
      </c>
      <c r="Q12" s="2" t="s">
        <v>54</v>
      </c>
      <c r="R12" s="2" t="s">
        <v>55</v>
      </c>
      <c r="S12" s="2" t="s">
        <v>84</v>
      </c>
      <c r="T12" s="2" t="s">
        <v>200</v>
      </c>
      <c r="U12" s="2" t="s">
        <v>52</v>
      </c>
      <c r="V12" s="2" t="s">
        <v>23</v>
      </c>
      <c r="W12" s="2">
        <v>400</v>
      </c>
      <c r="X12" s="2">
        <v>12</v>
      </c>
      <c r="Z12" s="2">
        <v>4.5</v>
      </c>
      <c r="AA12" s="2">
        <v>40</v>
      </c>
      <c r="AB12" s="8">
        <f t="shared" si="0"/>
        <v>45.48</v>
      </c>
      <c r="AC12" s="8">
        <f t="shared" si="1"/>
        <v>3.7899999999999996</v>
      </c>
    </row>
    <row r="13" spans="1:29" x14ac:dyDescent="0.25">
      <c r="A13" s="2" t="s">
        <v>857</v>
      </c>
      <c r="B13" s="2" t="s">
        <v>641</v>
      </c>
      <c r="C13" s="2" t="s">
        <v>858</v>
      </c>
      <c r="D13" s="2" t="s">
        <v>859</v>
      </c>
      <c r="E13" s="9">
        <v>4548</v>
      </c>
      <c r="F13" s="2" t="s">
        <v>860</v>
      </c>
      <c r="G13" s="2">
        <v>5000</v>
      </c>
      <c r="H13" s="2">
        <v>25000</v>
      </c>
      <c r="J13" s="2" t="s">
        <v>431</v>
      </c>
      <c r="K13" s="2" t="s">
        <v>66</v>
      </c>
      <c r="L13" s="2">
        <v>80</v>
      </c>
      <c r="M13" s="2" t="s">
        <v>61</v>
      </c>
      <c r="O13" s="2" t="s">
        <v>431</v>
      </c>
      <c r="P13" s="2" t="s">
        <v>53</v>
      </c>
      <c r="Q13" s="2" t="s">
        <v>54</v>
      </c>
      <c r="R13" s="2" t="s">
        <v>55</v>
      </c>
      <c r="S13" s="2" t="s">
        <v>56</v>
      </c>
      <c r="T13" s="2" t="s">
        <v>200</v>
      </c>
      <c r="U13" s="2" t="s">
        <v>61</v>
      </c>
      <c r="V13" s="2" t="s">
        <v>23</v>
      </c>
      <c r="W13" s="2">
        <v>500</v>
      </c>
      <c r="X13" s="2">
        <v>12</v>
      </c>
      <c r="Z13" s="2">
        <v>6</v>
      </c>
      <c r="AA13" s="2">
        <v>60</v>
      </c>
      <c r="AB13" s="8">
        <f t="shared" si="0"/>
        <v>45.48</v>
      </c>
      <c r="AC13" s="8">
        <f t="shared" si="1"/>
        <v>3.7899999999999996</v>
      </c>
    </row>
    <row r="14" spans="1:29" x14ac:dyDescent="0.25">
      <c r="A14" s="2" t="s">
        <v>875</v>
      </c>
      <c r="B14" s="2" t="s">
        <v>636</v>
      </c>
      <c r="C14" s="2" t="s">
        <v>876</v>
      </c>
      <c r="D14" s="2" t="s">
        <v>877</v>
      </c>
      <c r="E14" s="9">
        <v>4928</v>
      </c>
      <c r="F14" s="2" t="s">
        <v>83</v>
      </c>
      <c r="G14" s="2">
        <v>5000</v>
      </c>
      <c r="H14" s="2">
        <v>25000</v>
      </c>
      <c r="J14" s="2" t="s">
        <v>431</v>
      </c>
      <c r="K14" s="2" t="s">
        <v>66</v>
      </c>
      <c r="L14" s="2">
        <v>80</v>
      </c>
      <c r="M14" s="2" t="s">
        <v>61</v>
      </c>
      <c r="O14" s="2" t="s">
        <v>431</v>
      </c>
      <c r="P14" s="2" t="s">
        <v>53</v>
      </c>
      <c r="Q14" s="2" t="s">
        <v>54</v>
      </c>
      <c r="R14" s="2" t="s">
        <v>55</v>
      </c>
      <c r="S14" s="2" t="s">
        <v>56</v>
      </c>
      <c r="T14" s="2" t="s">
        <v>200</v>
      </c>
      <c r="U14" s="2" t="s">
        <v>61</v>
      </c>
      <c r="V14" s="2" t="s">
        <v>23</v>
      </c>
      <c r="W14" s="2">
        <v>500</v>
      </c>
      <c r="X14" s="2">
        <v>12</v>
      </c>
      <c r="Z14" s="2">
        <v>6</v>
      </c>
      <c r="AA14" s="2">
        <v>60</v>
      </c>
      <c r="AB14" s="8">
        <f t="shared" si="0"/>
        <v>49.28</v>
      </c>
      <c r="AC14" s="8">
        <f t="shared" si="1"/>
        <v>4.1066666666666665</v>
      </c>
    </row>
    <row r="15" spans="1:29" x14ac:dyDescent="0.25">
      <c r="A15" s="2" t="s">
        <v>770</v>
      </c>
      <c r="B15" s="2" t="s">
        <v>722</v>
      </c>
      <c r="C15" s="2" t="s">
        <v>771</v>
      </c>
      <c r="D15" s="2" t="s">
        <v>772</v>
      </c>
      <c r="E15" s="9">
        <v>1265</v>
      </c>
      <c r="F15" s="2" t="s">
        <v>773</v>
      </c>
      <c r="G15" s="2">
        <v>5000</v>
      </c>
      <c r="H15" s="2">
        <v>25000</v>
      </c>
      <c r="J15" s="2" t="s">
        <v>431</v>
      </c>
      <c r="K15" s="2" t="s">
        <v>66</v>
      </c>
      <c r="L15" s="2">
        <v>80</v>
      </c>
      <c r="M15" s="2" t="s">
        <v>61</v>
      </c>
      <c r="O15" s="2" t="s">
        <v>431</v>
      </c>
      <c r="P15" s="2" t="s">
        <v>53</v>
      </c>
      <c r="Q15" s="2" t="s">
        <v>54</v>
      </c>
      <c r="R15" s="2" t="s">
        <v>55</v>
      </c>
      <c r="S15" s="2" t="s">
        <v>56</v>
      </c>
      <c r="T15" s="2" t="s">
        <v>200</v>
      </c>
      <c r="U15" s="2" t="s">
        <v>61</v>
      </c>
      <c r="V15" s="2" t="s">
        <v>23</v>
      </c>
      <c r="W15" s="2">
        <v>350</v>
      </c>
      <c r="X15" s="2">
        <v>3</v>
      </c>
      <c r="Y15" s="2" t="s">
        <v>431</v>
      </c>
      <c r="Z15" s="2">
        <v>4.5</v>
      </c>
      <c r="AA15" s="2">
        <v>40</v>
      </c>
      <c r="AB15" s="8">
        <f t="shared" si="0"/>
        <v>12.65</v>
      </c>
      <c r="AC15" s="8">
        <f t="shared" si="1"/>
        <v>4.2166666666666668</v>
      </c>
    </row>
    <row r="16" spans="1:29" x14ac:dyDescent="0.25">
      <c r="A16" s="2" t="s">
        <v>1095</v>
      </c>
      <c r="B16" s="2" t="s">
        <v>636</v>
      </c>
      <c r="C16" s="2" t="s">
        <v>1096</v>
      </c>
      <c r="D16" s="2" t="s">
        <v>1097</v>
      </c>
      <c r="E16" s="9">
        <v>1297</v>
      </c>
      <c r="F16" s="2" t="s">
        <v>1098</v>
      </c>
      <c r="G16" s="2">
        <v>2700</v>
      </c>
      <c r="H16" s="2">
        <v>15000</v>
      </c>
      <c r="J16" s="2" t="s">
        <v>431</v>
      </c>
      <c r="K16" s="2" t="s">
        <v>431</v>
      </c>
      <c r="L16" s="2">
        <v>80</v>
      </c>
      <c r="M16" s="2" t="s">
        <v>52</v>
      </c>
      <c r="P16" s="2" t="s">
        <v>53</v>
      </c>
      <c r="Q16" s="2" t="s">
        <v>54</v>
      </c>
      <c r="R16" s="2" t="s">
        <v>55</v>
      </c>
      <c r="S16" s="2" t="s">
        <v>62</v>
      </c>
      <c r="T16" s="2" t="s">
        <v>200</v>
      </c>
      <c r="U16" s="2" t="s">
        <v>52</v>
      </c>
      <c r="V16" s="2" t="s">
        <v>23</v>
      </c>
      <c r="W16" s="2">
        <v>500</v>
      </c>
      <c r="X16" s="2">
        <v>3</v>
      </c>
      <c r="Y16" s="2" t="s">
        <v>58</v>
      </c>
      <c r="Z16" s="2">
        <v>6.5</v>
      </c>
      <c r="AA16" s="2">
        <v>60</v>
      </c>
      <c r="AB16" s="8">
        <f t="shared" si="0"/>
        <v>12.97</v>
      </c>
      <c r="AC16" s="8">
        <f t="shared" si="1"/>
        <v>4.3233333333333333</v>
      </c>
    </row>
    <row r="17" spans="1:29" x14ac:dyDescent="0.25">
      <c r="A17" s="2" t="s">
        <v>871</v>
      </c>
      <c r="B17" s="2" t="s">
        <v>649</v>
      </c>
      <c r="C17" s="2" t="s">
        <v>872</v>
      </c>
      <c r="D17" s="2" t="s">
        <v>873</v>
      </c>
      <c r="E17" s="9">
        <v>5308</v>
      </c>
      <c r="F17" s="2" t="s">
        <v>874</v>
      </c>
      <c r="G17" s="2">
        <v>2700</v>
      </c>
      <c r="H17" s="2">
        <v>15000</v>
      </c>
      <c r="J17" s="2" t="s">
        <v>431</v>
      </c>
      <c r="K17" s="2" t="s">
        <v>66</v>
      </c>
      <c r="L17" s="2">
        <v>80</v>
      </c>
      <c r="M17" s="2" t="s">
        <v>52</v>
      </c>
      <c r="O17" s="2" t="s">
        <v>431</v>
      </c>
      <c r="P17" s="2" t="s">
        <v>53</v>
      </c>
      <c r="Q17" s="2" t="s">
        <v>54</v>
      </c>
      <c r="R17" s="2" t="s">
        <v>55</v>
      </c>
      <c r="S17" s="2" t="s">
        <v>84</v>
      </c>
      <c r="T17" s="2" t="s">
        <v>200</v>
      </c>
      <c r="U17" s="2" t="s">
        <v>52</v>
      </c>
      <c r="V17" s="2" t="s">
        <v>23</v>
      </c>
      <c r="W17" s="2">
        <v>574</v>
      </c>
      <c r="X17" s="2">
        <v>12</v>
      </c>
      <c r="Z17" s="2">
        <v>5.5</v>
      </c>
      <c r="AA17" s="2">
        <v>60</v>
      </c>
      <c r="AB17" s="8">
        <f t="shared" si="0"/>
        <v>53.08</v>
      </c>
      <c r="AC17" s="8">
        <f t="shared" si="1"/>
        <v>4.4233333333333329</v>
      </c>
    </row>
    <row r="18" spans="1:29" x14ac:dyDescent="0.25">
      <c r="A18" s="2" t="s">
        <v>1078</v>
      </c>
      <c r="B18" s="2" t="s">
        <v>722</v>
      </c>
      <c r="C18" s="2" t="s">
        <v>1079</v>
      </c>
      <c r="D18" s="2" t="s">
        <v>1080</v>
      </c>
      <c r="E18" s="9">
        <v>1332</v>
      </c>
      <c r="F18" s="2" t="s">
        <v>1081</v>
      </c>
      <c r="G18" s="2">
        <v>2700</v>
      </c>
      <c r="H18" s="2">
        <v>15000</v>
      </c>
      <c r="J18" s="2" t="s">
        <v>431</v>
      </c>
      <c r="K18" s="2" t="s">
        <v>66</v>
      </c>
      <c r="L18" s="2">
        <v>80</v>
      </c>
      <c r="M18" s="2" t="s">
        <v>52</v>
      </c>
      <c r="O18" s="2" t="s">
        <v>431</v>
      </c>
      <c r="P18" s="2" t="s">
        <v>53</v>
      </c>
      <c r="Q18" s="2" t="s">
        <v>54</v>
      </c>
      <c r="R18" s="2" t="s">
        <v>55</v>
      </c>
      <c r="S18" s="2" t="s">
        <v>56</v>
      </c>
      <c r="T18" s="2" t="s">
        <v>200</v>
      </c>
      <c r="U18" s="2" t="s">
        <v>52</v>
      </c>
      <c r="V18" s="2" t="s">
        <v>23</v>
      </c>
      <c r="W18" s="2">
        <v>400</v>
      </c>
      <c r="X18" s="2">
        <v>3</v>
      </c>
      <c r="Y18" s="2" t="s">
        <v>431</v>
      </c>
      <c r="Z18" s="2">
        <v>4.5</v>
      </c>
      <c r="AA18" s="2">
        <v>40</v>
      </c>
      <c r="AB18" s="8">
        <f t="shared" si="0"/>
        <v>13.32</v>
      </c>
      <c r="AC18" s="8">
        <f t="shared" si="1"/>
        <v>4.4400000000000004</v>
      </c>
    </row>
    <row r="19" spans="1:29" x14ac:dyDescent="0.25">
      <c r="A19" s="2" t="s">
        <v>1099</v>
      </c>
      <c r="B19" s="2" t="s">
        <v>636</v>
      </c>
      <c r="C19" s="2" t="s">
        <v>1100</v>
      </c>
      <c r="D19" s="2" t="s">
        <v>1101</v>
      </c>
      <c r="E19" s="9">
        <v>1397</v>
      </c>
      <c r="F19" s="2" t="s">
        <v>89</v>
      </c>
      <c r="G19" s="2">
        <v>5000</v>
      </c>
      <c r="H19" s="2">
        <v>15000</v>
      </c>
      <c r="J19" s="2" t="s">
        <v>431</v>
      </c>
      <c r="K19" s="2" t="s">
        <v>431</v>
      </c>
      <c r="L19" s="2">
        <v>80</v>
      </c>
      <c r="M19" s="2" t="s">
        <v>61</v>
      </c>
      <c r="P19" s="2" t="s">
        <v>53</v>
      </c>
      <c r="Q19" s="2" t="s">
        <v>54</v>
      </c>
      <c r="R19" s="2" t="s">
        <v>55</v>
      </c>
      <c r="S19" s="2" t="s">
        <v>62</v>
      </c>
      <c r="T19" s="2" t="s">
        <v>200</v>
      </c>
      <c r="U19" s="2" t="s">
        <v>61</v>
      </c>
      <c r="V19" s="2" t="s">
        <v>23</v>
      </c>
      <c r="W19" s="2">
        <v>500</v>
      </c>
      <c r="X19" s="2">
        <v>3</v>
      </c>
      <c r="Y19" s="2" t="s">
        <v>58</v>
      </c>
      <c r="Z19" s="2">
        <v>5</v>
      </c>
      <c r="AA19" s="2">
        <v>60</v>
      </c>
      <c r="AB19" s="8">
        <f t="shared" si="0"/>
        <v>13.97</v>
      </c>
      <c r="AC19" s="8">
        <f t="shared" si="1"/>
        <v>4.6566666666666672</v>
      </c>
    </row>
    <row r="20" spans="1:29" x14ac:dyDescent="0.25">
      <c r="A20" s="2" t="s">
        <v>678</v>
      </c>
      <c r="B20" s="2" t="s">
        <v>636</v>
      </c>
      <c r="C20" s="2" t="s">
        <v>679</v>
      </c>
      <c r="D20" s="2" t="s">
        <v>680</v>
      </c>
      <c r="E20" s="9">
        <v>497</v>
      </c>
      <c r="F20" s="2" t="s">
        <v>681</v>
      </c>
      <c r="G20" s="2">
        <v>2700</v>
      </c>
      <c r="H20" s="2">
        <v>15000</v>
      </c>
      <c r="J20" s="2" t="s">
        <v>431</v>
      </c>
      <c r="K20" s="2" t="s">
        <v>66</v>
      </c>
      <c r="L20" s="2">
        <v>80</v>
      </c>
      <c r="M20" s="2" t="s">
        <v>52</v>
      </c>
      <c r="O20" s="2" t="s">
        <v>431</v>
      </c>
      <c r="P20" s="2" t="s">
        <v>53</v>
      </c>
      <c r="Q20" s="2" t="s">
        <v>54</v>
      </c>
      <c r="R20" s="2" t="s">
        <v>55</v>
      </c>
      <c r="S20" s="2" t="s">
        <v>56</v>
      </c>
      <c r="T20" s="2" t="s">
        <v>200</v>
      </c>
      <c r="U20" s="2" t="s">
        <v>52</v>
      </c>
      <c r="V20" s="2" t="s">
        <v>23</v>
      </c>
      <c r="W20" s="2">
        <v>500</v>
      </c>
      <c r="X20" s="2">
        <v>1</v>
      </c>
      <c r="Y20" s="2" t="s">
        <v>66</v>
      </c>
      <c r="Z20" s="2">
        <v>5.5</v>
      </c>
      <c r="AA20" s="2">
        <v>60</v>
      </c>
      <c r="AB20" s="8">
        <f t="shared" si="0"/>
        <v>4.97</v>
      </c>
      <c r="AC20" s="8">
        <f t="shared" si="1"/>
        <v>4.97</v>
      </c>
    </row>
    <row r="21" spans="1:29" x14ac:dyDescent="0.25">
      <c r="A21" s="2" t="s">
        <v>1091</v>
      </c>
      <c r="B21" s="2" t="s">
        <v>649</v>
      </c>
      <c r="C21" s="2" t="s">
        <v>1092</v>
      </c>
      <c r="D21" s="2" t="s">
        <v>1093</v>
      </c>
      <c r="E21" s="9">
        <v>5988</v>
      </c>
      <c r="F21" s="2" t="s">
        <v>1094</v>
      </c>
      <c r="G21" s="2">
        <v>5000</v>
      </c>
      <c r="H21" s="2">
        <v>15000</v>
      </c>
      <c r="J21" s="2" t="s">
        <v>431</v>
      </c>
      <c r="K21" s="2" t="s">
        <v>66</v>
      </c>
      <c r="L21" s="2">
        <v>80</v>
      </c>
      <c r="M21" s="2" t="s">
        <v>61</v>
      </c>
      <c r="O21" s="2" t="s">
        <v>431</v>
      </c>
      <c r="P21" s="2" t="s">
        <v>53</v>
      </c>
      <c r="Q21" s="2" t="s">
        <v>54</v>
      </c>
      <c r="R21" s="2" t="s">
        <v>55</v>
      </c>
      <c r="S21" s="2" t="s">
        <v>56</v>
      </c>
      <c r="T21" s="2" t="s">
        <v>200</v>
      </c>
      <c r="U21" s="2" t="s">
        <v>61</v>
      </c>
      <c r="V21" s="2" t="s">
        <v>23</v>
      </c>
      <c r="W21" s="2">
        <v>300</v>
      </c>
      <c r="X21" s="2">
        <v>12</v>
      </c>
      <c r="Y21" s="2" t="s">
        <v>66</v>
      </c>
      <c r="Z21" s="2">
        <v>4.5</v>
      </c>
      <c r="AA21" s="2">
        <v>40</v>
      </c>
      <c r="AB21" s="8">
        <f t="shared" si="0"/>
        <v>59.88</v>
      </c>
      <c r="AC21" s="8">
        <f t="shared" si="1"/>
        <v>4.99</v>
      </c>
    </row>
    <row r="22" spans="1:29" x14ac:dyDescent="0.25">
      <c r="A22" s="2" t="s">
        <v>781</v>
      </c>
      <c r="B22" s="2" t="s">
        <v>722</v>
      </c>
      <c r="C22" s="2" t="s">
        <v>782</v>
      </c>
      <c r="D22" s="2" t="s">
        <v>783</v>
      </c>
      <c r="E22" s="9">
        <v>3034</v>
      </c>
      <c r="F22" s="2" t="s">
        <v>784</v>
      </c>
      <c r="G22" s="2">
        <v>2700</v>
      </c>
      <c r="H22" s="2">
        <v>15000</v>
      </c>
      <c r="J22" s="2" t="s">
        <v>431</v>
      </c>
      <c r="K22" s="2" t="s">
        <v>66</v>
      </c>
      <c r="L22" s="2">
        <v>80</v>
      </c>
      <c r="M22" s="2" t="s">
        <v>52</v>
      </c>
      <c r="O22" s="2" t="s">
        <v>431</v>
      </c>
      <c r="P22" s="2" t="s">
        <v>53</v>
      </c>
      <c r="Q22" s="2" t="s">
        <v>54</v>
      </c>
      <c r="R22" s="2" t="s">
        <v>55</v>
      </c>
      <c r="S22" s="2" t="s">
        <v>63</v>
      </c>
      <c r="T22" s="2" t="s">
        <v>200</v>
      </c>
      <c r="U22" s="2" t="s">
        <v>52</v>
      </c>
      <c r="V22" s="2" t="s">
        <v>23</v>
      </c>
      <c r="W22" s="2">
        <v>500</v>
      </c>
      <c r="X22" s="2">
        <v>6</v>
      </c>
      <c r="Y22" s="2" t="s">
        <v>431</v>
      </c>
      <c r="Z22" s="2">
        <v>6</v>
      </c>
      <c r="AA22" s="2">
        <v>60</v>
      </c>
      <c r="AB22" s="8">
        <f t="shared" si="0"/>
        <v>30.34</v>
      </c>
      <c r="AC22" s="8">
        <f t="shared" si="1"/>
        <v>5.0566666666666666</v>
      </c>
    </row>
    <row r="23" spans="1:29" x14ac:dyDescent="0.25">
      <c r="A23" s="2" t="s">
        <v>644</v>
      </c>
      <c r="B23" s="2" t="s">
        <v>636</v>
      </c>
      <c r="C23" s="2" t="s">
        <v>645</v>
      </c>
      <c r="D23" s="2" t="s">
        <v>646</v>
      </c>
      <c r="E23" s="9">
        <v>1518</v>
      </c>
      <c r="F23" s="2" t="s">
        <v>647</v>
      </c>
      <c r="G23" s="2">
        <v>2700</v>
      </c>
      <c r="H23" s="2">
        <v>25000</v>
      </c>
      <c r="J23" s="2" t="s">
        <v>431</v>
      </c>
      <c r="K23" s="2" t="s">
        <v>66</v>
      </c>
      <c r="L23" s="2">
        <v>80</v>
      </c>
      <c r="M23" s="2" t="s">
        <v>52</v>
      </c>
      <c r="O23" s="2" t="s">
        <v>431</v>
      </c>
      <c r="P23" s="2" t="s">
        <v>53</v>
      </c>
      <c r="Q23" s="2" t="s">
        <v>54</v>
      </c>
      <c r="R23" s="2" t="s">
        <v>55</v>
      </c>
      <c r="S23" s="2" t="s">
        <v>56</v>
      </c>
      <c r="T23" s="2" t="s">
        <v>200</v>
      </c>
      <c r="U23" s="2" t="s">
        <v>52</v>
      </c>
      <c r="V23" s="2" t="s">
        <v>23</v>
      </c>
      <c r="W23" s="2">
        <v>500</v>
      </c>
      <c r="X23" s="2">
        <v>3</v>
      </c>
      <c r="Y23" s="2" t="s">
        <v>431</v>
      </c>
      <c r="Z23" s="2">
        <v>6</v>
      </c>
      <c r="AA23" s="2">
        <v>60</v>
      </c>
      <c r="AB23" s="8">
        <f t="shared" si="0"/>
        <v>15.18</v>
      </c>
      <c r="AC23" s="8">
        <f t="shared" si="1"/>
        <v>5.0599999999999996</v>
      </c>
    </row>
    <row r="24" spans="1:29" x14ac:dyDescent="0.25">
      <c r="A24" s="2" t="s">
        <v>669</v>
      </c>
      <c r="B24" s="2" t="s">
        <v>636</v>
      </c>
      <c r="C24" s="2" t="s">
        <v>670</v>
      </c>
      <c r="D24" s="2" t="s">
        <v>671</v>
      </c>
      <c r="E24" s="9">
        <v>1518</v>
      </c>
      <c r="F24" s="2" t="s">
        <v>647</v>
      </c>
      <c r="G24" s="2">
        <v>2700</v>
      </c>
      <c r="H24" s="2">
        <v>25000</v>
      </c>
      <c r="J24" s="2" t="s">
        <v>431</v>
      </c>
      <c r="K24" s="2" t="s">
        <v>66</v>
      </c>
      <c r="L24" s="2">
        <v>80</v>
      </c>
      <c r="M24" s="2" t="s">
        <v>52</v>
      </c>
      <c r="O24" s="2" t="s">
        <v>431</v>
      </c>
      <c r="P24" s="2" t="s">
        <v>53</v>
      </c>
      <c r="Q24" s="2" t="s">
        <v>54</v>
      </c>
      <c r="R24" s="2" t="s">
        <v>55</v>
      </c>
      <c r="S24" s="2" t="s">
        <v>56</v>
      </c>
      <c r="T24" s="2" t="s">
        <v>200</v>
      </c>
      <c r="U24" s="2" t="s">
        <v>52</v>
      </c>
      <c r="V24" s="2" t="s">
        <v>23</v>
      </c>
      <c r="W24" s="2">
        <v>500</v>
      </c>
      <c r="X24" s="2">
        <v>3</v>
      </c>
      <c r="Y24" s="2" t="s">
        <v>431</v>
      </c>
      <c r="Z24" s="2">
        <v>6</v>
      </c>
      <c r="AA24" s="2">
        <v>60</v>
      </c>
      <c r="AB24" s="8">
        <f t="shared" si="0"/>
        <v>15.18</v>
      </c>
      <c r="AC24" s="8">
        <f t="shared" si="1"/>
        <v>5.0599999999999996</v>
      </c>
    </row>
    <row r="25" spans="1:29" x14ac:dyDescent="0.25">
      <c r="A25" s="2" t="s">
        <v>759</v>
      </c>
      <c r="B25" s="2" t="s">
        <v>636</v>
      </c>
      <c r="C25" s="2" t="s">
        <v>760</v>
      </c>
      <c r="D25" s="2" t="s">
        <v>761</v>
      </c>
      <c r="E25" s="9">
        <v>1591</v>
      </c>
      <c r="F25" s="2" t="s">
        <v>762</v>
      </c>
      <c r="G25" s="2">
        <v>2700</v>
      </c>
      <c r="H25" s="2">
        <v>25000</v>
      </c>
      <c r="J25" s="2" t="s">
        <v>431</v>
      </c>
      <c r="K25" s="2" t="s">
        <v>66</v>
      </c>
      <c r="L25" s="2">
        <v>80</v>
      </c>
      <c r="M25" s="2" t="s">
        <v>52</v>
      </c>
      <c r="O25" s="2" t="s">
        <v>431</v>
      </c>
      <c r="P25" s="2" t="s">
        <v>53</v>
      </c>
      <c r="Q25" s="2" t="s">
        <v>54</v>
      </c>
      <c r="R25" s="2" t="s">
        <v>55</v>
      </c>
      <c r="S25" s="2" t="s">
        <v>56</v>
      </c>
      <c r="T25" s="2" t="s">
        <v>200</v>
      </c>
      <c r="U25" s="2" t="s">
        <v>52</v>
      </c>
      <c r="V25" s="2" t="s">
        <v>23</v>
      </c>
      <c r="W25" s="2">
        <v>350</v>
      </c>
      <c r="X25" s="2">
        <v>3</v>
      </c>
      <c r="Y25" s="2" t="s">
        <v>431</v>
      </c>
      <c r="Z25" s="2">
        <v>4.5</v>
      </c>
      <c r="AA25" s="2">
        <v>40</v>
      </c>
      <c r="AB25" s="8">
        <f t="shared" si="0"/>
        <v>15.91</v>
      </c>
      <c r="AC25" s="8">
        <f t="shared" si="1"/>
        <v>5.3033333333333337</v>
      </c>
    </row>
    <row r="26" spans="1:29" x14ac:dyDescent="0.25">
      <c r="A26" s="2" t="s">
        <v>1074</v>
      </c>
      <c r="B26" s="2" t="s">
        <v>722</v>
      </c>
      <c r="C26" s="2" t="s">
        <v>1075</v>
      </c>
      <c r="D26" s="2" t="s">
        <v>1076</v>
      </c>
      <c r="E26" s="9">
        <v>1598</v>
      </c>
      <c r="F26" s="2" t="s">
        <v>1077</v>
      </c>
      <c r="G26" s="2">
        <v>2700</v>
      </c>
      <c r="H26" s="2">
        <v>15000</v>
      </c>
      <c r="J26" s="2" t="s">
        <v>431</v>
      </c>
      <c r="K26" s="2" t="s">
        <v>66</v>
      </c>
      <c r="L26" s="2">
        <v>80</v>
      </c>
      <c r="M26" s="2" t="s">
        <v>52</v>
      </c>
      <c r="O26" s="2" t="s">
        <v>431</v>
      </c>
      <c r="P26" s="2" t="s">
        <v>53</v>
      </c>
      <c r="Q26" s="2" t="s">
        <v>54</v>
      </c>
      <c r="R26" s="2" t="s">
        <v>55</v>
      </c>
      <c r="S26" s="2" t="s">
        <v>56</v>
      </c>
      <c r="T26" s="2" t="s">
        <v>200</v>
      </c>
      <c r="U26" s="2" t="s">
        <v>52</v>
      </c>
      <c r="V26" s="2" t="s">
        <v>23</v>
      </c>
      <c r="W26" s="2">
        <v>574</v>
      </c>
      <c r="X26" s="2">
        <v>3</v>
      </c>
      <c r="Y26" s="2" t="s">
        <v>431</v>
      </c>
      <c r="Z26" s="2">
        <v>5.5</v>
      </c>
      <c r="AA26" s="2">
        <v>60</v>
      </c>
      <c r="AB26" s="8">
        <f t="shared" si="0"/>
        <v>15.98</v>
      </c>
      <c r="AC26" s="8">
        <f t="shared" si="1"/>
        <v>5.3266666666666671</v>
      </c>
    </row>
    <row r="27" spans="1:29" x14ac:dyDescent="0.25">
      <c r="A27" s="2" t="s">
        <v>912</v>
      </c>
      <c r="B27" s="2" t="s">
        <v>636</v>
      </c>
      <c r="C27" s="2" t="s">
        <v>913</v>
      </c>
      <c r="D27" s="2" t="s">
        <v>914</v>
      </c>
      <c r="E27" s="9">
        <v>1082</v>
      </c>
      <c r="F27" s="2" t="s">
        <v>915</v>
      </c>
      <c r="G27" s="2">
        <v>2700</v>
      </c>
      <c r="H27" s="2">
        <v>15000</v>
      </c>
      <c r="J27" s="2" t="s">
        <v>431</v>
      </c>
      <c r="K27" s="2" t="s">
        <v>66</v>
      </c>
      <c r="L27" s="2">
        <v>80</v>
      </c>
      <c r="M27" s="2" t="s">
        <v>52</v>
      </c>
      <c r="P27" s="2" t="s">
        <v>53</v>
      </c>
      <c r="Q27" s="2" t="s">
        <v>54</v>
      </c>
      <c r="R27" s="2" t="s">
        <v>55</v>
      </c>
      <c r="S27" s="2" t="s">
        <v>56</v>
      </c>
      <c r="T27" s="2" t="s">
        <v>200</v>
      </c>
      <c r="U27" s="2" t="s">
        <v>64</v>
      </c>
      <c r="V27" s="2" t="s">
        <v>23</v>
      </c>
      <c r="W27" s="2">
        <v>350</v>
      </c>
      <c r="X27" s="2">
        <v>2</v>
      </c>
      <c r="Z27" s="2">
        <v>5</v>
      </c>
      <c r="AA27" s="2">
        <v>40</v>
      </c>
      <c r="AB27" s="8">
        <f t="shared" si="0"/>
        <v>10.82</v>
      </c>
      <c r="AC27" s="8">
        <f t="shared" si="1"/>
        <v>5.41</v>
      </c>
    </row>
    <row r="28" spans="1:29" x14ac:dyDescent="0.25">
      <c r="A28" s="2" t="s">
        <v>867</v>
      </c>
      <c r="B28" s="2" t="s">
        <v>649</v>
      </c>
      <c r="C28" s="2" t="s">
        <v>868</v>
      </c>
      <c r="D28" s="2" t="s">
        <v>869</v>
      </c>
      <c r="E28" s="9">
        <v>13164</v>
      </c>
      <c r="F28" s="2" t="s">
        <v>870</v>
      </c>
      <c r="G28" s="2">
        <v>2700</v>
      </c>
      <c r="H28" s="2">
        <v>15000</v>
      </c>
      <c r="J28" s="2" t="s">
        <v>431</v>
      </c>
      <c r="K28" s="2" t="s">
        <v>66</v>
      </c>
      <c r="L28" s="2">
        <v>80</v>
      </c>
      <c r="M28" s="2" t="s">
        <v>52</v>
      </c>
      <c r="O28" s="2" t="s">
        <v>431</v>
      </c>
      <c r="P28" s="2" t="s">
        <v>53</v>
      </c>
      <c r="Q28" s="2" t="s">
        <v>54</v>
      </c>
      <c r="R28" s="2" t="s">
        <v>55</v>
      </c>
      <c r="S28" s="2" t="s">
        <v>56</v>
      </c>
      <c r="T28" s="2" t="s">
        <v>155</v>
      </c>
      <c r="U28" s="2" t="s">
        <v>52</v>
      </c>
      <c r="V28" s="2" t="s">
        <v>23</v>
      </c>
      <c r="W28" s="2">
        <v>500</v>
      </c>
      <c r="X28" s="2">
        <v>24</v>
      </c>
      <c r="Z28" s="2">
        <v>6</v>
      </c>
      <c r="AA28" s="2">
        <v>60</v>
      </c>
      <c r="AB28" s="8">
        <f t="shared" si="0"/>
        <v>131.63999999999999</v>
      </c>
      <c r="AC28" s="8">
        <f t="shared" si="1"/>
        <v>5.4849999999999994</v>
      </c>
    </row>
    <row r="29" spans="1:29" x14ac:dyDescent="0.25">
      <c r="A29" s="2" t="s">
        <v>965</v>
      </c>
      <c r="B29" s="2" t="s">
        <v>649</v>
      </c>
      <c r="C29" s="2" t="s">
        <v>966</v>
      </c>
      <c r="D29" s="2" t="s">
        <v>967</v>
      </c>
      <c r="E29" s="9">
        <v>13164</v>
      </c>
      <c r="F29" s="2" t="s">
        <v>870</v>
      </c>
      <c r="G29" s="2">
        <v>2700</v>
      </c>
      <c r="H29" s="2">
        <v>15000</v>
      </c>
      <c r="I29" s="2" t="s">
        <v>115</v>
      </c>
      <c r="J29" s="2" t="s">
        <v>431</v>
      </c>
      <c r="K29" s="2" t="s">
        <v>66</v>
      </c>
      <c r="L29" s="2">
        <v>80</v>
      </c>
      <c r="M29" s="2" t="s">
        <v>52</v>
      </c>
      <c r="N29" s="2" t="s">
        <v>52</v>
      </c>
      <c r="O29" s="2" t="s">
        <v>431</v>
      </c>
      <c r="P29" s="2" t="s">
        <v>53</v>
      </c>
      <c r="Q29" s="2" t="s">
        <v>117</v>
      </c>
      <c r="R29" s="2" t="s">
        <v>446</v>
      </c>
      <c r="S29" s="2" t="s">
        <v>56</v>
      </c>
      <c r="T29" s="2" t="s">
        <v>155</v>
      </c>
      <c r="U29" s="2" t="s">
        <v>52</v>
      </c>
      <c r="V29" s="2" t="s">
        <v>23</v>
      </c>
      <c r="W29" s="2">
        <v>500</v>
      </c>
      <c r="X29" s="2">
        <v>24</v>
      </c>
      <c r="Y29" s="2" t="s">
        <v>66</v>
      </c>
      <c r="Z29" s="2">
        <v>6</v>
      </c>
      <c r="AA29" s="2">
        <v>60</v>
      </c>
      <c r="AB29" s="8">
        <f t="shared" si="0"/>
        <v>131.63999999999999</v>
      </c>
      <c r="AC29" s="8">
        <f t="shared" si="1"/>
        <v>5.4849999999999994</v>
      </c>
    </row>
    <row r="30" spans="1:29" x14ac:dyDescent="0.25">
      <c r="A30" s="2" t="s">
        <v>1119</v>
      </c>
      <c r="B30" s="2" t="s">
        <v>722</v>
      </c>
      <c r="C30" s="2" t="s">
        <v>1120</v>
      </c>
      <c r="D30" s="2" t="s">
        <v>1121</v>
      </c>
      <c r="E30" s="9">
        <v>2209</v>
      </c>
      <c r="F30" s="2" t="s">
        <v>1122</v>
      </c>
      <c r="G30" s="2">
        <v>2000</v>
      </c>
      <c r="H30" s="2">
        <v>15000</v>
      </c>
      <c r="J30" s="2" t="s">
        <v>431</v>
      </c>
      <c r="K30" s="2" t="s">
        <v>453</v>
      </c>
      <c r="L30" s="2">
        <v>80</v>
      </c>
      <c r="P30" s="2" t="s">
        <v>37</v>
      </c>
      <c r="Q30" s="2" t="s">
        <v>54</v>
      </c>
      <c r="R30" s="2" t="s">
        <v>55</v>
      </c>
      <c r="S30" s="2" t="s">
        <v>56</v>
      </c>
      <c r="T30" s="2" t="s">
        <v>200</v>
      </c>
      <c r="U30" s="2" t="s">
        <v>52</v>
      </c>
      <c r="V30" s="2" t="s">
        <v>23</v>
      </c>
      <c r="W30" s="2">
        <v>300</v>
      </c>
      <c r="X30" s="2">
        <v>4</v>
      </c>
      <c r="Z30" s="2">
        <v>4.5</v>
      </c>
      <c r="AA30" s="2">
        <v>40</v>
      </c>
      <c r="AB30" s="8">
        <f t="shared" si="0"/>
        <v>22.09</v>
      </c>
      <c r="AC30" s="8">
        <f t="shared" si="1"/>
        <v>5.5225</v>
      </c>
    </row>
    <row r="31" spans="1:29" x14ac:dyDescent="0.25">
      <c r="A31" s="2" t="s">
        <v>843</v>
      </c>
      <c r="B31" s="2" t="s">
        <v>722</v>
      </c>
      <c r="C31" s="2" t="s">
        <v>844</v>
      </c>
      <c r="D31" s="2" t="s">
        <v>845</v>
      </c>
      <c r="E31" s="9">
        <v>7068</v>
      </c>
      <c r="F31" s="2" t="s">
        <v>846</v>
      </c>
      <c r="G31" s="2">
        <v>2700</v>
      </c>
      <c r="H31" s="2">
        <v>15000</v>
      </c>
      <c r="J31" s="2" t="s">
        <v>431</v>
      </c>
      <c r="K31" s="2" t="s">
        <v>66</v>
      </c>
      <c r="L31" s="2">
        <v>80</v>
      </c>
      <c r="M31" s="2" t="s">
        <v>52</v>
      </c>
      <c r="O31" s="2" t="s">
        <v>431</v>
      </c>
      <c r="P31" s="2" t="s">
        <v>53</v>
      </c>
      <c r="Q31" s="2" t="s">
        <v>54</v>
      </c>
      <c r="R31" s="2" t="s">
        <v>55</v>
      </c>
      <c r="S31" s="2" t="s">
        <v>56</v>
      </c>
      <c r="T31" s="2" t="s">
        <v>200</v>
      </c>
      <c r="U31" s="2" t="s">
        <v>52</v>
      </c>
      <c r="V31" s="2" t="s">
        <v>23</v>
      </c>
      <c r="W31" s="2">
        <v>180</v>
      </c>
      <c r="X31" s="2">
        <v>12</v>
      </c>
      <c r="Y31" s="2" t="s">
        <v>66</v>
      </c>
      <c r="Z31" s="2">
        <v>2.5</v>
      </c>
      <c r="AA31" s="2">
        <v>25</v>
      </c>
      <c r="AB31" s="8">
        <f t="shared" si="0"/>
        <v>70.680000000000007</v>
      </c>
      <c r="AC31" s="8">
        <f t="shared" si="1"/>
        <v>5.8900000000000006</v>
      </c>
    </row>
    <row r="32" spans="1:29" x14ac:dyDescent="0.25">
      <c r="A32" s="2" t="s">
        <v>940</v>
      </c>
      <c r="B32" s="2" t="s">
        <v>722</v>
      </c>
      <c r="C32" s="2" t="s">
        <v>941</v>
      </c>
      <c r="D32" s="2" t="s">
        <v>942</v>
      </c>
      <c r="E32" s="9">
        <v>7068</v>
      </c>
      <c r="F32" s="2" t="s">
        <v>846</v>
      </c>
      <c r="G32" s="2">
        <v>2700</v>
      </c>
      <c r="H32" s="2">
        <v>15000</v>
      </c>
      <c r="J32" s="2" t="s">
        <v>431</v>
      </c>
      <c r="K32" s="2" t="s">
        <v>66</v>
      </c>
      <c r="L32" s="2">
        <v>80</v>
      </c>
      <c r="M32" s="2" t="s">
        <v>52</v>
      </c>
      <c r="O32" s="2" t="s">
        <v>431</v>
      </c>
      <c r="P32" s="2" t="s">
        <v>53</v>
      </c>
      <c r="Q32" s="2" t="s">
        <v>54</v>
      </c>
      <c r="R32" s="2" t="s">
        <v>55</v>
      </c>
      <c r="S32" s="2" t="s">
        <v>56</v>
      </c>
      <c r="T32" s="2" t="s">
        <v>200</v>
      </c>
      <c r="U32" s="2" t="s">
        <v>52</v>
      </c>
      <c r="V32" s="2" t="s">
        <v>23</v>
      </c>
      <c r="W32" s="2">
        <v>180</v>
      </c>
      <c r="X32" s="2">
        <v>12</v>
      </c>
      <c r="Z32" s="2">
        <v>2.5</v>
      </c>
      <c r="AA32" s="2">
        <v>25</v>
      </c>
      <c r="AB32" s="8">
        <f t="shared" si="0"/>
        <v>70.680000000000007</v>
      </c>
      <c r="AC32" s="8">
        <f t="shared" si="1"/>
        <v>5.8900000000000006</v>
      </c>
    </row>
    <row r="33" spans="1:29" x14ac:dyDescent="0.25">
      <c r="A33" s="2" t="s">
        <v>916</v>
      </c>
      <c r="B33" s="2" t="s">
        <v>636</v>
      </c>
      <c r="C33" s="2" t="s">
        <v>917</v>
      </c>
      <c r="D33" s="2" t="s">
        <v>918</v>
      </c>
      <c r="E33" s="9">
        <v>1185</v>
      </c>
      <c r="F33" s="2" t="s">
        <v>919</v>
      </c>
      <c r="G33" s="2">
        <v>2700</v>
      </c>
      <c r="H33" s="2">
        <v>15000</v>
      </c>
      <c r="J33" s="2" t="s">
        <v>431</v>
      </c>
      <c r="K33" s="2" t="s">
        <v>66</v>
      </c>
      <c r="L33" s="2">
        <v>80</v>
      </c>
      <c r="M33" s="2" t="s">
        <v>52</v>
      </c>
      <c r="P33" s="2" t="s">
        <v>37</v>
      </c>
      <c r="Q33" s="2" t="s">
        <v>54</v>
      </c>
      <c r="R33" s="2" t="s">
        <v>55</v>
      </c>
      <c r="S33" s="2" t="s">
        <v>56</v>
      </c>
      <c r="T33" s="2" t="s">
        <v>200</v>
      </c>
      <c r="U33" s="2" t="s">
        <v>64</v>
      </c>
      <c r="V33" s="2" t="s">
        <v>23</v>
      </c>
      <c r="W33" s="2">
        <v>500</v>
      </c>
      <c r="X33" s="2">
        <v>2</v>
      </c>
      <c r="Z33" s="2">
        <v>6</v>
      </c>
      <c r="AA33" s="2">
        <v>60</v>
      </c>
      <c r="AB33" s="8">
        <f t="shared" si="0"/>
        <v>11.85</v>
      </c>
      <c r="AC33" s="8">
        <f t="shared" si="1"/>
        <v>5.9249999999999998</v>
      </c>
    </row>
    <row r="34" spans="1:29" x14ac:dyDescent="0.25">
      <c r="A34" s="2" t="s">
        <v>640</v>
      </c>
      <c r="B34" s="2" t="s">
        <v>641</v>
      </c>
      <c r="C34" s="2" t="s">
        <v>642</v>
      </c>
      <c r="D34" s="2" t="s">
        <v>643</v>
      </c>
      <c r="E34" s="9">
        <v>597</v>
      </c>
      <c r="F34" s="2" t="s">
        <v>79</v>
      </c>
      <c r="G34" s="2">
        <v>5000</v>
      </c>
      <c r="H34" s="2">
        <v>15000</v>
      </c>
      <c r="J34" s="2" t="s">
        <v>431</v>
      </c>
      <c r="K34" s="2" t="s">
        <v>66</v>
      </c>
      <c r="L34" s="2">
        <v>80</v>
      </c>
      <c r="M34" s="2" t="s">
        <v>61</v>
      </c>
      <c r="O34" s="2" t="s">
        <v>431</v>
      </c>
      <c r="P34" s="2" t="s">
        <v>53</v>
      </c>
      <c r="Q34" s="2" t="s">
        <v>54</v>
      </c>
      <c r="R34" s="2" t="s">
        <v>55</v>
      </c>
      <c r="S34" s="2" t="s">
        <v>56</v>
      </c>
      <c r="T34" s="2" t="s">
        <v>200</v>
      </c>
      <c r="U34" s="2" t="s">
        <v>61</v>
      </c>
      <c r="V34" s="2" t="s">
        <v>23</v>
      </c>
      <c r="W34" s="2">
        <v>300</v>
      </c>
      <c r="X34" s="2">
        <v>1</v>
      </c>
      <c r="Y34" s="2" t="s">
        <v>66</v>
      </c>
      <c r="Z34" s="2">
        <v>4.5</v>
      </c>
      <c r="AA34" s="2">
        <v>40</v>
      </c>
      <c r="AB34" s="8">
        <f t="shared" ref="AB34:AB65" si="2">E34/100</f>
        <v>5.97</v>
      </c>
      <c r="AC34" s="8">
        <f t="shared" ref="AC34:AC65" si="3">AB34/X34</f>
        <v>5.97</v>
      </c>
    </row>
    <row r="35" spans="1:29" x14ac:dyDescent="0.25">
      <c r="A35" s="2" t="s">
        <v>847</v>
      </c>
      <c r="B35" s="2" t="s">
        <v>636</v>
      </c>
      <c r="C35" s="2" t="s">
        <v>848</v>
      </c>
      <c r="D35" s="2" t="s">
        <v>849</v>
      </c>
      <c r="E35" s="9">
        <v>597</v>
      </c>
      <c r="F35" s="2" t="s">
        <v>79</v>
      </c>
      <c r="G35" s="2">
        <v>5000</v>
      </c>
      <c r="H35" s="2">
        <v>15000</v>
      </c>
      <c r="J35" s="2" t="s">
        <v>431</v>
      </c>
      <c r="K35" s="2" t="s">
        <v>66</v>
      </c>
      <c r="L35" s="2">
        <v>80</v>
      </c>
      <c r="M35" s="2" t="s">
        <v>61</v>
      </c>
      <c r="O35" s="2" t="s">
        <v>431</v>
      </c>
      <c r="P35" s="2" t="s">
        <v>53</v>
      </c>
      <c r="Q35" s="2" t="s">
        <v>54</v>
      </c>
      <c r="R35" s="2" t="s">
        <v>55</v>
      </c>
      <c r="S35" s="2" t="s">
        <v>56</v>
      </c>
      <c r="T35" s="2" t="s">
        <v>200</v>
      </c>
      <c r="U35" s="2" t="s">
        <v>61</v>
      </c>
      <c r="V35" s="2" t="s">
        <v>23</v>
      </c>
      <c r="W35" s="2">
        <v>500</v>
      </c>
      <c r="X35" s="2">
        <v>1</v>
      </c>
      <c r="Y35" s="2" t="s">
        <v>66</v>
      </c>
      <c r="Z35" s="2">
        <v>5.5</v>
      </c>
      <c r="AA35" s="2">
        <v>60</v>
      </c>
      <c r="AB35" s="8">
        <f t="shared" si="2"/>
        <v>5.97</v>
      </c>
      <c r="AC35" s="8">
        <f t="shared" si="3"/>
        <v>5.97</v>
      </c>
    </row>
    <row r="36" spans="1:29" x14ac:dyDescent="0.25">
      <c r="A36" s="2" t="s">
        <v>756</v>
      </c>
      <c r="B36" s="2" t="s">
        <v>673</v>
      </c>
      <c r="C36" s="2" t="s">
        <v>757</v>
      </c>
      <c r="D36" s="2" t="s">
        <v>758</v>
      </c>
      <c r="E36" s="9">
        <v>597</v>
      </c>
      <c r="F36" s="2" t="s">
        <v>79</v>
      </c>
      <c r="G36" s="2">
        <v>2700</v>
      </c>
      <c r="H36" s="2">
        <v>25000</v>
      </c>
      <c r="J36" s="2" t="s">
        <v>431</v>
      </c>
      <c r="K36" s="2" t="s">
        <v>66</v>
      </c>
      <c r="L36" s="2">
        <v>80</v>
      </c>
      <c r="M36" s="2" t="s">
        <v>52</v>
      </c>
      <c r="O36" s="2" t="s">
        <v>431</v>
      </c>
      <c r="P36" s="2" t="s">
        <v>53</v>
      </c>
      <c r="Q36" s="2" t="s">
        <v>54</v>
      </c>
      <c r="R36" s="2" t="s">
        <v>55</v>
      </c>
      <c r="S36" s="2" t="s">
        <v>56</v>
      </c>
      <c r="T36" s="2" t="s">
        <v>200</v>
      </c>
      <c r="U36" s="2" t="s">
        <v>52</v>
      </c>
      <c r="V36" s="2" t="s">
        <v>23</v>
      </c>
      <c r="W36" s="2">
        <v>450</v>
      </c>
      <c r="X36" s="2">
        <v>1</v>
      </c>
      <c r="Y36" s="2" t="s">
        <v>431</v>
      </c>
      <c r="Z36" s="2">
        <v>7</v>
      </c>
      <c r="AA36" s="2">
        <v>40</v>
      </c>
      <c r="AB36" s="8">
        <f t="shared" si="2"/>
        <v>5.97</v>
      </c>
      <c r="AC36" s="8">
        <f t="shared" si="3"/>
        <v>5.97</v>
      </c>
    </row>
    <row r="37" spans="1:29" x14ac:dyDescent="0.25">
      <c r="A37" s="2" t="s">
        <v>1102</v>
      </c>
      <c r="B37" s="2" t="s">
        <v>661</v>
      </c>
      <c r="C37" s="2" t="s">
        <v>1103</v>
      </c>
      <c r="D37" s="2" t="s">
        <v>1104</v>
      </c>
      <c r="E37" s="9">
        <v>7164</v>
      </c>
      <c r="F37" s="2" t="s">
        <v>1105</v>
      </c>
      <c r="G37" s="2">
        <v>2700</v>
      </c>
      <c r="H37" s="2">
        <v>15000</v>
      </c>
      <c r="J37" s="2" t="s">
        <v>431</v>
      </c>
      <c r="K37" s="2" t="s">
        <v>66</v>
      </c>
      <c r="L37" s="2">
        <v>80</v>
      </c>
      <c r="M37" s="2" t="s">
        <v>52</v>
      </c>
      <c r="P37" s="2" t="s">
        <v>53</v>
      </c>
      <c r="Q37" s="2" t="s">
        <v>54</v>
      </c>
      <c r="R37" s="2" t="s">
        <v>55</v>
      </c>
      <c r="S37" s="2" t="s">
        <v>56</v>
      </c>
      <c r="T37" s="2" t="s">
        <v>200</v>
      </c>
      <c r="U37" s="2" t="s">
        <v>52</v>
      </c>
      <c r="V37" s="2" t="s">
        <v>23</v>
      </c>
      <c r="W37" s="2">
        <v>300</v>
      </c>
      <c r="X37" s="2">
        <v>12</v>
      </c>
      <c r="Y37" s="2" t="s">
        <v>66</v>
      </c>
      <c r="Z37" s="2">
        <v>4.5</v>
      </c>
      <c r="AA37" s="2">
        <v>40</v>
      </c>
      <c r="AB37" s="8">
        <f t="shared" si="2"/>
        <v>71.64</v>
      </c>
      <c r="AC37" s="8">
        <f t="shared" si="3"/>
        <v>5.97</v>
      </c>
    </row>
    <row r="38" spans="1:29" x14ac:dyDescent="0.25">
      <c r="A38" s="2" t="s">
        <v>1109</v>
      </c>
      <c r="B38" s="2" t="s">
        <v>661</v>
      </c>
      <c r="C38" s="2" t="s">
        <v>1110</v>
      </c>
      <c r="D38" s="2" t="s">
        <v>1111</v>
      </c>
      <c r="E38" s="9">
        <v>7164</v>
      </c>
      <c r="F38" s="2" t="s">
        <v>1105</v>
      </c>
      <c r="G38" s="2">
        <v>2700</v>
      </c>
      <c r="H38" s="2">
        <v>15000</v>
      </c>
      <c r="J38" s="2" t="s">
        <v>431</v>
      </c>
      <c r="K38" s="2" t="s">
        <v>66</v>
      </c>
      <c r="L38" s="2">
        <v>80</v>
      </c>
      <c r="M38" s="2" t="s">
        <v>52</v>
      </c>
      <c r="O38" s="2" t="s">
        <v>431</v>
      </c>
      <c r="P38" s="2" t="s">
        <v>53</v>
      </c>
      <c r="Q38" s="2" t="s">
        <v>54</v>
      </c>
      <c r="R38" s="2" t="s">
        <v>55</v>
      </c>
      <c r="S38" s="2" t="s">
        <v>56</v>
      </c>
      <c r="T38" s="2" t="s">
        <v>200</v>
      </c>
      <c r="U38" s="2" t="s">
        <v>52</v>
      </c>
      <c r="V38" s="2" t="s">
        <v>23</v>
      </c>
      <c r="W38" s="2">
        <v>300</v>
      </c>
      <c r="X38" s="2">
        <v>12</v>
      </c>
      <c r="Z38" s="2">
        <v>4.5</v>
      </c>
      <c r="AA38" s="2">
        <v>40</v>
      </c>
      <c r="AB38" s="8">
        <f t="shared" si="2"/>
        <v>71.64</v>
      </c>
      <c r="AC38" s="8">
        <f t="shared" si="3"/>
        <v>5.97</v>
      </c>
    </row>
    <row r="39" spans="1:29" x14ac:dyDescent="0.25">
      <c r="A39" s="2" t="s">
        <v>1112</v>
      </c>
      <c r="B39" s="2" t="s">
        <v>661</v>
      </c>
      <c r="C39" s="2" t="s">
        <v>1113</v>
      </c>
      <c r="D39" s="2" t="s">
        <v>1114</v>
      </c>
      <c r="E39" s="9">
        <v>7164</v>
      </c>
      <c r="F39" s="2" t="s">
        <v>1105</v>
      </c>
      <c r="G39" s="2">
        <v>5000</v>
      </c>
      <c r="H39" s="2">
        <v>15000</v>
      </c>
      <c r="J39" s="2" t="s">
        <v>431</v>
      </c>
      <c r="K39" s="2" t="s">
        <v>66</v>
      </c>
      <c r="L39" s="2">
        <v>80</v>
      </c>
      <c r="M39" s="2" t="s">
        <v>61</v>
      </c>
      <c r="O39" s="2" t="s">
        <v>431</v>
      </c>
      <c r="P39" s="2" t="s">
        <v>53</v>
      </c>
      <c r="Q39" s="2" t="s">
        <v>54</v>
      </c>
      <c r="R39" s="2" t="s">
        <v>55</v>
      </c>
      <c r="S39" s="2" t="s">
        <v>56</v>
      </c>
      <c r="T39" s="2" t="s">
        <v>200</v>
      </c>
      <c r="U39" s="2" t="s">
        <v>61</v>
      </c>
      <c r="V39" s="2" t="s">
        <v>23</v>
      </c>
      <c r="W39" s="2">
        <v>300</v>
      </c>
      <c r="X39" s="2">
        <v>12</v>
      </c>
      <c r="Z39" s="2">
        <v>4.5</v>
      </c>
      <c r="AA39" s="2">
        <v>40</v>
      </c>
      <c r="AB39" s="8">
        <f t="shared" si="2"/>
        <v>71.64</v>
      </c>
      <c r="AC39" s="8">
        <f t="shared" si="3"/>
        <v>5.97</v>
      </c>
    </row>
    <row r="40" spans="1:29" x14ac:dyDescent="0.25">
      <c r="A40" s="2" t="s">
        <v>1001</v>
      </c>
      <c r="B40" s="2" t="s">
        <v>722</v>
      </c>
      <c r="C40" s="2" t="s">
        <v>1002</v>
      </c>
      <c r="D40" s="2" t="s">
        <v>1003</v>
      </c>
      <c r="E40" s="9">
        <v>1280</v>
      </c>
      <c r="F40" s="2" t="s">
        <v>1004</v>
      </c>
      <c r="G40" s="2">
        <v>2700</v>
      </c>
      <c r="H40" s="2">
        <v>25000</v>
      </c>
      <c r="I40" s="2" t="s">
        <v>957</v>
      </c>
      <c r="J40" s="2" t="s">
        <v>431</v>
      </c>
      <c r="K40" s="2" t="s">
        <v>431</v>
      </c>
      <c r="L40" s="2">
        <v>82</v>
      </c>
      <c r="M40" s="2" t="s">
        <v>52</v>
      </c>
      <c r="N40" s="2" t="s">
        <v>52</v>
      </c>
      <c r="P40" s="2" t="s">
        <v>53</v>
      </c>
      <c r="Q40" s="2" t="s">
        <v>117</v>
      </c>
      <c r="R40" s="2" t="s">
        <v>446</v>
      </c>
      <c r="S40" s="2" t="s">
        <v>63</v>
      </c>
      <c r="T40" s="2" t="s">
        <v>155</v>
      </c>
      <c r="U40" s="2" t="s">
        <v>52</v>
      </c>
      <c r="V40" s="2" t="s">
        <v>23</v>
      </c>
      <c r="W40" s="2">
        <v>200</v>
      </c>
      <c r="X40" s="2">
        <v>2</v>
      </c>
      <c r="Y40" s="2" t="s">
        <v>58</v>
      </c>
      <c r="Z40" s="2">
        <v>4</v>
      </c>
      <c r="AA40" s="2">
        <v>25</v>
      </c>
      <c r="AB40" s="8">
        <f t="shared" si="2"/>
        <v>12.8</v>
      </c>
      <c r="AC40" s="8">
        <f t="shared" si="3"/>
        <v>6.4</v>
      </c>
    </row>
    <row r="41" spans="1:29" x14ac:dyDescent="0.25">
      <c r="A41" s="2" t="s">
        <v>1066</v>
      </c>
      <c r="B41" s="2" t="s">
        <v>673</v>
      </c>
      <c r="C41" s="2" t="s">
        <v>1067</v>
      </c>
      <c r="D41" s="2" t="s">
        <v>1068</v>
      </c>
      <c r="E41" s="9">
        <v>7884</v>
      </c>
      <c r="F41" s="2" t="s">
        <v>1069</v>
      </c>
      <c r="G41" s="2">
        <v>5000</v>
      </c>
      <c r="H41" s="2">
        <v>15000</v>
      </c>
      <c r="J41" s="2" t="s">
        <v>431</v>
      </c>
      <c r="K41" s="2" t="s">
        <v>66</v>
      </c>
      <c r="L41" s="2">
        <v>80</v>
      </c>
      <c r="M41" s="2" t="s">
        <v>61</v>
      </c>
      <c r="O41" s="2" t="s">
        <v>431</v>
      </c>
      <c r="P41" s="2" t="s">
        <v>53</v>
      </c>
      <c r="Q41" s="2" t="s">
        <v>54</v>
      </c>
      <c r="R41" s="2" t="s">
        <v>55</v>
      </c>
      <c r="S41" s="2" t="s">
        <v>56</v>
      </c>
      <c r="T41" s="2" t="s">
        <v>200</v>
      </c>
      <c r="U41" s="2" t="s">
        <v>61</v>
      </c>
      <c r="V41" s="2" t="s">
        <v>23</v>
      </c>
      <c r="W41" s="2">
        <v>500</v>
      </c>
      <c r="X41" s="2">
        <v>12</v>
      </c>
      <c r="Y41" s="2" t="s">
        <v>66</v>
      </c>
      <c r="Z41" s="2">
        <v>5</v>
      </c>
      <c r="AA41" s="2">
        <v>60</v>
      </c>
      <c r="AB41" s="8">
        <f t="shared" si="2"/>
        <v>78.84</v>
      </c>
      <c r="AC41" s="8">
        <f t="shared" si="3"/>
        <v>6.57</v>
      </c>
    </row>
    <row r="42" spans="1:29" x14ac:dyDescent="0.25">
      <c r="A42" s="2" t="s">
        <v>1085</v>
      </c>
      <c r="B42" s="2" t="s">
        <v>673</v>
      </c>
      <c r="C42" s="2" t="s">
        <v>1086</v>
      </c>
      <c r="D42" s="2" t="s">
        <v>1087</v>
      </c>
      <c r="E42" s="9">
        <v>7884</v>
      </c>
      <c r="F42" s="2" t="s">
        <v>1069</v>
      </c>
      <c r="G42" s="2">
        <v>2700</v>
      </c>
      <c r="H42" s="2">
        <v>15000</v>
      </c>
      <c r="J42" s="2" t="s">
        <v>431</v>
      </c>
      <c r="K42" s="2" t="s">
        <v>66</v>
      </c>
      <c r="L42" s="2">
        <v>80</v>
      </c>
      <c r="M42" s="2" t="s">
        <v>52</v>
      </c>
      <c r="O42" s="2" t="s">
        <v>431</v>
      </c>
      <c r="P42" s="2" t="s">
        <v>53</v>
      </c>
      <c r="Q42" s="2" t="s">
        <v>54</v>
      </c>
      <c r="R42" s="2" t="s">
        <v>55</v>
      </c>
      <c r="S42" s="2" t="s">
        <v>56</v>
      </c>
      <c r="T42" s="2" t="s">
        <v>200</v>
      </c>
      <c r="U42" s="2" t="s">
        <v>52</v>
      </c>
      <c r="V42" s="2" t="s">
        <v>23</v>
      </c>
      <c r="W42" s="2">
        <v>500</v>
      </c>
      <c r="X42" s="2">
        <v>12</v>
      </c>
      <c r="Y42" s="2" t="s">
        <v>66</v>
      </c>
      <c r="Z42" s="2">
        <v>5</v>
      </c>
      <c r="AA42" s="2">
        <v>60</v>
      </c>
      <c r="AB42" s="8">
        <f t="shared" si="2"/>
        <v>78.84</v>
      </c>
      <c r="AC42" s="8">
        <f t="shared" si="3"/>
        <v>6.57</v>
      </c>
    </row>
    <row r="43" spans="1:29" x14ac:dyDescent="0.25">
      <c r="A43" s="2" t="s">
        <v>763</v>
      </c>
      <c r="B43" s="2" t="s">
        <v>722</v>
      </c>
      <c r="C43" s="2" t="s">
        <v>764</v>
      </c>
      <c r="D43" s="2" t="s">
        <v>765</v>
      </c>
      <c r="E43" s="9">
        <v>3997</v>
      </c>
      <c r="F43" s="2" t="s">
        <v>80</v>
      </c>
      <c r="G43" s="2">
        <v>3000</v>
      </c>
      <c r="H43" s="2">
        <v>25000</v>
      </c>
      <c r="J43" s="2" t="s">
        <v>431</v>
      </c>
      <c r="K43" s="2" t="s">
        <v>66</v>
      </c>
      <c r="L43" s="2">
        <v>80</v>
      </c>
      <c r="M43" s="2" t="s">
        <v>60</v>
      </c>
      <c r="O43" s="2" t="s">
        <v>431</v>
      </c>
      <c r="P43" s="2" t="s">
        <v>53</v>
      </c>
      <c r="Q43" s="2" t="s">
        <v>54</v>
      </c>
      <c r="R43" s="2" t="s">
        <v>55</v>
      </c>
      <c r="S43" s="2" t="s">
        <v>56</v>
      </c>
      <c r="T43" s="2" t="s">
        <v>200</v>
      </c>
      <c r="U43" s="2" t="s">
        <v>52</v>
      </c>
      <c r="V43" s="2" t="s">
        <v>23</v>
      </c>
      <c r="W43" s="2">
        <v>590</v>
      </c>
      <c r="X43" s="2">
        <v>6</v>
      </c>
      <c r="Y43" s="2" t="s">
        <v>431</v>
      </c>
      <c r="Z43" s="2">
        <v>6</v>
      </c>
      <c r="AA43" s="2">
        <v>75</v>
      </c>
      <c r="AB43" s="8">
        <f t="shared" si="2"/>
        <v>39.97</v>
      </c>
      <c r="AC43" s="8">
        <f t="shared" si="3"/>
        <v>6.6616666666666662</v>
      </c>
    </row>
    <row r="44" spans="1:29" x14ac:dyDescent="0.25">
      <c r="A44" s="2" t="s">
        <v>1020</v>
      </c>
      <c r="B44" s="2" t="s">
        <v>661</v>
      </c>
      <c r="C44" s="2" t="s">
        <v>1021</v>
      </c>
      <c r="D44" s="2" t="s">
        <v>1022</v>
      </c>
      <c r="E44" s="9">
        <v>4000</v>
      </c>
      <c r="F44" s="2" t="s">
        <v>1023</v>
      </c>
      <c r="G44" s="2">
        <v>2700</v>
      </c>
      <c r="H44" s="2">
        <v>25000</v>
      </c>
      <c r="I44" s="2" t="s">
        <v>957</v>
      </c>
      <c r="J44" s="2" t="s">
        <v>431</v>
      </c>
      <c r="K44" s="2" t="s">
        <v>66</v>
      </c>
      <c r="L44" s="2">
        <v>82</v>
      </c>
      <c r="M44" s="2" t="s">
        <v>64</v>
      </c>
      <c r="N44" s="2" t="s">
        <v>52</v>
      </c>
      <c r="O44" s="2" t="s">
        <v>431</v>
      </c>
      <c r="P44" s="2" t="s">
        <v>37</v>
      </c>
      <c r="Q44" s="2" t="s">
        <v>117</v>
      </c>
      <c r="R44" s="2" t="s">
        <v>55</v>
      </c>
      <c r="S44" s="2" t="s">
        <v>56</v>
      </c>
      <c r="T44" s="2" t="s">
        <v>155</v>
      </c>
      <c r="U44" s="2" t="s">
        <v>64</v>
      </c>
      <c r="V44" s="2" t="s">
        <v>23</v>
      </c>
      <c r="W44" s="2">
        <v>350</v>
      </c>
      <c r="X44" s="2">
        <v>6</v>
      </c>
      <c r="Z44" s="2">
        <v>5</v>
      </c>
      <c r="AA44" s="2">
        <v>40</v>
      </c>
      <c r="AB44" s="8">
        <f t="shared" si="2"/>
        <v>40</v>
      </c>
      <c r="AC44" s="8">
        <f t="shared" si="3"/>
        <v>6.666666666666667</v>
      </c>
    </row>
    <row r="45" spans="1:29" x14ac:dyDescent="0.25">
      <c r="A45" s="2" t="s">
        <v>774</v>
      </c>
      <c r="B45" s="2" t="s">
        <v>641</v>
      </c>
      <c r="C45" s="2" t="s">
        <v>775</v>
      </c>
      <c r="D45" s="2" t="s">
        <v>776</v>
      </c>
      <c r="E45" s="9">
        <v>2779</v>
      </c>
      <c r="F45" s="2" t="s">
        <v>777</v>
      </c>
      <c r="G45" s="2">
        <v>2700</v>
      </c>
      <c r="H45" s="2">
        <v>25000</v>
      </c>
      <c r="J45" s="2" t="s">
        <v>431</v>
      </c>
      <c r="K45" s="2" t="s">
        <v>66</v>
      </c>
      <c r="L45" s="2">
        <v>80</v>
      </c>
      <c r="M45" s="2" t="s">
        <v>52</v>
      </c>
      <c r="O45" s="2" t="s">
        <v>431</v>
      </c>
      <c r="P45" s="2" t="s">
        <v>53</v>
      </c>
      <c r="Q45" s="2" t="s">
        <v>54</v>
      </c>
      <c r="R45" s="2" t="s">
        <v>55</v>
      </c>
      <c r="S45" s="2" t="s">
        <v>56</v>
      </c>
      <c r="T45" s="2" t="s">
        <v>155</v>
      </c>
      <c r="U45" s="2" t="s">
        <v>64</v>
      </c>
      <c r="V45" s="2" t="s">
        <v>23</v>
      </c>
      <c r="W45" s="2">
        <v>500</v>
      </c>
      <c r="X45" s="2">
        <v>4</v>
      </c>
      <c r="Y45" s="2" t="s">
        <v>431</v>
      </c>
      <c r="Z45" s="2">
        <v>7</v>
      </c>
      <c r="AA45" s="2">
        <v>60</v>
      </c>
      <c r="AB45" s="8">
        <f t="shared" si="2"/>
        <v>27.79</v>
      </c>
      <c r="AC45" s="8">
        <f t="shared" si="3"/>
        <v>6.9474999999999998</v>
      </c>
    </row>
    <row r="46" spans="1:29" x14ac:dyDescent="0.25">
      <c r="A46" s="2" t="s">
        <v>1058</v>
      </c>
      <c r="B46" s="2" t="s">
        <v>661</v>
      </c>
      <c r="C46" s="2" t="s">
        <v>1059</v>
      </c>
      <c r="D46" s="2" t="s">
        <v>1060</v>
      </c>
      <c r="E46" s="9">
        <v>697</v>
      </c>
      <c r="F46" s="2" t="s">
        <v>725</v>
      </c>
      <c r="G46" s="2">
        <v>2700</v>
      </c>
      <c r="H46" s="2">
        <v>25000</v>
      </c>
      <c r="I46" s="2" t="s">
        <v>957</v>
      </c>
      <c r="J46" s="2" t="s">
        <v>431</v>
      </c>
      <c r="K46" s="2" t="s">
        <v>51</v>
      </c>
      <c r="L46" s="2">
        <v>80</v>
      </c>
      <c r="M46" s="2" t="s">
        <v>52</v>
      </c>
      <c r="N46" s="2" t="s">
        <v>52</v>
      </c>
      <c r="P46" s="2" t="s">
        <v>53</v>
      </c>
      <c r="Q46" s="2" t="s">
        <v>117</v>
      </c>
      <c r="R46" s="2" t="s">
        <v>446</v>
      </c>
      <c r="S46" s="2" t="s">
        <v>1061</v>
      </c>
      <c r="T46" s="2" t="s">
        <v>155</v>
      </c>
      <c r="U46" s="2" t="s">
        <v>52</v>
      </c>
      <c r="V46" s="2" t="s">
        <v>23</v>
      </c>
      <c r="W46" s="2">
        <v>500</v>
      </c>
      <c r="X46" s="2">
        <v>1</v>
      </c>
      <c r="Z46" s="2">
        <v>7</v>
      </c>
      <c r="AA46" s="2">
        <v>60</v>
      </c>
      <c r="AB46" s="8">
        <f t="shared" si="2"/>
        <v>6.97</v>
      </c>
      <c r="AC46" s="8">
        <f t="shared" si="3"/>
        <v>6.97</v>
      </c>
    </row>
    <row r="47" spans="1:29" x14ac:dyDescent="0.25">
      <c r="A47" s="2" t="s">
        <v>721</v>
      </c>
      <c r="B47" s="2" t="s">
        <v>722</v>
      </c>
      <c r="C47" s="2" t="s">
        <v>723</v>
      </c>
      <c r="D47" s="2" t="s">
        <v>724</v>
      </c>
      <c r="E47" s="9">
        <v>697</v>
      </c>
      <c r="F47" s="2" t="s">
        <v>725</v>
      </c>
      <c r="G47" s="2">
        <v>2700</v>
      </c>
      <c r="H47" s="2">
        <v>25000</v>
      </c>
      <c r="J47" s="2" t="s">
        <v>431</v>
      </c>
      <c r="K47" s="2" t="s">
        <v>66</v>
      </c>
      <c r="L47" s="2">
        <v>80</v>
      </c>
      <c r="M47" s="2" t="s">
        <v>52</v>
      </c>
      <c r="O47" s="2" t="s">
        <v>431</v>
      </c>
      <c r="P47" s="2" t="s">
        <v>53</v>
      </c>
      <c r="Q47" s="2" t="s">
        <v>54</v>
      </c>
      <c r="R47" s="2" t="s">
        <v>55</v>
      </c>
      <c r="S47" s="2" t="s">
        <v>56</v>
      </c>
      <c r="T47" s="2" t="s">
        <v>200</v>
      </c>
      <c r="U47" s="2" t="s">
        <v>52</v>
      </c>
      <c r="V47" s="2" t="s">
        <v>23</v>
      </c>
      <c r="W47" s="2">
        <v>800</v>
      </c>
      <c r="X47" s="2">
        <v>1</v>
      </c>
      <c r="Y47" s="2" t="s">
        <v>431</v>
      </c>
      <c r="Z47" s="2">
        <v>10</v>
      </c>
      <c r="AA47" s="2">
        <v>60</v>
      </c>
      <c r="AB47" s="8">
        <f t="shared" si="2"/>
        <v>6.97</v>
      </c>
      <c r="AC47" s="8">
        <f t="shared" si="3"/>
        <v>6.97</v>
      </c>
    </row>
    <row r="48" spans="1:29" x14ac:dyDescent="0.25">
      <c r="A48" s="2" t="s">
        <v>836</v>
      </c>
      <c r="B48" s="2" t="s">
        <v>673</v>
      </c>
      <c r="C48" s="2" t="s">
        <v>837</v>
      </c>
      <c r="D48" s="2" t="s">
        <v>838</v>
      </c>
      <c r="E48" s="9">
        <v>699</v>
      </c>
      <c r="F48" s="2" t="s">
        <v>88</v>
      </c>
      <c r="G48" s="2">
        <v>3000</v>
      </c>
      <c r="H48" s="2">
        <v>25000</v>
      </c>
      <c r="J48" s="2" t="s">
        <v>431</v>
      </c>
      <c r="K48" s="2" t="s">
        <v>66</v>
      </c>
      <c r="L48" s="2">
        <v>82</v>
      </c>
      <c r="M48" s="2" t="s">
        <v>60</v>
      </c>
      <c r="O48" s="2" t="s">
        <v>431</v>
      </c>
      <c r="P48" s="2" t="s">
        <v>53</v>
      </c>
      <c r="R48" s="2" t="s">
        <v>55</v>
      </c>
      <c r="S48" s="2" t="s">
        <v>56</v>
      </c>
      <c r="T48" s="2" t="s">
        <v>200</v>
      </c>
      <c r="U48" s="2" t="s">
        <v>52</v>
      </c>
      <c r="V48" s="2" t="s">
        <v>23</v>
      </c>
      <c r="W48" s="2">
        <v>500</v>
      </c>
      <c r="X48" s="2">
        <v>1</v>
      </c>
      <c r="Y48" s="2" t="s">
        <v>66</v>
      </c>
      <c r="Z48" s="2">
        <v>7</v>
      </c>
      <c r="AA48" s="2">
        <v>40</v>
      </c>
      <c r="AB48" s="8">
        <f t="shared" si="2"/>
        <v>6.99</v>
      </c>
      <c r="AC48" s="8">
        <f t="shared" si="3"/>
        <v>6.99</v>
      </c>
    </row>
    <row r="49" spans="1:29" x14ac:dyDescent="0.25">
      <c r="A49" s="2" t="s">
        <v>889</v>
      </c>
      <c r="B49" s="2" t="s">
        <v>722</v>
      </c>
      <c r="C49" s="2" t="s">
        <v>890</v>
      </c>
      <c r="D49" s="2" t="s">
        <v>891</v>
      </c>
      <c r="E49" s="9">
        <v>4197</v>
      </c>
      <c r="F49" s="2" t="s">
        <v>892</v>
      </c>
      <c r="G49" s="2">
        <v>2700</v>
      </c>
      <c r="H49" s="2">
        <v>15000</v>
      </c>
      <c r="J49" s="2" t="s">
        <v>431</v>
      </c>
      <c r="K49" s="2" t="s">
        <v>51</v>
      </c>
      <c r="L49" s="2">
        <v>80</v>
      </c>
      <c r="M49" s="2" t="s">
        <v>52</v>
      </c>
      <c r="P49" s="2" t="s">
        <v>53</v>
      </c>
      <c r="Q49" s="2" t="s">
        <v>117</v>
      </c>
      <c r="R49" s="2" t="s">
        <v>446</v>
      </c>
      <c r="S49" s="2" t="s">
        <v>56</v>
      </c>
      <c r="T49" s="2" t="s">
        <v>155</v>
      </c>
      <c r="U49" s="2" t="s">
        <v>52</v>
      </c>
      <c r="V49" s="2" t="s">
        <v>23</v>
      </c>
      <c r="W49" s="2">
        <v>300</v>
      </c>
      <c r="X49" s="2">
        <v>6</v>
      </c>
      <c r="Z49" s="2">
        <v>4.5</v>
      </c>
      <c r="AA49" s="2">
        <v>40</v>
      </c>
      <c r="AB49" s="8">
        <f t="shared" si="2"/>
        <v>41.97</v>
      </c>
      <c r="AC49" s="8">
        <f t="shared" si="3"/>
        <v>6.9950000000000001</v>
      </c>
    </row>
    <row r="50" spans="1:29" x14ac:dyDescent="0.25">
      <c r="A50" s="2" t="s">
        <v>988</v>
      </c>
      <c r="B50" s="2" t="s">
        <v>673</v>
      </c>
      <c r="C50" s="2" t="s">
        <v>989</v>
      </c>
      <c r="D50" s="2" t="s">
        <v>990</v>
      </c>
      <c r="E50" s="9">
        <v>716</v>
      </c>
      <c r="F50" s="2" t="s">
        <v>991</v>
      </c>
      <c r="G50" s="2">
        <v>2400</v>
      </c>
      <c r="H50" s="2">
        <v>15000</v>
      </c>
      <c r="I50" s="2" t="s">
        <v>115</v>
      </c>
      <c r="J50" s="2" t="s">
        <v>431</v>
      </c>
      <c r="K50" s="2" t="s">
        <v>66</v>
      </c>
      <c r="L50" s="2">
        <v>75</v>
      </c>
      <c r="M50" s="2" t="s">
        <v>64</v>
      </c>
      <c r="O50" s="2" t="s">
        <v>431</v>
      </c>
      <c r="P50" s="2" t="s">
        <v>53</v>
      </c>
      <c r="Q50" s="2" t="s">
        <v>54</v>
      </c>
      <c r="R50" s="2" t="s">
        <v>55</v>
      </c>
      <c r="S50" s="2" t="s">
        <v>81</v>
      </c>
      <c r="T50" s="2" t="s">
        <v>200</v>
      </c>
      <c r="U50" s="2" t="s">
        <v>64</v>
      </c>
      <c r="V50" s="2" t="s">
        <v>23</v>
      </c>
      <c r="W50" s="2">
        <v>670</v>
      </c>
      <c r="X50" s="2">
        <v>1</v>
      </c>
      <c r="Y50" s="2" t="s">
        <v>66</v>
      </c>
      <c r="Z50" s="2">
        <v>4.5</v>
      </c>
      <c r="AA50" s="2">
        <v>60</v>
      </c>
      <c r="AB50" s="8">
        <f t="shared" si="2"/>
        <v>7.16</v>
      </c>
      <c r="AC50" s="8">
        <f t="shared" si="3"/>
        <v>7.16</v>
      </c>
    </row>
    <row r="51" spans="1:29" x14ac:dyDescent="0.25">
      <c r="A51" s="2" t="s">
        <v>972</v>
      </c>
      <c r="B51" s="2" t="s">
        <v>649</v>
      </c>
      <c r="C51" s="2" t="s">
        <v>973</v>
      </c>
      <c r="D51" s="2" t="s">
        <v>974</v>
      </c>
      <c r="E51" s="9">
        <v>1440</v>
      </c>
      <c r="F51" s="2" t="s">
        <v>68</v>
      </c>
      <c r="G51" s="2">
        <v>2700</v>
      </c>
      <c r="H51" s="2">
        <v>15000</v>
      </c>
      <c r="I51" s="2" t="s">
        <v>957</v>
      </c>
      <c r="J51" s="2" t="s">
        <v>431</v>
      </c>
      <c r="K51" s="2" t="s">
        <v>66</v>
      </c>
      <c r="L51" s="2">
        <v>90</v>
      </c>
      <c r="M51" s="2" t="s">
        <v>52</v>
      </c>
      <c r="N51" s="2" t="s">
        <v>52</v>
      </c>
      <c r="O51" s="2" t="s">
        <v>431</v>
      </c>
      <c r="P51" s="2" t="s">
        <v>53</v>
      </c>
      <c r="Q51" s="2" t="s">
        <v>117</v>
      </c>
      <c r="R51" s="2" t="s">
        <v>55</v>
      </c>
      <c r="S51" s="2" t="s">
        <v>56</v>
      </c>
      <c r="T51" s="2" t="s">
        <v>155</v>
      </c>
      <c r="U51" s="2" t="s">
        <v>52</v>
      </c>
      <c r="V51" s="2" t="s">
        <v>23</v>
      </c>
      <c r="W51" s="2">
        <v>350</v>
      </c>
      <c r="X51" s="2">
        <v>2</v>
      </c>
      <c r="Y51" s="2" t="s">
        <v>431</v>
      </c>
      <c r="Z51" s="2">
        <v>5</v>
      </c>
      <c r="AA51" s="2">
        <v>40</v>
      </c>
      <c r="AB51" s="8">
        <f t="shared" si="2"/>
        <v>14.4</v>
      </c>
      <c r="AC51" s="8">
        <f t="shared" si="3"/>
        <v>7.2</v>
      </c>
    </row>
    <row r="52" spans="1:29" x14ac:dyDescent="0.25">
      <c r="A52" s="2" t="s">
        <v>968</v>
      </c>
      <c r="B52" s="2" t="s">
        <v>722</v>
      </c>
      <c r="C52" s="2" t="s">
        <v>969</v>
      </c>
      <c r="D52" s="2" t="s">
        <v>970</v>
      </c>
      <c r="E52" s="9">
        <v>1441</v>
      </c>
      <c r="F52" s="2" t="s">
        <v>971</v>
      </c>
      <c r="G52" s="2">
        <v>2700</v>
      </c>
      <c r="H52" s="2">
        <v>15000</v>
      </c>
      <c r="I52" s="2" t="s">
        <v>957</v>
      </c>
      <c r="J52" s="2" t="s">
        <v>431</v>
      </c>
      <c r="K52" s="2" t="s">
        <v>66</v>
      </c>
      <c r="L52" s="2">
        <v>90</v>
      </c>
      <c r="M52" s="2" t="s">
        <v>52</v>
      </c>
      <c r="N52" s="2" t="s">
        <v>52</v>
      </c>
      <c r="O52" s="2" t="s">
        <v>431</v>
      </c>
      <c r="P52" s="2" t="s">
        <v>53</v>
      </c>
      <c r="Q52" s="2" t="s">
        <v>117</v>
      </c>
      <c r="R52" s="2" t="s">
        <v>55</v>
      </c>
      <c r="S52" s="2" t="s">
        <v>56</v>
      </c>
      <c r="T52" s="2" t="s">
        <v>155</v>
      </c>
      <c r="U52" s="2" t="s">
        <v>52</v>
      </c>
      <c r="V52" s="2" t="s">
        <v>23</v>
      </c>
      <c r="W52" s="2">
        <v>350</v>
      </c>
      <c r="X52" s="2">
        <v>2</v>
      </c>
      <c r="Y52" s="2" t="s">
        <v>431</v>
      </c>
      <c r="Z52" s="2">
        <v>5</v>
      </c>
      <c r="AA52" s="2">
        <v>40</v>
      </c>
      <c r="AB52" s="8">
        <f t="shared" si="2"/>
        <v>14.41</v>
      </c>
      <c r="AC52" s="8">
        <f t="shared" si="3"/>
        <v>7.2050000000000001</v>
      </c>
    </row>
    <row r="53" spans="1:29" x14ac:dyDescent="0.25">
      <c r="A53" s="2" t="s">
        <v>744</v>
      </c>
      <c r="B53" s="2" t="s">
        <v>722</v>
      </c>
      <c r="C53" s="2" t="s">
        <v>745</v>
      </c>
      <c r="D53" s="2" t="s">
        <v>746</v>
      </c>
      <c r="E53" s="9">
        <v>1449</v>
      </c>
      <c r="F53" s="2" t="s">
        <v>747</v>
      </c>
      <c r="G53" s="2">
        <v>2700</v>
      </c>
      <c r="H53" s="2">
        <v>15000</v>
      </c>
      <c r="J53" s="2" t="s">
        <v>431</v>
      </c>
      <c r="K53" s="2" t="s">
        <v>66</v>
      </c>
      <c r="L53" s="2">
        <v>83</v>
      </c>
      <c r="M53" s="2" t="s">
        <v>52</v>
      </c>
      <c r="O53" s="2" t="s">
        <v>431</v>
      </c>
      <c r="P53" s="2" t="s">
        <v>37</v>
      </c>
      <c r="Q53" s="2" t="s">
        <v>117</v>
      </c>
      <c r="R53" s="2" t="s">
        <v>446</v>
      </c>
      <c r="S53" s="2" t="s">
        <v>56</v>
      </c>
      <c r="T53" s="2" t="s">
        <v>155</v>
      </c>
      <c r="U53" s="2" t="s">
        <v>52</v>
      </c>
      <c r="V53" s="2" t="s">
        <v>23</v>
      </c>
      <c r="W53" s="2">
        <v>325</v>
      </c>
      <c r="X53" s="2">
        <v>2</v>
      </c>
      <c r="Y53" s="2" t="s">
        <v>431</v>
      </c>
      <c r="Z53" s="2">
        <v>3.5</v>
      </c>
      <c r="AA53" s="2">
        <v>40</v>
      </c>
      <c r="AB53" s="8">
        <f t="shared" si="2"/>
        <v>14.49</v>
      </c>
      <c r="AC53" s="8">
        <f t="shared" si="3"/>
        <v>7.2450000000000001</v>
      </c>
    </row>
    <row r="54" spans="1:29" x14ac:dyDescent="0.25">
      <c r="A54" s="2" t="s">
        <v>932</v>
      </c>
      <c r="B54" s="2" t="s">
        <v>722</v>
      </c>
      <c r="C54" s="2" t="s">
        <v>933</v>
      </c>
      <c r="D54" s="2" t="s">
        <v>934</v>
      </c>
      <c r="E54" s="9">
        <v>732</v>
      </c>
      <c r="F54" s="2" t="s">
        <v>935</v>
      </c>
      <c r="G54" s="2">
        <v>2200</v>
      </c>
      <c r="H54" s="2">
        <v>15000</v>
      </c>
      <c r="J54" s="2" t="s">
        <v>431</v>
      </c>
      <c r="K54" s="2" t="s">
        <v>51</v>
      </c>
      <c r="L54" s="2">
        <v>0</v>
      </c>
      <c r="P54" s="2" t="s">
        <v>53</v>
      </c>
      <c r="R54" s="2" t="s">
        <v>55</v>
      </c>
      <c r="S54" s="2" t="s">
        <v>62</v>
      </c>
      <c r="T54" s="2" t="s">
        <v>200</v>
      </c>
      <c r="U54" s="2" t="s">
        <v>64</v>
      </c>
      <c r="V54" s="2" t="s">
        <v>23</v>
      </c>
      <c r="W54" s="2">
        <v>320</v>
      </c>
      <c r="X54" s="2">
        <v>1</v>
      </c>
      <c r="Z54" s="2">
        <v>4</v>
      </c>
      <c r="AA54" s="2">
        <v>40</v>
      </c>
      <c r="AB54" s="8">
        <f t="shared" si="2"/>
        <v>7.32</v>
      </c>
      <c r="AC54" s="8">
        <f t="shared" si="3"/>
        <v>7.32</v>
      </c>
    </row>
    <row r="55" spans="1:29" x14ac:dyDescent="0.25">
      <c r="A55" s="2" t="s">
        <v>899</v>
      </c>
      <c r="B55" s="2" t="s">
        <v>661</v>
      </c>
      <c r="C55" s="2" t="s">
        <v>900</v>
      </c>
      <c r="D55" s="2" t="s">
        <v>901</v>
      </c>
      <c r="E55" s="9">
        <v>2997</v>
      </c>
      <c r="F55" s="2" t="s">
        <v>59</v>
      </c>
      <c r="G55" s="2">
        <v>2700</v>
      </c>
      <c r="H55" s="2">
        <v>25000</v>
      </c>
      <c r="J55" s="2" t="s">
        <v>431</v>
      </c>
      <c r="K55" s="2" t="s">
        <v>431</v>
      </c>
      <c r="L55" s="2">
        <v>80</v>
      </c>
      <c r="M55" s="2" t="s">
        <v>52</v>
      </c>
      <c r="P55" s="2" t="s">
        <v>53</v>
      </c>
      <c r="Q55" s="2" t="s">
        <v>117</v>
      </c>
      <c r="R55" s="2" t="s">
        <v>446</v>
      </c>
      <c r="S55" s="2" t="s">
        <v>56</v>
      </c>
      <c r="T55" s="2" t="s">
        <v>155</v>
      </c>
      <c r="U55" s="2" t="s">
        <v>52</v>
      </c>
      <c r="V55" s="2" t="s">
        <v>23</v>
      </c>
      <c r="W55" s="2">
        <v>500</v>
      </c>
      <c r="X55" s="2">
        <v>4</v>
      </c>
      <c r="Z55" s="2">
        <v>7</v>
      </c>
      <c r="AA55" s="2">
        <v>60</v>
      </c>
      <c r="AB55" s="8">
        <f t="shared" si="2"/>
        <v>29.97</v>
      </c>
      <c r="AC55" s="8">
        <f t="shared" si="3"/>
        <v>7.4924999999999997</v>
      </c>
    </row>
    <row r="56" spans="1:29" x14ac:dyDescent="0.25">
      <c r="A56" s="2" t="s">
        <v>908</v>
      </c>
      <c r="B56" s="2" t="s">
        <v>641</v>
      </c>
      <c r="C56" s="2" t="s">
        <v>909</v>
      </c>
      <c r="D56" s="2" t="s">
        <v>910</v>
      </c>
      <c r="E56" s="9">
        <v>754</v>
      </c>
      <c r="F56" s="2" t="s">
        <v>911</v>
      </c>
      <c r="G56" s="2">
        <v>2700</v>
      </c>
      <c r="H56" s="2">
        <v>25000</v>
      </c>
      <c r="J56" s="2" t="s">
        <v>431</v>
      </c>
      <c r="K56" s="2" t="s">
        <v>66</v>
      </c>
      <c r="L56" s="2">
        <v>80</v>
      </c>
      <c r="M56" s="2" t="s">
        <v>52</v>
      </c>
      <c r="P56" s="2" t="s">
        <v>53</v>
      </c>
      <c r="Q56" s="2" t="s">
        <v>117</v>
      </c>
      <c r="R56" s="2" t="s">
        <v>446</v>
      </c>
      <c r="S56" s="2" t="s">
        <v>56</v>
      </c>
      <c r="T56" s="2" t="s">
        <v>155</v>
      </c>
      <c r="U56" s="2" t="s">
        <v>52</v>
      </c>
      <c r="V56" s="2" t="s">
        <v>23</v>
      </c>
      <c r="W56" s="2">
        <v>500</v>
      </c>
      <c r="X56" s="2">
        <v>1</v>
      </c>
      <c r="Z56" s="2">
        <v>7</v>
      </c>
      <c r="AA56" s="2">
        <v>60</v>
      </c>
      <c r="AB56" s="8">
        <f t="shared" si="2"/>
        <v>7.54</v>
      </c>
      <c r="AC56" s="8">
        <f t="shared" si="3"/>
        <v>7.54</v>
      </c>
    </row>
    <row r="57" spans="1:29" x14ac:dyDescent="0.25">
      <c r="A57" s="2" t="s">
        <v>896</v>
      </c>
      <c r="B57" s="2" t="s">
        <v>649</v>
      </c>
      <c r="C57" s="2" t="s">
        <v>897</v>
      </c>
      <c r="D57" s="2" t="s">
        <v>898</v>
      </c>
      <c r="E57" s="9">
        <v>797</v>
      </c>
      <c r="F57" s="2" t="s">
        <v>116</v>
      </c>
      <c r="G57" s="2">
        <v>2700</v>
      </c>
      <c r="H57" s="2">
        <v>15000</v>
      </c>
      <c r="J57" s="2" t="s">
        <v>431</v>
      </c>
      <c r="K57" s="2" t="s">
        <v>51</v>
      </c>
      <c r="L57" s="2">
        <v>80</v>
      </c>
      <c r="M57" s="2" t="s">
        <v>52</v>
      </c>
      <c r="P57" s="2" t="s">
        <v>53</v>
      </c>
      <c r="Q57" s="2" t="s">
        <v>117</v>
      </c>
      <c r="R57" s="2" t="s">
        <v>446</v>
      </c>
      <c r="S57" s="2" t="s">
        <v>56</v>
      </c>
      <c r="T57" s="2" t="s">
        <v>155</v>
      </c>
      <c r="U57" s="2" t="s">
        <v>52</v>
      </c>
      <c r="V57" s="2" t="s">
        <v>23</v>
      </c>
      <c r="W57" s="2">
        <v>300</v>
      </c>
      <c r="X57" s="2">
        <v>1</v>
      </c>
      <c r="Z57" s="2">
        <v>4.5</v>
      </c>
      <c r="AA57" s="2">
        <v>40</v>
      </c>
      <c r="AB57" s="8">
        <f t="shared" si="2"/>
        <v>7.97</v>
      </c>
      <c r="AC57" s="8">
        <f t="shared" si="3"/>
        <v>7.97</v>
      </c>
    </row>
    <row r="58" spans="1:29" x14ac:dyDescent="0.25">
      <c r="A58" s="2" t="s">
        <v>929</v>
      </c>
      <c r="B58" s="2" t="s">
        <v>641</v>
      </c>
      <c r="C58" s="2" t="s">
        <v>930</v>
      </c>
      <c r="D58" s="2" t="s">
        <v>931</v>
      </c>
      <c r="E58" s="9">
        <v>797</v>
      </c>
      <c r="F58" s="2" t="s">
        <v>116</v>
      </c>
      <c r="G58" s="2">
        <v>2500</v>
      </c>
      <c r="H58" s="2">
        <v>15000</v>
      </c>
      <c r="J58" s="2" t="s">
        <v>431</v>
      </c>
      <c r="K58" s="2" t="s">
        <v>51</v>
      </c>
      <c r="L58" s="2">
        <v>0</v>
      </c>
      <c r="P58" s="2" t="s">
        <v>53</v>
      </c>
      <c r="R58" s="2" t="s">
        <v>55</v>
      </c>
      <c r="S58" s="2" t="s">
        <v>62</v>
      </c>
      <c r="T58" s="2" t="s">
        <v>200</v>
      </c>
      <c r="U58" s="2" t="s">
        <v>64</v>
      </c>
      <c r="V58" s="2" t="s">
        <v>23</v>
      </c>
      <c r="W58" s="2">
        <v>365</v>
      </c>
      <c r="X58" s="2">
        <v>1</v>
      </c>
      <c r="Z58" s="2">
        <v>5</v>
      </c>
      <c r="AA58" s="2">
        <v>40</v>
      </c>
      <c r="AB58" s="8">
        <f t="shared" si="2"/>
        <v>7.97</v>
      </c>
      <c r="AC58" s="8">
        <f t="shared" si="3"/>
        <v>7.97</v>
      </c>
    </row>
    <row r="59" spans="1:29" x14ac:dyDescent="0.25">
      <c r="A59" s="2" t="s">
        <v>737</v>
      </c>
      <c r="B59" s="2" t="s">
        <v>722</v>
      </c>
      <c r="C59" s="2" t="s">
        <v>738</v>
      </c>
      <c r="D59" s="2" t="s">
        <v>739</v>
      </c>
      <c r="E59" s="9">
        <v>797</v>
      </c>
      <c r="F59" s="2" t="s">
        <v>116</v>
      </c>
      <c r="G59" s="2">
        <v>3000</v>
      </c>
      <c r="H59" s="2">
        <v>25000</v>
      </c>
      <c r="J59" s="2" t="s">
        <v>431</v>
      </c>
      <c r="K59" s="2" t="s">
        <v>66</v>
      </c>
      <c r="L59" s="2">
        <v>80</v>
      </c>
      <c r="M59" s="2" t="s">
        <v>60</v>
      </c>
      <c r="O59" s="2" t="s">
        <v>431</v>
      </c>
      <c r="P59" s="2" t="s">
        <v>53</v>
      </c>
      <c r="Q59" s="2" t="s">
        <v>54</v>
      </c>
      <c r="R59" s="2" t="s">
        <v>55</v>
      </c>
      <c r="S59" s="2" t="s">
        <v>56</v>
      </c>
      <c r="T59" s="2" t="s">
        <v>200</v>
      </c>
      <c r="U59" s="2" t="s">
        <v>52</v>
      </c>
      <c r="V59" s="2" t="s">
        <v>23</v>
      </c>
      <c r="W59" s="2">
        <v>590</v>
      </c>
      <c r="X59" s="2">
        <v>1</v>
      </c>
      <c r="Y59" s="2" t="s">
        <v>431</v>
      </c>
      <c r="Z59" s="2">
        <v>6</v>
      </c>
      <c r="AA59" s="2">
        <v>75</v>
      </c>
      <c r="AB59" s="8">
        <f t="shared" si="2"/>
        <v>7.97</v>
      </c>
      <c r="AC59" s="8">
        <f t="shared" si="3"/>
        <v>7.97</v>
      </c>
    </row>
    <row r="60" spans="1:29" x14ac:dyDescent="0.25">
      <c r="A60" s="2" t="s">
        <v>954</v>
      </c>
      <c r="B60" s="2" t="s">
        <v>661</v>
      </c>
      <c r="C60" s="2" t="s">
        <v>955</v>
      </c>
      <c r="D60" s="2" t="s">
        <v>956</v>
      </c>
      <c r="E60" s="9">
        <v>797</v>
      </c>
      <c r="F60" s="2" t="s">
        <v>116</v>
      </c>
      <c r="G60" s="2">
        <v>2700</v>
      </c>
      <c r="H60" s="2">
        <v>25000</v>
      </c>
      <c r="I60" s="2" t="s">
        <v>957</v>
      </c>
      <c r="J60" s="2" t="s">
        <v>431</v>
      </c>
      <c r="K60" s="2" t="s">
        <v>66</v>
      </c>
      <c r="L60" s="2">
        <v>80</v>
      </c>
      <c r="M60" s="2" t="s">
        <v>52</v>
      </c>
      <c r="N60" s="2" t="s">
        <v>52</v>
      </c>
      <c r="O60" s="2" t="s">
        <v>431</v>
      </c>
      <c r="P60" s="2" t="s">
        <v>37</v>
      </c>
      <c r="Q60" s="2" t="s">
        <v>54</v>
      </c>
      <c r="R60" s="2" t="s">
        <v>55</v>
      </c>
      <c r="S60" s="2" t="s">
        <v>56</v>
      </c>
      <c r="T60" s="2" t="s">
        <v>155</v>
      </c>
      <c r="U60" s="2" t="s">
        <v>52</v>
      </c>
      <c r="V60" s="2" t="s">
        <v>23</v>
      </c>
      <c r="W60" s="2">
        <v>500</v>
      </c>
      <c r="X60" s="2">
        <v>1</v>
      </c>
      <c r="Y60" s="2" t="s">
        <v>66</v>
      </c>
      <c r="Z60" s="2">
        <v>7</v>
      </c>
      <c r="AA60" s="2">
        <v>60</v>
      </c>
      <c r="AB60" s="8">
        <f t="shared" si="2"/>
        <v>7.97</v>
      </c>
      <c r="AC60" s="8">
        <f t="shared" si="3"/>
        <v>7.97</v>
      </c>
    </row>
    <row r="61" spans="1:29" x14ac:dyDescent="0.25">
      <c r="A61" s="2" t="s">
        <v>962</v>
      </c>
      <c r="B61" s="2" t="s">
        <v>641</v>
      </c>
      <c r="C61" s="2" t="s">
        <v>963</v>
      </c>
      <c r="D61" s="2" t="s">
        <v>964</v>
      </c>
      <c r="E61" s="9">
        <v>837</v>
      </c>
      <c r="F61" s="2" t="s">
        <v>87</v>
      </c>
      <c r="G61" s="2">
        <v>2700</v>
      </c>
      <c r="H61" s="2">
        <v>25000</v>
      </c>
      <c r="I61" s="2" t="s">
        <v>957</v>
      </c>
      <c r="J61" s="2" t="s">
        <v>431</v>
      </c>
      <c r="K61" s="2" t="s">
        <v>66</v>
      </c>
      <c r="L61" s="2">
        <v>80</v>
      </c>
      <c r="M61" s="2" t="s">
        <v>52</v>
      </c>
      <c r="N61" s="2" t="s">
        <v>52</v>
      </c>
      <c r="O61" s="2" t="s">
        <v>431</v>
      </c>
      <c r="P61" s="2" t="s">
        <v>37</v>
      </c>
      <c r="Q61" s="2" t="s">
        <v>54</v>
      </c>
      <c r="R61" s="2" t="s">
        <v>55</v>
      </c>
      <c r="S61" s="2" t="s">
        <v>56</v>
      </c>
      <c r="T61" s="2" t="s">
        <v>200</v>
      </c>
      <c r="U61" s="2" t="s">
        <v>52</v>
      </c>
      <c r="V61" s="2" t="s">
        <v>23</v>
      </c>
      <c r="W61" s="2">
        <v>500</v>
      </c>
      <c r="X61" s="2">
        <v>1</v>
      </c>
      <c r="Y61" s="2" t="s">
        <v>431</v>
      </c>
      <c r="Z61" s="2">
        <v>7</v>
      </c>
      <c r="AA61" s="2">
        <v>60</v>
      </c>
      <c r="AB61" s="8">
        <f t="shared" si="2"/>
        <v>8.3699999999999992</v>
      </c>
      <c r="AC61" s="8">
        <f t="shared" si="3"/>
        <v>8.3699999999999992</v>
      </c>
    </row>
    <row r="62" spans="1:29" x14ac:dyDescent="0.25">
      <c r="A62" s="2" t="s">
        <v>1062</v>
      </c>
      <c r="B62" s="2" t="s">
        <v>661</v>
      </c>
      <c r="C62" s="2" t="s">
        <v>1063</v>
      </c>
      <c r="D62" s="2" t="s">
        <v>1064</v>
      </c>
      <c r="E62" s="9">
        <v>1682</v>
      </c>
      <c r="F62" s="2" t="s">
        <v>1065</v>
      </c>
      <c r="G62" s="2">
        <v>2700</v>
      </c>
      <c r="H62" s="2">
        <v>15000</v>
      </c>
      <c r="J62" s="2" t="s">
        <v>431</v>
      </c>
      <c r="K62" s="2" t="s">
        <v>66</v>
      </c>
      <c r="L62" s="2">
        <v>90</v>
      </c>
      <c r="M62" s="2" t="s">
        <v>52</v>
      </c>
      <c r="O62" s="2" t="s">
        <v>431</v>
      </c>
      <c r="P62" s="2" t="s">
        <v>53</v>
      </c>
      <c r="Q62" s="2" t="s">
        <v>54</v>
      </c>
      <c r="R62" s="2" t="s">
        <v>55</v>
      </c>
      <c r="S62" s="2" t="s">
        <v>56</v>
      </c>
      <c r="T62" s="2" t="s">
        <v>200</v>
      </c>
      <c r="U62" s="2" t="s">
        <v>52</v>
      </c>
      <c r="V62" s="2" t="s">
        <v>23</v>
      </c>
      <c r="W62" s="2">
        <v>350</v>
      </c>
      <c r="X62" s="2">
        <v>2</v>
      </c>
      <c r="Y62" s="2" t="s">
        <v>431</v>
      </c>
      <c r="Z62" s="2">
        <v>5</v>
      </c>
      <c r="AA62" s="2">
        <v>40</v>
      </c>
      <c r="AB62" s="8">
        <f t="shared" si="2"/>
        <v>16.82</v>
      </c>
      <c r="AC62" s="8">
        <f t="shared" si="3"/>
        <v>8.41</v>
      </c>
    </row>
    <row r="63" spans="1:29" x14ac:dyDescent="0.25">
      <c r="A63" s="2" t="s">
        <v>1082</v>
      </c>
      <c r="B63" s="2" t="s">
        <v>722</v>
      </c>
      <c r="C63" s="2" t="s">
        <v>1083</v>
      </c>
      <c r="D63" s="2" t="s">
        <v>1084</v>
      </c>
      <c r="E63" s="9">
        <v>1682</v>
      </c>
      <c r="F63" s="2" t="s">
        <v>1065</v>
      </c>
      <c r="G63" s="2">
        <v>2700</v>
      </c>
      <c r="H63" s="2">
        <v>15000</v>
      </c>
      <c r="J63" s="2" t="s">
        <v>431</v>
      </c>
      <c r="K63" s="2" t="s">
        <v>66</v>
      </c>
      <c r="L63" s="2">
        <v>90</v>
      </c>
      <c r="M63" s="2" t="s">
        <v>52</v>
      </c>
      <c r="O63" s="2" t="s">
        <v>431</v>
      </c>
      <c r="P63" s="2" t="s">
        <v>53</v>
      </c>
      <c r="Q63" s="2" t="s">
        <v>54</v>
      </c>
      <c r="R63" s="2" t="s">
        <v>55</v>
      </c>
      <c r="S63" s="2" t="s">
        <v>56</v>
      </c>
      <c r="T63" s="2" t="s">
        <v>200</v>
      </c>
      <c r="U63" s="2" t="s">
        <v>52</v>
      </c>
      <c r="V63" s="2" t="s">
        <v>23</v>
      </c>
      <c r="W63" s="2">
        <v>350</v>
      </c>
      <c r="X63" s="2">
        <v>2</v>
      </c>
      <c r="Y63" s="2" t="s">
        <v>431</v>
      </c>
      <c r="Z63" s="2">
        <v>5</v>
      </c>
      <c r="AA63" s="2">
        <v>40</v>
      </c>
      <c r="AB63" s="8">
        <f t="shared" si="2"/>
        <v>16.82</v>
      </c>
      <c r="AC63" s="8">
        <f t="shared" si="3"/>
        <v>8.41</v>
      </c>
    </row>
    <row r="64" spans="1:29" x14ac:dyDescent="0.25">
      <c r="A64" s="2" t="s">
        <v>717</v>
      </c>
      <c r="B64" s="2" t="s">
        <v>673</v>
      </c>
      <c r="C64" s="2" t="s">
        <v>718</v>
      </c>
      <c r="D64" s="2" t="s">
        <v>719</v>
      </c>
      <c r="E64" s="9">
        <v>1699</v>
      </c>
      <c r="F64" s="2" t="s">
        <v>720</v>
      </c>
      <c r="G64" s="2">
        <v>2700</v>
      </c>
      <c r="H64" s="2">
        <v>15000</v>
      </c>
      <c r="J64" s="2" t="s">
        <v>431</v>
      </c>
      <c r="K64" s="2" t="s">
        <v>66</v>
      </c>
      <c r="L64" s="2">
        <v>83</v>
      </c>
      <c r="M64" s="2" t="s">
        <v>52</v>
      </c>
      <c r="O64" s="2" t="s">
        <v>431</v>
      </c>
      <c r="P64" s="2" t="s">
        <v>37</v>
      </c>
      <c r="Q64" s="2" t="s">
        <v>54</v>
      </c>
      <c r="R64" s="2" t="s">
        <v>55</v>
      </c>
      <c r="S64" s="2" t="s">
        <v>56</v>
      </c>
      <c r="T64" s="2" t="s">
        <v>200</v>
      </c>
      <c r="U64" s="2" t="s">
        <v>52</v>
      </c>
      <c r="V64" s="2" t="s">
        <v>23</v>
      </c>
      <c r="W64" s="2">
        <v>350</v>
      </c>
      <c r="X64" s="2">
        <v>2</v>
      </c>
      <c r="Y64" s="2" t="s">
        <v>431</v>
      </c>
      <c r="Z64" s="2">
        <v>3.5</v>
      </c>
      <c r="AA64" s="2">
        <v>40</v>
      </c>
      <c r="AB64" s="8">
        <f t="shared" si="2"/>
        <v>16.989999999999998</v>
      </c>
      <c r="AC64" s="8">
        <f t="shared" si="3"/>
        <v>8.4949999999999992</v>
      </c>
    </row>
    <row r="65" spans="1:29" x14ac:dyDescent="0.25">
      <c r="A65" s="2" t="s">
        <v>820</v>
      </c>
      <c r="B65" s="2" t="s">
        <v>673</v>
      </c>
      <c r="C65" s="2" t="s">
        <v>821</v>
      </c>
      <c r="D65" s="2" t="s">
        <v>822</v>
      </c>
      <c r="E65" s="9">
        <v>864</v>
      </c>
      <c r="F65" s="2" t="s">
        <v>823</v>
      </c>
      <c r="G65" s="2">
        <v>2700</v>
      </c>
      <c r="H65" s="2">
        <v>25000</v>
      </c>
      <c r="K65" s="2" t="s">
        <v>66</v>
      </c>
      <c r="L65" s="2">
        <v>80</v>
      </c>
      <c r="M65" s="2" t="s">
        <v>52</v>
      </c>
      <c r="P65" s="2" t="s">
        <v>53</v>
      </c>
      <c r="Q65" s="2" t="s">
        <v>54</v>
      </c>
      <c r="R65" s="2" t="s">
        <v>55</v>
      </c>
      <c r="S65" s="2" t="s">
        <v>56</v>
      </c>
      <c r="T65" s="2" t="s">
        <v>200</v>
      </c>
      <c r="U65" s="2" t="s">
        <v>60</v>
      </c>
      <c r="V65" s="2" t="s">
        <v>23</v>
      </c>
      <c r="W65" s="2">
        <v>450</v>
      </c>
      <c r="X65" s="2">
        <v>1</v>
      </c>
      <c r="Y65" s="2" t="s">
        <v>58</v>
      </c>
      <c r="Z65" s="2">
        <v>6</v>
      </c>
      <c r="AA65" s="2">
        <v>20</v>
      </c>
      <c r="AB65" s="8">
        <f t="shared" si="2"/>
        <v>8.64</v>
      </c>
      <c r="AC65" s="8">
        <f t="shared" si="3"/>
        <v>8.64</v>
      </c>
    </row>
    <row r="66" spans="1:29" x14ac:dyDescent="0.25">
      <c r="A66" s="2" t="s">
        <v>785</v>
      </c>
      <c r="B66" s="2" t="s">
        <v>673</v>
      </c>
      <c r="C66" s="2" t="s">
        <v>786</v>
      </c>
      <c r="D66" s="2" t="s">
        <v>787</v>
      </c>
      <c r="E66" s="9">
        <v>1749</v>
      </c>
      <c r="F66" s="2" t="s">
        <v>788</v>
      </c>
      <c r="G66" s="2">
        <v>2400</v>
      </c>
      <c r="H66" s="2">
        <v>15000</v>
      </c>
      <c r="J66" s="2" t="s">
        <v>431</v>
      </c>
      <c r="K66" s="2" t="s">
        <v>66</v>
      </c>
      <c r="L66" s="2">
        <v>83</v>
      </c>
      <c r="O66" s="2" t="s">
        <v>431</v>
      </c>
      <c r="P66" s="2" t="s">
        <v>37</v>
      </c>
      <c r="Q66" s="2" t="s">
        <v>54</v>
      </c>
      <c r="R66" s="2" t="s">
        <v>55</v>
      </c>
      <c r="S66" s="2" t="s">
        <v>56</v>
      </c>
      <c r="T66" s="2" t="s">
        <v>200</v>
      </c>
      <c r="U66" s="2" t="s">
        <v>64</v>
      </c>
      <c r="V66" s="2" t="s">
        <v>23</v>
      </c>
      <c r="W66" s="2">
        <v>350</v>
      </c>
      <c r="X66" s="2">
        <v>2</v>
      </c>
      <c r="Y66" s="2" t="s">
        <v>431</v>
      </c>
      <c r="Z66" s="2">
        <v>3.5</v>
      </c>
      <c r="AA66" s="2">
        <v>40</v>
      </c>
      <c r="AB66" s="8">
        <f t="shared" ref="AB66:AB97" si="4">E66/100</f>
        <v>17.489999999999998</v>
      </c>
      <c r="AC66" s="8">
        <f t="shared" ref="AC66:AC97" si="5">AB66/X66</f>
        <v>8.7449999999999992</v>
      </c>
    </row>
    <row r="67" spans="1:29" x14ac:dyDescent="0.25">
      <c r="A67" s="2" t="s">
        <v>1115</v>
      </c>
      <c r="B67" s="2" t="s">
        <v>636</v>
      </c>
      <c r="C67" s="2" t="s">
        <v>1116</v>
      </c>
      <c r="D67" s="2" t="s">
        <v>1117</v>
      </c>
      <c r="E67" s="9">
        <v>882</v>
      </c>
      <c r="F67" s="2" t="s">
        <v>1118</v>
      </c>
      <c r="G67" s="2">
        <v>2000</v>
      </c>
      <c r="H67" s="2">
        <v>15000</v>
      </c>
      <c r="J67" s="2" t="s">
        <v>431</v>
      </c>
      <c r="K67" s="2" t="s">
        <v>66</v>
      </c>
      <c r="L67" s="2">
        <v>80</v>
      </c>
      <c r="P67" s="2" t="s">
        <v>37</v>
      </c>
      <c r="Q67" s="2" t="s">
        <v>54</v>
      </c>
      <c r="R67" s="2" t="s">
        <v>55</v>
      </c>
      <c r="S67" s="2" t="s">
        <v>56</v>
      </c>
      <c r="T67" s="2" t="s">
        <v>200</v>
      </c>
      <c r="U67" s="2" t="s">
        <v>52</v>
      </c>
      <c r="V67" s="2" t="s">
        <v>23</v>
      </c>
      <c r="W67" s="2">
        <v>300</v>
      </c>
      <c r="X67" s="2">
        <v>1</v>
      </c>
      <c r="Z67" s="2">
        <v>4.5</v>
      </c>
      <c r="AA67" s="2">
        <v>40</v>
      </c>
      <c r="AB67" s="8">
        <f t="shared" si="4"/>
        <v>8.82</v>
      </c>
      <c r="AC67" s="8">
        <f t="shared" si="5"/>
        <v>8.82</v>
      </c>
    </row>
    <row r="68" spans="1:29" x14ac:dyDescent="0.25">
      <c r="A68" s="2" t="s">
        <v>665</v>
      </c>
      <c r="B68" s="2" t="s">
        <v>641</v>
      </c>
      <c r="C68" s="2" t="s">
        <v>666</v>
      </c>
      <c r="D68" s="2" t="s">
        <v>667</v>
      </c>
      <c r="E68" s="9">
        <v>3551</v>
      </c>
      <c r="F68" s="2" t="s">
        <v>668</v>
      </c>
      <c r="G68" s="2">
        <v>3000</v>
      </c>
      <c r="H68" s="2">
        <v>25000</v>
      </c>
      <c r="J68" s="2" t="s">
        <v>431</v>
      </c>
      <c r="K68" s="2" t="s">
        <v>66</v>
      </c>
      <c r="L68" s="2">
        <v>80</v>
      </c>
      <c r="M68" s="2" t="s">
        <v>60</v>
      </c>
      <c r="O68" s="2" t="s">
        <v>431</v>
      </c>
      <c r="P68" s="2" t="s">
        <v>53</v>
      </c>
      <c r="Q68" s="2" t="s">
        <v>54</v>
      </c>
      <c r="R68" s="2" t="s">
        <v>55</v>
      </c>
      <c r="S68" s="2" t="s">
        <v>56</v>
      </c>
      <c r="T68" s="2" t="s">
        <v>200</v>
      </c>
      <c r="U68" s="2" t="s">
        <v>52</v>
      </c>
      <c r="V68" s="2" t="s">
        <v>23</v>
      </c>
      <c r="W68" s="2">
        <v>650</v>
      </c>
      <c r="X68" s="2">
        <v>4</v>
      </c>
      <c r="Y68" s="2" t="s">
        <v>66</v>
      </c>
      <c r="Z68" s="2">
        <v>10</v>
      </c>
      <c r="AA68" s="2">
        <v>60</v>
      </c>
      <c r="AB68" s="8">
        <f t="shared" si="4"/>
        <v>35.51</v>
      </c>
      <c r="AC68" s="8">
        <f t="shared" si="5"/>
        <v>8.8774999999999995</v>
      </c>
    </row>
    <row r="69" spans="1:29" x14ac:dyDescent="0.25">
      <c r="A69" s="2" t="s">
        <v>947</v>
      </c>
      <c r="B69" s="2" t="s">
        <v>641</v>
      </c>
      <c r="C69" s="2" t="s">
        <v>948</v>
      </c>
      <c r="D69" s="2" t="s">
        <v>949</v>
      </c>
      <c r="E69" s="9">
        <v>5385</v>
      </c>
      <c r="F69" s="2" t="s">
        <v>950</v>
      </c>
      <c r="G69" s="2">
        <v>2700</v>
      </c>
      <c r="H69" s="2">
        <v>25000</v>
      </c>
      <c r="J69" s="2" t="s">
        <v>431</v>
      </c>
      <c r="K69" s="2" t="s">
        <v>51</v>
      </c>
      <c r="L69" s="2">
        <v>80</v>
      </c>
      <c r="M69" s="2" t="s">
        <v>52</v>
      </c>
      <c r="P69" s="2" t="s">
        <v>53</v>
      </c>
      <c r="Q69" s="2" t="s">
        <v>54</v>
      </c>
      <c r="R69" s="2" t="s">
        <v>55</v>
      </c>
      <c r="S69" s="2" t="s">
        <v>56</v>
      </c>
      <c r="T69" s="2" t="s">
        <v>155</v>
      </c>
      <c r="U69" s="2" t="s">
        <v>64</v>
      </c>
      <c r="V69" s="2" t="s">
        <v>23</v>
      </c>
      <c r="W69" s="2">
        <v>500</v>
      </c>
      <c r="X69" s="2">
        <v>6</v>
      </c>
      <c r="Z69" s="2">
        <v>7</v>
      </c>
      <c r="AA69" s="2">
        <v>60</v>
      </c>
      <c r="AB69" s="8">
        <f t="shared" si="4"/>
        <v>53.85</v>
      </c>
      <c r="AC69" s="8">
        <f t="shared" si="5"/>
        <v>8.9749999999999996</v>
      </c>
    </row>
    <row r="70" spans="1:29" x14ac:dyDescent="0.25">
      <c r="A70" s="2" t="s">
        <v>697</v>
      </c>
      <c r="B70" s="2" t="s">
        <v>649</v>
      </c>
      <c r="C70" s="2" t="s">
        <v>698</v>
      </c>
      <c r="D70" s="2" t="s">
        <v>699</v>
      </c>
      <c r="E70" s="9">
        <v>1797</v>
      </c>
      <c r="F70" s="2" t="s">
        <v>700</v>
      </c>
      <c r="G70" s="2">
        <v>5000</v>
      </c>
      <c r="H70" s="2">
        <v>15000</v>
      </c>
      <c r="J70" s="2" t="s">
        <v>431</v>
      </c>
      <c r="K70" s="2" t="s">
        <v>66</v>
      </c>
      <c r="L70" s="2">
        <v>90</v>
      </c>
      <c r="M70" s="2" t="s">
        <v>61</v>
      </c>
      <c r="O70" s="2" t="s">
        <v>431</v>
      </c>
      <c r="P70" s="2" t="s">
        <v>53</v>
      </c>
      <c r="Q70" s="2" t="s">
        <v>54</v>
      </c>
      <c r="R70" s="2" t="s">
        <v>55</v>
      </c>
      <c r="S70" s="2" t="s">
        <v>56</v>
      </c>
      <c r="T70" s="2" t="s">
        <v>200</v>
      </c>
      <c r="U70" s="2" t="s">
        <v>61</v>
      </c>
      <c r="V70" s="2" t="s">
        <v>23</v>
      </c>
      <c r="W70" s="2">
        <v>500</v>
      </c>
      <c r="X70" s="2">
        <v>2</v>
      </c>
      <c r="Y70" s="2" t="s">
        <v>431</v>
      </c>
      <c r="Z70" s="2">
        <v>6.5</v>
      </c>
      <c r="AA70" s="2">
        <v>60</v>
      </c>
      <c r="AB70" s="8">
        <f t="shared" si="4"/>
        <v>17.97</v>
      </c>
      <c r="AC70" s="8">
        <f t="shared" si="5"/>
        <v>8.9849999999999994</v>
      </c>
    </row>
    <row r="71" spans="1:29" x14ac:dyDescent="0.25">
      <c r="A71" s="2" t="s">
        <v>778</v>
      </c>
      <c r="B71" s="2" t="s">
        <v>722</v>
      </c>
      <c r="C71" s="2" t="s">
        <v>779</v>
      </c>
      <c r="D71" s="2" t="s">
        <v>780</v>
      </c>
      <c r="E71" s="9">
        <v>1797</v>
      </c>
      <c r="F71" s="2" t="s">
        <v>700</v>
      </c>
      <c r="G71" s="2">
        <v>5000</v>
      </c>
      <c r="H71" s="2">
        <v>15000</v>
      </c>
      <c r="J71" s="2" t="s">
        <v>431</v>
      </c>
      <c r="K71" s="2" t="s">
        <v>66</v>
      </c>
      <c r="L71" s="2">
        <v>90</v>
      </c>
      <c r="M71" s="2" t="s">
        <v>61</v>
      </c>
      <c r="O71" s="2" t="s">
        <v>431</v>
      </c>
      <c r="P71" s="2" t="s">
        <v>53</v>
      </c>
      <c r="Q71" s="2" t="s">
        <v>54</v>
      </c>
      <c r="R71" s="2" t="s">
        <v>55</v>
      </c>
      <c r="S71" s="2" t="s">
        <v>56</v>
      </c>
      <c r="T71" s="2" t="s">
        <v>200</v>
      </c>
      <c r="U71" s="2" t="s">
        <v>61</v>
      </c>
      <c r="V71" s="2" t="s">
        <v>23</v>
      </c>
      <c r="W71" s="2">
        <v>500</v>
      </c>
      <c r="X71" s="2">
        <v>2</v>
      </c>
      <c r="Y71" s="2" t="s">
        <v>431</v>
      </c>
      <c r="Z71" s="2">
        <v>6.5</v>
      </c>
      <c r="AA71" s="2">
        <v>60</v>
      </c>
      <c r="AB71" s="8">
        <f t="shared" si="4"/>
        <v>17.97</v>
      </c>
      <c r="AC71" s="8">
        <f t="shared" si="5"/>
        <v>8.9849999999999994</v>
      </c>
    </row>
    <row r="72" spans="1:29" x14ac:dyDescent="0.25">
      <c r="A72" s="2" t="s">
        <v>693</v>
      </c>
      <c r="B72" s="2" t="s">
        <v>661</v>
      </c>
      <c r="C72" s="2" t="s">
        <v>694</v>
      </c>
      <c r="D72" s="2" t="s">
        <v>695</v>
      </c>
      <c r="E72" s="9">
        <v>907</v>
      </c>
      <c r="F72" s="2" t="s">
        <v>696</v>
      </c>
      <c r="G72" s="2">
        <v>2700</v>
      </c>
      <c r="H72" s="2">
        <v>15000</v>
      </c>
      <c r="J72" s="2" t="s">
        <v>431</v>
      </c>
      <c r="K72" s="2" t="s">
        <v>66</v>
      </c>
      <c r="L72" s="2">
        <v>80</v>
      </c>
      <c r="M72" s="2" t="s">
        <v>52</v>
      </c>
      <c r="O72" s="2" t="s">
        <v>431</v>
      </c>
      <c r="P72" s="2" t="s">
        <v>37</v>
      </c>
      <c r="Q72" s="2" t="s">
        <v>54</v>
      </c>
      <c r="R72" s="2" t="s">
        <v>55</v>
      </c>
      <c r="S72" s="2" t="s">
        <v>56</v>
      </c>
      <c r="T72" s="2" t="s">
        <v>200</v>
      </c>
      <c r="U72" s="2" t="s">
        <v>52</v>
      </c>
      <c r="V72" s="2" t="s">
        <v>23</v>
      </c>
      <c r="W72" s="2">
        <v>470</v>
      </c>
      <c r="X72" s="2">
        <v>1</v>
      </c>
      <c r="Y72" s="2" t="s">
        <v>431</v>
      </c>
      <c r="Z72" s="2">
        <v>4.5</v>
      </c>
      <c r="AA72" s="2">
        <v>40</v>
      </c>
      <c r="AB72" s="8">
        <f t="shared" si="4"/>
        <v>9.07</v>
      </c>
      <c r="AC72" s="8">
        <f t="shared" si="5"/>
        <v>9.07</v>
      </c>
    </row>
    <row r="73" spans="1:29" x14ac:dyDescent="0.25">
      <c r="A73" s="2" t="s">
        <v>902</v>
      </c>
      <c r="B73" s="2" t="s">
        <v>661</v>
      </c>
      <c r="C73" s="2" t="s">
        <v>662</v>
      </c>
      <c r="D73" s="2" t="s">
        <v>903</v>
      </c>
      <c r="E73" s="9">
        <v>5497</v>
      </c>
      <c r="F73" s="2" t="s">
        <v>904</v>
      </c>
      <c r="G73" s="2">
        <v>2700</v>
      </c>
      <c r="H73" s="2">
        <v>15000</v>
      </c>
      <c r="J73" s="2" t="s">
        <v>431</v>
      </c>
      <c r="K73" s="2" t="s">
        <v>51</v>
      </c>
      <c r="L73" s="2">
        <v>80</v>
      </c>
      <c r="M73" s="2" t="s">
        <v>52</v>
      </c>
      <c r="P73" s="2" t="s">
        <v>53</v>
      </c>
      <c r="Q73" s="2" t="s">
        <v>54</v>
      </c>
      <c r="R73" s="2" t="s">
        <v>55</v>
      </c>
      <c r="S73" s="2" t="s">
        <v>56</v>
      </c>
      <c r="T73" s="2" t="s">
        <v>200</v>
      </c>
      <c r="U73" s="2" t="s">
        <v>52</v>
      </c>
      <c r="V73" s="2" t="s">
        <v>23</v>
      </c>
      <c r="W73" s="2">
        <v>420</v>
      </c>
      <c r="X73" s="2">
        <v>6</v>
      </c>
      <c r="Z73" s="2">
        <v>4.5</v>
      </c>
      <c r="AA73" s="2">
        <v>40</v>
      </c>
      <c r="AB73" s="8">
        <f t="shared" si="4"/>
        <v>54.97</v>
      </c>
      <c r="AC73" s="8">
        <f t="shared" si="5"/>
        <v>9.1616666666666671</v>
      </c>
    </row>
    <row r="74" spans="1:29" x14ac:dyDescent="0.25">
      <c r="A74" s="2" t="s">
        <v>789</v>
      </c>
      <c r="B74" s="2" t="s">
        <v>673</v>
      </c>
      <c r="C74" s="2" t="s">
        <v>790</v>
      </c>
      <c r="D74" s="2" t="s">
        <v>791</v>
      </c>
      <c r="E74" s="9">
        <v>1849</v>
      </c>
      <c r="F74" s="2" t="s">
        <v>792</v>
      </c>
      <c r="G74" s="2">
        <v>2200</v>
      </c>
      <c r="H74" s="2">
        <v>15000</v>
      </c>
      <c r="J74" s="2" t="s">
        <v>431</v>
      </c>
      <c r="K74" s="2" t="s">
        <v>66</v>
      </c>
      <c r="L74" s="2">
        <v>83</v>
      </c>
      <c r="O74" s="2" t="s">
        <v>431</v>
      </c>
      <c r="P74" s="2" t="s">
        <v>37</v>
      </c>
      <c r="Q74" s="2" t="s">
        <v>90</v>
      </c>
      <c r="R74" s="2" t="s">
        <v>55</v>
      </c>
      <c r="S74" s="2" t="s">
        <v>56</v>
      </c>
      <c r="T74" s="2" t="s">
        <v>200</v>
      </c>
      <c r="U74" s="2" t="s">
        <v>64</v>
      </c>
      <c r="V74" s="2" t="s">
        <v>23</v>
      </c>
      <c r="W74" s="2">
        <v>180</v>
      </c>
      <c r="X74" s="2">
        <v>2</v>
      </c>
      <c r="Y74" s="2" t="s">
        <v>66</v>
      </c>
      <c r="Z74" s="2">
        <v>2</v>
      </c>
      <c r="AA74" s="2">
        <v>40</v>
      </c>
      <c r="AB74" s="8">
        <f t="shared" si="4"/>
        <v>18.489999999999998</v>
      </c>
      <c r="AC74" s="8">
        <f t="shared" si="5"/>
        <v>9.2449999999999992</v>
      </c>
    </row>
    <row r="75" spans="1:29" x14ac:dyDescent="0.25">
      <c r="A75" s="2" t="s">
        <v>740</v>
      </c>
      <c r="B75" s="2" t="s">
        <v>673</v>
      </c>
      <c r="C75" s="2" t="s">
        <v>741</v>
      </c>
      <c r="D75" s="2" t="s">
        <v>742</v>
      </c>
      <c r="E75" s="9">
        <v>11104</v>
      </c>
      <c r="F75" s="2" t="s">
        <v>743</v>
      </c>
      <c r="G75" s="2">
        <v>3000</v>
      </c>
      <c r="H75" s="2">
        <v>25000</v>
      </c>
      <c r="J75" s="2" t="s">
        <v>431</v>
      </c>
      <c r="K75" s="2" t="s">
        <v>66</v>
      </c>
      <c r="L75" s="2">
        <v>80</v>
      </c>
      <c r="M75" s="2" t="s">
        <v>60</v>
      </c>
      <c r="O75" s="2" t="s">
        <v>431</v>
      </c>
      <c r="P75" s="2" t="s">
        <v>53</v>
      </c>
      <c r="Q75" s="2" t="s">
        <v>54</v>
      </c>
      <c r="R75" s="2" t="s">
        <v>55</v>
      </c>
      <c r="S75" s="2" t="s">
        <v>56</v>
      </c>
      <c r="T75" s="2" t="s">
        <v>200</v>
      </c>
      <c r="U75" s="2" t="s">
        <v>64</v>
      </c>
      <c r="V75" s="2" t="s">
        <v>23</v>
      </c>
      <c r="W75" s="2">
        <v>510</v>
      </c>
      <c r="X75" s="2">
        <v>12</v>
      </c>
      <c r="Y75" s="2" t="s">
        <v>66</v>
      </c>
      <c r="Z75" s="2">
        <v>8</v>
      </c>
      <c r="AA75" s="2">
        <v>40</v>
      </c>
      <c r="AB75" s="8">
        <f t="shared" si="4"/>
        <v>111.04</v>
      </c>
      <c r="AC75" s="8">
        <f t="shared" si="5"/>
        <v>9.2533333333333339</v>
      </c>
    </row>
    <row r="76" spans="1:29" x14ac:dyDescent="0.25">
      <c r="A76" s="2" t="s">
        <v>766</v>
      </c>
      <c r="B76" s="2" t="s">
        <v>649</v>
      </c>
      <c r="C76" s="2" t="s">
        <v>767</v>
      </c>
      <c r="D76" s="2" t="s">
        <v>768</v>
      </c>
      <c r="E76" s="9">
        <v>1899</v>
      </c>
      <c r="F76" s="2" t="s">
        <v>769</v>
      </c>
      <c r="G76" s="2">
        <v>2700</v>
      </c>
      <c r="H76" s="2">
        <v>15000</v>
      </c>
      <c r="J76" s="2" t="s">
        <v>431</v>
      </c>
      <c r="K76" s="2" t="s">
        <v>66</v>
      </c>
      <c r="L76" s="2">
        <v>83</v>
      </c>
      <c r="M76" s="2" t="s">
        <v>52</v>
      </c>
      <c r="O76" s="2" t="s">
        <v>431</v>
      </c>
      <c r="P76" s="2" t="s">
        <v>37</v>
      </c>
      <c r="Q76" s="2" t="s">
        <v>54</v>
      </c>
      <c r="R76" s="2" t="s">
        <v>55</v>
      </c>
      <c r="S76" s="2" t="s">
        <v>56</v>
      </c>
      <c r="T76" s="2" t="s">
        <v>200</v>
      </c>
      <c r="U76" s="2" t="s">
        <v>52</v>
      </c>
      <c r="V76" s="2" t="s">
        <v>23</v>
      </c>
      <c r="W76" s="2">
        <v>350</v>
      </c>
      <c r="X76" s="2">
        <v>2</v>
      </c>
      <c r="Y76" s="2" t="s">
        <v>431</v>
      </c>
      <c r="Z76" s="2">
        <v>3.5</v>
      </c>
      <c r="AA76" s="2">
        <v>40</v>
      </c>
      <c r="AB76" s="8">
        <f t="shared" si="4"/>
        <v>18.989999999999998</v>
      </c>
      <c r="AC76" s="8">
        <f t="shared" si="5"/>
        <v>9.4949999999999992</v>
      </c>
    </row>
    <row r="77" spans="1:29" x14ac:dyDescent="0.25">
      <c r="A77" s="2" t="s">
        <v>1070</v>
      </c>
      <c r="B77" s="2" t="s">
        <v>661</v>
      </c>
      <c r="C77" s="2" t="s">
        <v>1071</v>
      </c>
      <c r="D77" s="2" t="s">
        <v>1072</v>
      </c>
      <c r="E77" s="9">
        <v>1923</v>
      </c>
      <c r="F77" s="2" t="s">
        <v>1073</v>
      </c>
      <c r="G77" s="2">
        <v>2700</v>
      </c>
      <c r="H77" s="2">
        <v>15000</v>
      </c>
      <c r="J77" s="2" t="s">
        <v>431</v>
      </c>
      <c r="K77" s="2" t="s">
        <v>66</v>
      </c>
      <c r="L77" s="2">
        <v>90</v>
      </c>
      <c r="M77" s="2" t="s">
        <v>52</v>
      </c>
      <c r="O77" s="2" t="s">
        <v>431</v>
      </c>
      <c r="P77" s="2" t="s">
        <v>53</v>
      </c>
      <c r="Q77" s="2" t="s">
        <v>54</v>
      </c>
      <c r="R77" s="2" t="s">
        <v>55</v>
      </c>
      <c r="S77" s="2" t="s">
        <v>56</v>
      </c>
      <c r="T77" s="2" t="s">
        <v>200</v>
      </c>
      <c r="U77" s="2" t="s">
        <v>52</v>
      </c>
      <c r="V77" s="2" t="s">
        <v>23</v>
      </c>
      <c r="W77" s="2">
        <v>500</v>
      </c>
      <c r="X77" s="2">
        <v>2</v>
      </c>
      <c r="Y77" s="2" t="s">
        <v>431</v>
      </c>
      <c r="Z77" s="2">
        <v>6</v>
      </c>
      <c r="AA77" s="2">
        <v>60</v>
      </c>
      <c r="AB77" s="8">
        <f t="shared" si="4"/>
        <v>19.23</v>
      </c>
      <c r="AC77" s="8">
        <f t="shared" si="5"/>
        <v>9.6150000000000002</v>
      </c>
    </row>
    <row r="78" spans="1:29" x14ac:dyDescent="0.25">
      <c r="A78" s="2" t="s">
        <v>1088</v>
      </c>
      <c r="B78" s="2" t="s">
        <v>636</v>
      </c>
      <c r="C78" s="2" t="s">
        <v>1089</v>
      </c>
      <c r="D78" s="2" t="s">
        <v>1090</v>
      </c>
      <c r="E78" s="9">
        <v>1923</v>
      </c>
      <c r="F78" s="2" t="s">
        <v>1073</v>
      </c>
      <c r="G78" s="2">
        <v>2700</v>
      </c>
      <c r="H78" s="2">
        <v>15000</v>
      </c>
      <c r="J78" s="2" t="s">
        <v>431</v>
      </c>
      <c r="K78" s="2" t="s">
        <v>66</v>
      </c>
      <c r="L78" s="2">
        <v>90</v>
      </c>
      <c r="M78" s="2" t="s">
        <v>52</v>
      </c>
      <c r="O78" s="2" t="s">
        <v>431</v>
      </c>
      <c r="P78" s="2" t="s">
        <v>53</v>
      </c>
      <c r="Q78" s="2" t="s">
        <v>54</v>
      </c>
      <c r="R78" s="2" t="s">
        <v>55</v>
      </c>
      <c r="S78" s="2" t="s">
        <v>56</v>
      </c>
      <c r="T78" s="2" t="s">
        <v>200</v>
      </c>
      <c r="U78" s="2" t="s">
        <v>52</v>
      </c>
      <c r="V78" s="2" t="s">
        <v>23</v>
      </c>
      <c r="W78" s="2">
        <v>500</v>
      </c>
      <c r="X78" s="2">
        <v>2</v>
      </c>
      <c r="Y78" s="2" t="s">
        <v>431</v>
      </c>
      <c r="Z78" s="2">
        <v>6</v>
      </c>
      <c r="AA78" s="2">
        <v>60</v>
      </c>
      <c r="AB78" s="8">
        <f t="shared" si="4"/>
        <v>19.23</v>
      </c>
      <c r="AC78" s="8">
        <f t="shared" si="5"/>
        <v>9.6150000000000002</v>
      </c>
    </row>
    <row r="79" spans="1:29" x14ac:dyDescent="0.25">
      <c r="A79" s="2" t="s">
        <v>660</v>
      </c>
      <c r="B79" s="2" t="s">
        <v>661</v>
      </c>
      <c r="C79" s="2" t="s">
        <v>662</v>
      </c>
      <c r="D79" s="2" t="s">
        <v>663</v>
      </c>
      <c r="E79" s="9">
        <v>5797</v>
      </c>
      <c r="F79" s="2" t="s">
        <v>664</v>
      </c>
      <c r="G79" s="2">
        <v>2700</v>
      </c>
      <c r="H79" s="2">
        <v>15000</v>
      </c>
      <c r="J79" s="2" t="s">
        <v>431</v>
      </c>
      <c r="K79" s="2" t="s">
        <v>66</v>
      </c>
      <c r="L79" s="2">
        <v>80</v>
      </c>
      <c r="M79" s="2" t="s">
        <v>52</v>
      </c>
      <c r="O79" s="2" t="s">
        <v>431</v>
      </c>
      <c r="P79" s="2" t="s">
        <v>37</v>
      </c>
      <c r="Q79" s="2" t="s">
        <v>54</v>
      </c>
      <c r="R79" s="2" t="s">
        <v>55</v>
      </c>
      <c r="S79" s="2" t="s">
        <v>56</v>
      </c>
      <c r="T79" s="2" t="s">
        <v>200</v>
      </c>
      <c r="U79" s="2" t="s">
        <v>52</v>
      </c>
      <c r="V79" s="2" t="s">
        <v>23</v>
      </c>
      <c r="W79" s="2">
        <v>470</v>
      </c>
      <c r="X79" s="2">
        <v>6</v>
      </c>
      <c r="Y79" s="2" t="s">
        <v>431</v>
      </c>
      <c r="Z79" s="2">
        <v>4.5</v>
      </c>
      <c r="AA79" s="2">
        <v>40</v>
      </c>
      <c r="AB79" s="8">
        <f t="shared" si="4"/>
        <v>57.97</v>
      </c>
      <c r="AC79" s="8">
        <f t="shared" si="5"/>
        <v>9.6616666666666671</v>
      </c>
    </row>
    <row r="80" spans="1:29" x14ac:dyDescent="0.25">
      <c r="A80" s="2" t="s">
        <v>927</v>
      </c>
      <c r="B80" s="2" t="s">
        <v>661</v>
      </c>
      <c r="C80" s="2" t="s">
        <v>657</v>
      </c>
      <c r="D80" s="2" t="s">
        <v>928</v>
      </c>
      <c r="E80" s="9">
        <v>5797</v>
      </c>
      <c r="F80" s="2" t="s">
        <v>664</v>
      </c>
      <c r="G80" s="2">
        <v>2700</v>
      </c>
      <c r="H80" s="2">
        <v>15000</v>
      </c>
      <c r="J80" s="2" t="s">
        <v>431</v>
      </c>
      <c r="K80" s="2" t="s">
        <v>431</v>
      </c>
      <c r="L80" s="2">
        <v>80</v>
      </c>
      <c r="M80" s="2" t="s">
        <v>52</v>
      </c>
      <c r="P80" s="2" t="s">
        <v>53</v>
      </c>
      <c r="Q80" s="2" t="s">
        <v>54</v>
      </c>
      <c r="R80" s="2" t="s">
        <v>55</v>
      </c>
      <c r="S80" s="2" t="s">
        <v>56</v>
      </c>
      <c r="T80" s="2" t="s">
        <v>200</v>
      </c>
      <c r="U80" s="2" t="s">
        <v>52</v>
      </c>
      <c r="V80" s="2" t="s">
        <v>23</v>
      </c>
      <c r="W80" s="2">
        <v>500</v>
      </c>
      <c r="X80" s="2">
        <v>6</v>
      </c>
      <c r="Z80" s="2">
        <v>5.5</v>
      </c>
      <c r="AA80" s="2">
        <v>40</v>
      </c>
      <c r="AB80" s="8">
        <f t="shared" si="4"/>
        <v>57.97</v>
      </c>
      <c r="AC80" s="8">
        <f t="shared" si="5"/>
        <v>9.6616666666666671</v>
      </c>
    </row>
    <row r="81" spans="1:29" x14ac:dyDescent="0.25">
      <c r="A81" s="2" t="s">
        <v>839</v>
      </c>
      <c r="B81" s="2" t="s">
        <v>641</v>
      </c>
      <c r="C81" s="2" t="s">
        <v>840</v>
      </c>
      <c r="D81" s="2" t="s">
        <v>841</v>
      </c>
      <c r="E81" s="9">
        <v>971</v>
      </c>
      <c r="F81" s="2" t="s">
        <v>842</v>
      </c>
      <c r="G81" s="2">
        <v>2700</v>
      </c>
      <c r="H81" s="2">
        <v>15000</v>
      </c>
      <c r="J81" s="2" t="s">
        <v>431</v>
      </c>
      <c r="K81" s="2" t="s">
        <v>66</v>
      </c>
      <c r="L81" s="2">
        <v>80</v>
      </c>
      <c r="M81" s="2" t="s">
        <v>52</v>
      </c>
      <c r="O81" s="2" t="s">
        <v>431</v>
      </c>
      <c r="P81" s="2" t="s">
        <v>37</v>
      </c>
      <c r="R81" s="2" t="s">
        <v>55</v>
      </c>
      <c r="S81" s="2" t="s">
        <v>56</v>
      </c>
      <c r="T81" s="2" t="s">
        <v>200</v>
      </c>
      <c r="U81" s="2" t="s">
        <v>52</v>
      </c>
      <c r="V81" s="2" t="s">
        <v>23</v>
      </c>
      <c r="W81" s="2">
        <v>470</v>
      </c>
      <c r="X81" s="2">
        <v>1</v>
      </c>
      <c r="Y81" s="2" t="s">
        <v>431</v>
      </c>
      <c r="Z81" s="2">
        <v>5</v>
      </c>
      <c r="AA81" s="2">
        <v>40</v>
      </c>
      <c r="AB81" s="8">
        <f t="shared" si="4"/>
        <v>9.7100000000000009</v>
      </c>
      <c r="AC81" s="8">
        <f t="shared" si="5"/>
        <v>9.7100000000000009</v>
      </c>
    </row>
    <row r="82" spans="1:29" x14ac:dyDescent="0.25">
      <c r="A82" s="2" t="s">
        <v>797</v>
      </c>
      <c r="B82" s="2" t="s">
        <v>636</v>
      </c>
      <c r="C82" s="2" t="s">
        <v>798</v>
      </c>
      <c r="D82" s="2" t="s">
        <v>799</v>
      </c>
      <c r="E82" s="9">
        <v>1949</v>
      </c>
      <c r="F82" s="2" t="s">
        <v>800</v>
      </c>
      <c r="G82" s="2">
        <v>2400</v>
      </c>
      <c r="H82" s="2">
        <v>15000</v>
      </c>
      <c r="J82" s="2" t="s">
        <v>431</v>
      </c>
      <c r="K82" s="2" t="s">
        <v>66</v>
      </c>
      <c r="L82" s="2">
        <v>83</v>
      </c>
      <c r="O82" s="2" t="s">
        <v>431</v>
      </c>
      <c r="P82" s="2" t="s">
        <v>37</v>
      </c>
      <c r="Q82" s="2" t="s">
        <v>54</v>
      </c>
      <c r="R82" s="2" t="s">
        <v>55</v>
      </c>
      <c r="S82" s="2" t="s">
        <v>56</v>
      </c>
      <c r="T82" s="2" t="s">
        <v>200</v>
      </c>
      <c r="U82" s="2" t="s">
        <v>64</v>
      </c>
      <c r="V82" s="2" t="s">
        <v>23</v>
      </c>
      <c r="W82" s="2">
        <v>350</v>
      </c>
      <c r="X82" s="2">
        <v>2</v>
      </c>
      <c r="Y82" s="2" t="s">
        <v>431</v>
      </c>
      <c r="Z82" s="2">
        <v>3.5</v>
      </c>
      <c r="AA82" s="2">
        <v>40</v>
      </c>
      <c r="AB82" s="8">
        <f t="shared" si="4"/>
        <v>19.489999999999998</v>
      </c>
      <c r="AC82" s="8">
        <f t="shared" si="5"/>
        <v>9.7449999999999992</v>
      </c>
    </row>
    <row r="83" spans="1:29" x14ac:dyDescent="0.25">
      <c r="A83" s="2" t="s">
        <v>816</v>
      </c>
      <c r="B83" s="2" t="s">
        <v>673</v>
      </c>
      <c r="C83" s="2" t="s">
        <v>817</v>
      </c>
      <c r="D83" s="2" t="s">
        <v>818</v>
      </c>
      <c r="E83" s="9">
        <v>976</v>
      </c>
      <c r="F83" s="2" t="s">
        <v>819</v>
      </c>
      <c r="G83" s="2">
        <v>3000</v>
      </c>
      <c r="H83" s="2">
        <v>25000</v>
      </c>
      <c r="J83" s="2" t="s">
        <v>431</v>
      </c>
      <c r="K83" s="2" t="s">
        <v>431</v>
      </c>
      <c r="L83" s="2">
        <v>80</v>
      </c>
      <c r="M83" s="2" t="s">
        <v>60</v>
      </c>
      <c r="P83" s="2" t="s">
        <v>53</v>
      </c>
      <c r="Q83" s="2" t="s">
        <v>54</v>
      </c>
      <c r="R83" s="2" t="s">
        <v>55</v>
      </c>
      <c r="S83" s="2" t="s">
        <v>56</v>
      </c>
      <c r="T83" s="2" t="s">
        <v>200</v>
      </c>
      <c r="U83" s="2" t="s">
        <v>64</v>
      </c>
      <c r="V83" s="2" t="s">
        <v>23</v>
      </c>
      <c r="W83" s="2">
        <v>500</v>
      </c>
      <c r="X83" s="2">
        <v>1</v>
      </c>
      <c r="Y83" s="2" t="s">
        <v>58</v>
      </c>
      <c r="Z83" s="2">
        <v>7</v>
      </c>
      <c r="AA83" s="2">
        <v>60</v>
      </c>
      <c r="AB83" s="8">
        <f t="shared" si="4"/>
        <v>9.76</v>
      </c>
      <c r="AC83" s="8">
        <f t="shared" si="5"/>
        <v>9.76</v>
      </c>
    </row>
    <row r="84" spans="1:29" x14ac:dyDescent="0.25">
      <c r="A84" s="2" t="s">
        <v>709</v>
      </c>
      <c r="B84" s="2" t="s">
        <v>661</v>
      </c>
      <c r="C84" s="2" t="s">
        <v>710</v>
      </c>
      <c r="D84" s="2" t="s">
        <v>711</v>
      </c>
      <c r="E84" s="9">
        <v>992</v>
      </c>
      <c r="F84" s="2" t="s">
        <v>712</v>
      </c>
      <c r="G84" s="2">
        <v>3000</v>
      </c>
      <c r="H84" s="2">
        <v>25000</v>
      </c>
      <c r="J84" s="2" t="s">
        <v>431</v>
      </c>
      <c r="K84" s="2" t="s">
        <v>66</v>
      </c>
      <c r="L84" s="2">
        <v>80</v>
      </c>
      <c r="M84" s="2" t="s">
        <v>60</v>
      </c>
      <c r="O84" s="2" t="s">
        <v>431</v>
      </c>
      <c r="P84" s="2" t="s">
        <v>53</v>
      </c>
      <c r="Q84" s="2" t="s">
        <v>54</v>
      </c>
      <c r="R84" s="2" t="s">
        <v>55</v>
      </c>
      <c r="S84" s="2" t="s">
        <v>56</v>
      </c>
      <c r="T84" s="2" t="s">
        <v>200</v>
      </c>
      <c r="U84" s="2" t="s">
        <v>64</v>
      </c>
      <c r="V84" s="2" t="s">
        <v>23</v>
      </c>
      <c r="W84" s="2">
        <v>650</v>
      </c>
      <c r="X84" s="2">
        <v>1</v>
      </c>
      <c r="Y84" s="2" t="s">
        <v>66</v>
      </c>
      <c r="Z84" s="2">
        <v>10</v>
      </c>
      <c r="AA84" s="2">
        <v>60</v>
      </c>
      <c r="AB84" s="8">
        <f t="shared" si="4"/>
        <v>9.92</v>
      </c>
      <c r="AC84" s="8">
        <f t="shared" si="5"/>
        <v>9.92</v>
      </c>
    </row>
    <row r="85" spans="1:29" x14ac:dyDescent="0.25">
      <c r="A85" s="2" t="s">
        <v>1106</v>
      </c>
      <c r="B85" s="2" t="s">
        <v>722</v>
      </c>
      <c r="C85" s="2" t="s">
        <v>1107</v>
      </c>
      <c r="D85" s="2" t="s">
        <v>1108</v>
      </c>
      <c r="E85" s="9">
        <v>997</v>
      </c>
      <c r="F85" s="2" t="s">
        <v>86</v>
      </c>
      <c r="G85" s="2">
        <v>3000</v>
      </c>
      <c r="H85" s="2">
        <v>25000</v>
      </c>
      <c r="J85" s="2" t="s">
        <v>431</v>
      </c>
      <c r="K85" s="2" t="s">
        <v>66</v>
      </c>
      <c r="L85" s="2">
        <v>80</v>
      </c>
      <c r="M85" s="2" t="s">
        <v>60</v>
      </c>
      <c r="O85" s="2" t="s">
        <v>431</v>
      </c>
      <c r="P85" s="2" t="s">
        <v>53</v>
      </c>
      <c r="Q85" s="2" t="s">
        <v>54</v>
      </c>
      <c r="R85" s="2" t="s">
        <v>55</v>
      </c>
      <c r="S85" s="2" t="s">
        <v>56</v>
      </c>
      <c r="T85" s="2" t="s">
        <v>200</v>
      </c>
      <c r="U85" s="2" t="s">
        <v>64</v>
      </c>
      <c r="V85" s="2" t="s">
        <v>23</v>
      </c>
      <c r="W85" s="2">
        <v>650</v>
      </c>
      <c r="X85" s="2">
        <v>1</v>
      </c>
      <c r="Y85" s="2" t="s">
        <v>66</v>
      </c>
      <c r="Z85" s="2">
        <v>10</v>
      </c>
      <c r="AA85" s="2">
        <v>60</v>
      </c>
      <c r="AB85" s="8">
        <f t="shared" si="4"/>
        <v>9.9700000000000006</v>
      </c>
      <c r="AC85" s="8">
        <f t="shared" si="5"/>
        <v>9.9700000000000006</v>
      </c>
    </row>
    <row r="86" spans="1:29" x14ac:dyDescent="0.25">
      <c r="A86" s="2" t="s">
        <v>726</v>
      </c>
      <c r="B86" s="2" t="s">
        <v>641</v>
      </c>
      <c r="C86" s="2" t="s">
        <v>727</v>
      </c>
      <c r="D86" s="2" t="s">
        <v>728</v>
      </c>
      <c r="E86" s="9">
        <v>5997</v>
      </c>
      <c r="F86" s="2" t="s">
        <v>729</v>
      </c>
      <c r="G86" s="2">
        <v>2700</v>
      </c>
      <c r="H86" s="2">
        <v>25000</v>
      </c>
      <c r="J86" s="2" t="s">
        <v>431</v>
      </c>
      <c r="K86" s="2" t="s">
        <v>66</v>
      </c>
      <c r="L86" s="2">
        <v>80</v>
      </c>
      <c r="M86" s="2" t="s">
        <v>52</v>
      </c>
      <c r="O86" s="2" t="s">
        <v>431</v>
      </c>
      <c r="P86" s="2" t="s">
        <v>37</v>
      </c>
      <c r="Q86" s="2" t="s">
        <v>54</v>
      </c>
      <c r="R86" s="2" t="s">
        <v>55</v>
      </c>
      <c r="S86" s="2" t="s">
        <v>56</v>
      </c>
      <c r="T86" s="2" t="s">
        <v>200</v>
      </c>
      <c r="U86" s="2" t="s">
        <v>52</v>
      </c>
      <c r="V86" s="2" t="s">
        <v>23</v>
      </c>
      <c r="W86" s="2">
        <v>500</v>
      </c>
      <c r="X86" s="2">
        <v>6</v>
      </c>
      <c r="Y86" s="2" t="s">
        <v>431</v>
      </c>
      <c r="Z86" s="2">
        <v>7</v>
      </c>
      <c r="AA86" s="2">
        <v>60</v>
      </c>
      <c r="AB86" s="8">
        <f t="shared" si="4"/>
        <v>59.97</v>
      </c>
      <c r="AC86" s="8">
        <f t="shared" si="5"/>
        <v>9.9949999999999992</v>
      </c>
    </row>
    <row r="87" spans="1:29" x14ac:dyDescent="0.25">
      <c r="A87" s="2" t="s">
        <v>801</v>
      </c>
      <c r="B87" s="2" t="s">
        <v>641</v>
      </c>
      <c r="C87" s="2" t="s">
        <v>802</v>
      </c>
      <c r="D87" s="2" t="s">
        <v>803</v>
      </c>
      <c r="E87" s="9">
        <v>2049</v>
      </c>
      <c r="F87" s="2" t="s">
        <v>804</v>
      </c>
      <c r="G87" s="2">
        <v>2200</v>
      </c>
      <c r="H87" s="2">
        <v>15000</v>
      </c>
      <c r="J87" s="2" t="s">
        <v>431</v>
      </c>
      <c r="K87" s="2" t="s">
        <v>66</v>
      </c>
      <c r="L87" s="2">
        <v>83</v>
      </c>
      <c r="O87" s="2" t="s">
        <v>431</v>
      </c>
      <c r="P87" s="2" t="s">
        <v>37</v>
      </c>
      <c r="Q87" s="2" t="s">
        <v>90</v>
      </c>
      <c r="R87" s="2" t="s">
        <v>55</v>
      </c>
      <c r="S87" s="2" t="s">
        <v>56</v>
      </c>
      <c r="T87" s="2" t="s">
        <v>200</v>
      </c>
      <c r="U87" s="2" t="s">
        <v>64</v>
      </c>
      <c r="V87" s="2" t="s">
        <v>23</v>
      </c>
      <c r="W87" s="2">
        <v>300</v>
      </c>
      <c r="X87" s="2">
        <v>2</v>
      </c>
      <c r="Y87" s="2" t="s">
        <v>66</v>
      </c>
      <c r="Z87" s="2">
        <v>3.5</v>
      </c>
      <c r="AA87" s="2">
        <v>60</v>
      </c>
      <c r="AB87" s="8">
        <f t="shared" si="4"/>
        <v>20.49</v>
      </c>
      <c r="AC87" s="8">
        <f t="shared" si="5"/>
        <v>10.244999999999999</v>
      </c>
    </row>
    <row r="88" spans="1:29" x14ac:dyDescent="0.25">
      <c r="A88" s="2" t="s">
        <v>979</v>
      </c>
      <c r="B88" s="2" t="s">
        <v>673</v>
      </c>
      <c r="C88" s="2" t="s">
        <v>980</v>
      </c>
      <c r="D88" s="2" t="s">
        <v>981</v>
      </c>
      <c r="E88" s="9">
        <v>2074</v>
      </c>
      <c r="F88" s="2" t="s">
        <v>982</v>
      </c>
      <c r="G88" s="2">
        <v>2700</v>
      </c>
      <c r="H88" s="2">
        <v>25000</v>
      </c>
      <c r="I88" s="2" t="s">
        <v>957</v>
      </c>
      <c r="J88" s="2" t="s">
        <v>431</v>
      </c>
      <c r="K88" s="2" t="s">
        <v>66</v>
      </c>
      <c r="L88" s="2">
        <v>82</v>
      </c>
      <c r="M88" s="2" t="s">
        <v>52</v>
      </c>
      <c r="N88" s="2" t="s">
        <v>52</v>
      </c>
      <c r="O88" s="2" t="s">
        <v>431</v>
      </c>
      <c r="P88" s="2" t="s">
        <v>53</v>
      </c>
      <c r="Q88" s="2" t="s">
        <v>117</v>
      </c>
      <c r="R88" s="2" t="s">
        <v>446</v>
      </c>
      <c r="S88" s="2" t="s">
        <v>63</v>
      </c>
      <c r="T88" s="2" t="s">
        <v>155</v>
      </c>
      <c r="U88" s="2" t="s">
        <v>52</v>
      </c>
      <c r="V88" s="2" t="s">
        <v>23</v>
      </c>
      <c r="W88" s="2">
        <v>300</v>
      </c>
      <c r="X88" s="2">
        <v>2</v>
      </c>
      <c r="Y88" s="2" t="s">
        <v>431</v>
      </c>
      <c r="Z88" s="2">
        <v>5</v>
      </c>
      <c r="AA88" s="2">
        <v>40</v>
      </c>
      <c r="AB88" s="8">
        <f t="shared" si="4"/>
        <v>20.74</v>
      </c>
      <c r="AC88" s="8">
        <f t="shared" si="5"/>
        <v>10.37</v>
      </c>
    </row>
    <row r="89" spans="1:29" x14ac:dyDescent="0.25">
      <c r="A89" s="2" t="s">
        <v>958</v>
      </c>
      <c r="B89" s="2" t="s">
        <v>649</v>
      </c>
      <c r="C89" s="2" t="s">
        <v>959</v>
      </c>
      <c r="D89" s="2" t="s">
        <v>960</v>
      </c>
      <c r="E89" s="9">
        <v>2097</v>
      </c>
      <c r="F89" s="2" t="s">
        <v>961</v>
      </c>
      <c r="G89" s="2">
        <v>2700</v>
      </c>
      <c r="H89" s="2">
        <v>25000</v>
      </c>
      <c r="I89" s="2" t="s">
        <v>957</v>
      </c>
      <c r="J89" s="2" t="s">
        <v>431</v>
      </c>
      <c r="K89" s="2" t="s">
        <v>66</v>
      </c>
      <c r="L89" s="2">
        <v>82</v>
      </c>
      <c r="M89" s="2" t="s">
        <v>52</v>
      </c>
      <c r="N89" s="2" t="s">
        <v>52</v>
      </c>
      <c r="O89" s="2" t="s">
        <v>431</v>
      </c>
      <c r="P89" s="2" t="s">
        <v>37</v>
      </c>
      <c r="Q89" s="2" t="s">
        <v>54</v>
      </c>
      <c r="R89" s="2" t="s">
        <v>55</v>
      </c>
      <c r="S89" s="2" t="s">
        <v>63</v>
      </c>
      <c r="T89" s="2" t="s">
        <v>155</v>
      </c>
      <c r="U89" s="2" t="s">
        <v>52</v>
      </c>
      <c r="V89" s="2" t="s">
        <v>23</v>
      </c>
      <c r="W89" s="2">
        <v>200</v>
      </c>
      <c r="X89" s="2">
        <v>2</v>
      </c>
      <c r="Y89" s="2" t="s">
        <v>431</v>
      </c>
      <c r="Z89" s="2">
        <v>4</v>
      </c>
      <c r="AA89" s="2">
        <v>25</v>
      </c>
      <c r="AB89" s="8">
        <f t="shared" si="4"/>
        <v>20.97</v>
      </c>
      <c r="AC89" s="8">
        <f t="shared" si="5"/>
        <v>10.484999999999999</v>
      </c>
    </row>
    <row r="90" spans="1:29" x14ac:dyDescent="0.25">
      <c r="A90" s="2" t="s">
        <v>924</v>
      </c>
      <c r="B90" s="2" t="s">
        <v>649</v>
      </c>
      <c r="C90" s="2" t="s">
        <v>925</v>
      </c>
      <c r="D90" s="2" t="s">
        <v>926</v>
      </c>
      <c r="E90" s="9">
        <v>1049</v>
      </c>
      <c r="F90" s="2" t="s">
        <v>82</v>
      </c>
      <c r="G90" s="2">
        <v>2700</v>
      </c>
      <c r="H90" s="2">
        <v>15000</v>
      </c>
      <c r="J90" s="2" t="s">
        <v>431</v>
      </c>
      <c r="K90" s="2" t="s">
        <v>51</v>
      </c>
      <c r="L90" s="2">
        <v>80</v>
      </c>
      <c r="M90" s="2" t="s">
        <v>52</v>
      </c>
      <c r="P90" s="2" t="s">
        <v>53</v>
      </c>
      <c r="Q90" s="2" t="s">
        <v>117</v>
      </c>
      <c r="R90" s="2" t="s">
        <v>446</v>
      </c>
      <c r="S90" s="2" t="s">
        <v>56</v>
      </c>
      <c r="T90" s="2" t="s">
        <v>155</v>
      </c>
      <c r="U90" s="2" t="s">
        <v>52</v>
      </c>
      <c r="V90" s="2" t="s">
        <v>23</v>
      </c>
      <c r="W90" s="2">
        <v>500</v>
      </c>
      <c r="X90" s="2">
        <v>1</v>
      </c>
      <c r="Z90" s="2">
        <v>6</v>
      </c>
      <c r="AA90" s="2">
        <v>60</v>
      </c>
      <c r="AB90" s="8">
        <f t="shared" si="4"/>
        <v>10.49</v>
      </c>
      <c r="AC90" s="8">
        <f t="shared" si="5"/>
        <v>10.49</v>
      </c>
    </row>
    <row r="91" spans="1:29" x14ac:dyDescent="0.25">
      <c r="A91" s="2" t="s">
        <v>656</v>
      </c>
      <c r="B91" s="2" t="s">
        <v>649</v>
      </c>
      <c r="C91" s="2" t="s">
        <v>657</v>
      </c>
      <c r="D91" s="2" t="s">
        <v>658</v>
      </c>
      <c r="E91" s="9">
        <v>6297</v>
      </c>
      <c r="F91" s="2" t="s">
        <v>659</v>
      </c>
      <c r="G91" s="2">
        <v>2700</v>
      </c>
      <c r="H91" s="2">
        <v>15000</v>
      </c>
      <c r="J91" s="2" t="s">
        <v>431</v>
      </c>
      <c r="K91" s="2" t="s">
        <v>66</v>
      </c>
      <c r="L91" s="2">
        <v>80</v>
      </c>
      <c r="M91" s="2" t="s">
        <v>52</v>
      </c>
      <c r="O91" s="2" t="s">
        <v>431</v>
      </c>
      <c r="P91" s="2" t="s">
        <v>37</v>
      </c>
      <c r="Q91" s="2" t="s">
        <v>54</v>
      </c>
      <c r="R91" s="2" t="s">
        <v>55</v>
      </c>
      <c r="S91" s="2" t="s">
        <v>56</v>
      </c>
      <c r="T91" s="2" t="s">
        <v>200</v>
      </c>
      <c r="U91" s="2" t="s">
        <v>52</v>
      </c>
      <c r="V91" s="2" t="s">
        <v>23</v>
      </c>
      <c r="W91" s="2">
        <v>810</v>
      </c>
      <c r="X91" s="2">
        <v>6</v>
      </c>
      <c r="Y91" s="2" t="s">
        <v>431</v>
      </c>
      <c r="Z91" s="2">
        <v>6.5</v>
      </c>
      <c r="AA91" s="2">
        <v>60</v>
      </c>
      <c r="AB91" s="8">
        <f t="shared" si="4"/>
        <v>62.97</v>
      </c>
      <c r="AC91" s="8">
        <f t="shared" si="5"/>
        <v>10.494999999999999</v>
      </c>
    </row>
    <row r="92" spans="1:29" x14ac:dyDescent="0.25">
      <c r="A92" s="2" t="s">
        <v>992</v>
      </c>
      <c r="B92" s="2" t="s">
        <v>661</v>
      </c>
      <c r="C92" s="2" t="s">
        <v>993</v>
      </c>
      <c r="D92" s="2" t="s">
        <v>994</v>
      </c>
      <c r="E92" s="9">
        <v>1052</v>
      </c>
      <c r="F92" s="2" t="s">
        <v>995</v>
      </c>
      <c r="G92" s="2">
        <v>3000</v>
      </c>
      <c r="H92" s="2">
        <v>35000</v>
      </c>
      <c r="I92" s="2" t="s">
        <v>957</v>
      </c>
      <c r="J92" s="2" t="s">
        <v>996</v>
      </c>
      <c r="K92" s="2" t="s">
        <v>997</v>
      </c>
      <c r="L92" s="2">
        <v>90</v>
      </c>
      <c r="M92" s="2" t="s">
        <v>52</v>
      </c>
      <c r="N92" s="2" t="s">
        <v>60</v>
      </c>
      <c r="P92" s="2" t="s">
        <v>37</v>
      </c>
      <c r="Q92" s="2" t="s">
        <v>998</v>
      </c>
      <c r="R92" s="2" t="s">
        <v>999</v>
      </c>
      <c r="S92" s="2" t="s">
        <v>62</v>
      </c>
      <c r="T92" s="2" t="s">
        <v>1000</v>
      </c>
      <c r="U92" s="2" t="s">
        <v>52</v>
      </c>
      <c r="V92" s="2" t="s">
        <v>23</v>
      </c>
      <c r="W92" s="2">
        <v>300</v>
      </c>
      <c r="X92" s="2">
        <v>1</v>
      </c>
      <c r="Y92" s="2" t="s">
        <v>58</v>
      </c>
      <c r="Z92" s="2">
        <v>3</v>
      </c>
      <c r="AA92" s="2">
        <v>20</v>
      </c>
      <c r="AB92" s="8">
        <f t="shared" si="4"/>
        <v>10.52</v>
      </c>
      <c r="AC92" s="8">
        <f t="shared" si="5"/>
        <v>10.52</v>
      </c>
    </row>
    <row r="93" spans="1:29" x14ac:dyDescent="0.25">
      <c r="A93" s="2" t="s">
        <v>805</v>
      </c>
      <c r="B93" s="2" t="s">
        <v>722</v>
      </c>
      <c r="C93" s="2" t="s">
        <v>806</v>
      </c>
      <c r="D93" s="2" t="s">
        <v>807</v>
      </c>
      <c r="E93" s="9">
        <v>1078</v>
      </c>
      <c r="F93" s="2" t="s">
        <v>808</v>
      </c>
      <c r="G93" s="2">
        <v>2700</v>
      </c>
      <c r="H93" s="2">
        <v>30000</v>
      </c>
      <c r="J93" s="2" t="s">
        <v>431</v>
      </c>
      <c r="K93" s="2" t="s">
        <v>66</v>
      </c>
      <c r="L93" s="2">
        <v>82</v>
      </c>
      <c r="M93" s="2" t="s">
        <v>52</v>
      </c>
      <c r="P93" s="2" t="s">
        <v>53</v>
      </c>
      <c r="Q93" s="2" t="s">
        <v>117</v>
      </c>
      <c r="R93" s="2" t="s">
        <v>446</v>
      </c>
      <c r="S93" s="2" t="s">
        <v>69</v>
      </c>
      <c r="T93" s="2" t="s">
        <v>155</v>
      </c>
      <c r="U93" s="2" t="s">
        <v>64</v>
      </c>
      <c r="V93" s="2" t="s">
        <v>23</v>
      </c>
      <c r="W93" s="2">
        <v>400</v>
      </c>
      <c r="X93" s="2">
        <v>1</v>
      </c>
      <c r="Y93" s="2" t="s">
        <v>431</v>
      </c>
      <c r="Z93" s="2">
        <v>4</v>
      </c>
      <c r="AA93" s="2">
        <v>40</v>
      </c>
      <c r="AB93" s="8">
        <f t="shared" si="4"/>
        <v>10.78</v>
      </c>
      <c r="AC93" s="8">
        <f t="shared" si="5"/>
        <v>10.78</v>
      </c>
    </row>
    <row r="94" spans="1:29" x14ac:dyDescent="0.25">
      <c r="A94" s="2" t="s">
        <v>893</v>
      </c>
      <c r="B94" s="2" t="s">
        <v>661</v>
      </c>
      <c r="C94" s="2" t="s">
        <v>694</v>
      </c>
      <c r="D94" s="2" t="s">
        <v>894</v>
      </c>
      <c r="E94" s="9">
        <v>1088</v>
      </c>
      <c r="F94" s="2" t="s">
        <v>895</v>
      </c>
      <c r="G94" s="2">
        <v>2700</v>
      </c>
      <c r="H94" s="2">
        <v>15000</v>
      </c>
      <c r="J94" s="2" t="s">
        <v>431</v>
      </c>
      <c r="K94" s="2" t="s">
        <v>51</v>
      </c>
      <c r="L94" s="2">
        <v>80</v>
      </c>
      <c r="M94" s="2" t="s">
        <v>52</v>
      </c>
      <c r="P94" s="2" t="s">
        <v>53</v>
      </c>
      <c r="Q94" s="2" t="s">
        <v>54</v>
      </c>
      <c r="R94" s="2" t="s">
        <v>55</v>
      </c>
      <c r="S94" s="2" t="s">
        <v>69</v>
      </c>
      <c r="T94" s="2" t="s">
        <v>200</v>
      </c>
      <c r="U94" s="2" t="s">
        <v>52</v>
      </c>
      <c r="V94" s="2" t="s">
        <v>23</v>
      </c>
      <c r="W94" s="2">
        <v>420</v>
      </c>
      <c r="X94" s="2">
        <v>1</v>
      </c>
      <c r="Z94" s="2">
        <v>4.5</v>
      </c>
      <c r="AA94" s="2">
        <v>40</v>
      </c>
      <c r="AB94" s="8">
        <f t="shared" si="4"/>
        <v>10.88</v>
      </c>
      <c r="AC94" s="8">
        <f t="shared" si="5"/>
        <v>10.88</v>
      </c>
    </row>
    <row r="95" spans="1:29" x14ac:dyDescent="0.25">
      <c r="A95" s="2" t="s">
        <v>943</v>
      </c>
      <c r="B95" s="2" t="s">
        <v>641</v>
      </c>
      <c r="C95" s="2" t="s">
        <v>944</v>
      </c>
      <c r="D95" s="2" t="s">
        <v>945</v>
      </c>
      <c r="E95" s="9">
        <v>4434</v>
      </c>
      <c r="F95" s="2" t="s">
        <v>946</v>
      </c>
      <c r="G95" s="2">
        <v>2000</v>
      </c>
      <c r="H95" s="2">
        <v>15000</v>
      </c>
      <c r="J95" s="2" t="s">
        <v>431</v>
      </c>
      <c r="K95" s="2" t="s">
        <v>66</v>
      </c>
      <c r="L95" s="2">
        <v>80</v>
      </c>
      <c r="O95" s="2" t="s">
        <v>431</v>
      </c>
      <c r="P95" s="2" t="s">
        <v>53</v>
      </c>
      <c r="Q95" s="2" t="s">
        <v>54</v>
      </c>
      <c r="R95" s="2" t="s">
        <v>55</v>
      </c>
      <c r="S95" s="2" t="s">
        <v>56</v>
      </c>
      <c r="T95" s="2" t="s">
        <v>200</v>
      </c>
      <c r="U95" s="2" t="s">
        <v>52</v>
      </c>
      <c r="V95" s="2" t="s">
        <v>23</v>
      </c>
      <c r="W95" s="2">
        <v>250</v>
      </c>
      <c r="X95" s="2">
        <v>4</v>
      </c>
      <c r="Z95" s="2">
        <v>6.5</v>
      </c>
      <c r="AA95" s="2">
        <v>40</v>
      </c>
      <c r="AB95" s="8">
        <f t="shared" si="4"/>
        <v>44.34</v>
      </c>
      <c r="AC95" s="8">
        <f t="shared" si="5"/>
        <v>11.085000000000001</v>
      </c>
    </row>
    <row r="96" spans="1:29" x14ac:dyDescent="0.25">
      <c r="A96" s="2" t="s">
        <v>881</v>
      </c>
      <c r="B96" s="2" t="s">
        <v>636</v>
      </c>
      <c r="C96" s="2" t="s">
        <v>882</v>
      </c>
      <c r="D96" s="2" t="s">
        <v>883</v>
      </c>
      <c r="E96" s="9">
        <v>1167</v>
      </c>
      <c r="F96" s="2" t="s">
        <v>884</v>
      </c>
      <c r="G96" s="2">
        <v>2150</v>
      </c>
      <c r="H96" s="2">
        <v>15000</v>
      </c>
      <c r="J96" s="2" t="s">
        <v>431</v>
      </c>
      <c r="K96" s="2" t="s">
        <v>66</v>
      </c>
      <c r="L96" s="2">
        <v>80</v>
      </c>
      <c r="O96" s="2" t="s">
        <v>431</v>
      </c>
      <c r="P96" s="2" t="s">
        <v>53</v>
      </c>
      <c r="Q96" s="2" t="s">
        <v>54</v>
      </c>
      <c r="R96" s="2" t="s">
        <v>55</v>
      </c>
      <c r="S96" s="2" t="s">
        <v>56</v>
      </c>
      <c r="T96" s="2" t="s">
        <v>200</v>
      </c>
      <c r="U96" s="2" t="s">
        <v>52</v>
      </c>
      <c r="V96" s="2" t="s">
        <v>23</v>
      </c>
      <c r="W96" s="2">
        <v>250</v>
      </c>
      <c r="X96" s="2">
        <v>1</v>
      </c>
      <c r="Z96" s="2">
        <v>6.5</v>
      </c>
      <c r="AA96" s="2">
        <v>40</v>
      </c>
      <c r="AB96" s="8">
        <f t="shared" si="4"/>
        <v>11.67</v>
      </c>
      <c r="AC96" s="8">
        <f t="shared" si="5"/>
        <v>11.67</v>
      </c>
    </row>
    <row r="97" spans="1:29" x14ac:dyDescent="0.25">
      <c r="A97" s="2" t="s">
        <v>885</v>
      </c>
      <c r="B97" s="2" t="s">
        <v>673</v>
      </c>
      <c r="C97" s="2" t="s">
        <v>886</v>
      </c>
      <c r="D97" s="2" t="s">
        <v>887</v>
      </c>
      <c r="E97" s="9">
        <v>14004</v>
      </c>
      <c r="F97" s="2" t="s">
        <v>888</v>
      </c>
      <c r="G97" s="2">
        <v>2000</v>
      </c>
      <c r="H97" s="2">
        <v>15000</v>
      </c>
      <c r="J97" s="2" t="s">
        <v>431</v>
      </c>
      <c r="K97" s="2" t="s">
        <v>66</v>
      </c>
      <c r="L97" s="2">
        <v>80</v>
      </c>
      <c r="O97" s="2" t="s">
        <v>431</v>
      </c>
      <c r="P97" s="2" t="s">
        <v>53</v>
      </c>
      <c r="Q97" s="2" t="s">
        <v>54</v>
      </c>
      <c r="R97" s="2" t="s">
        <v>55</v>
      </c>
      <c r="S97" s="2" t="s">
        <v>56</v>
      </c>
      <c r="T97" s="2" t="s">
        <v>200</v>
      </c>
      <c r="U97" s="2" t="s">
        <v>52</v>
      </c>
      <c r="V97" s="2" t="s">
        <v>23</v>
      </c>
      <c r="W97" s="2">
        <v>250</v>
      </c>
      <c r="X97" s="2">
        <v>12</v>
      </c>
      <c r="Z97" s="2">
        <v>6.5</v>
      </c>
      <c r="AA97" s="2">
        <v>40</v>
      </c>
      <c r="AB97" s="8">
        <f t="shared" si="4"/>
        <v>140.04</v>
      </c>
      <c r="AC97" s="8">
        <f t="shared" si="5"/>
        <v>11.67</v>
      </c>
    </row>
    <row r="98" spans="1:29" x14ac:dyDescent="0.25">
      <c r="A98" s="2" t="s">
        <v>905</v>
      </c>
      <c r="B98" s="2" t="s">
        <v>661</v>
      </c>
      <c r="C98" s="2" t="s">
        <v>734</v>
      </c>
      <c r="D98" s="2" t="s">
        <v>906</v>
      </c>
      <c r="E98" s="9">
        <v>1195</v>
      </c>
      <c r="F98" s="2" t="s">
        <v>907</v>
      </c>
      <c r="G98" s="2">
        <v>2700</v>
      </c>
      <c r="H98" s="2">
        <v>15000</v>
      </c>
      <c r="J98" s="2" t="s">
        <v>431</v>
      </c>
      <c r="K98" s="2" t="s">
        <v>431</v>
      </c>
      <c r="L98" s="2">
        <v>80</v>
      </c>
      <c r="M98" s="2" t="s">
        <v>52</v>
      </c>
      <c r="P98" s="2" t="s">
        <v>53</v>
      </c>
      <c r="Q98" s="2" t="s">
        <v>54</v>
      </c>
      <c r="R98" s="2" t="s">
        <v>55</v>
      </c>
      <c r="S98" s="2" t="s">
        <v>56</v>
      </c>
      <c r="T98" s="2" t="s">
        <v>200</v>
      </c>
      <c r="U98" s="2" t="s">
        <v>52</v>
      </c>
      <c r="V98" s="2" t="s">
        <v>23</v>
      </c>
      <c r="W98" s="2">
        <v>500</v>
      </c>
      <c r="X98" s="2">
        <v>1</v>
      </c>
      <c r="Z98" s="2">
        <v>5.5</v>
      </c>
      <c r="AA98" s="2">
        <v>60</v>
      </c>
      <c r="AB98" s="8">
        <f t="shared" ref="AB98:AB127" si="6">E98/100</f>
        <v>11.95</v>
      </c>
      <c r="AC98" s="8">
        <f t="shared" ref="AC98:AC127" si="7">AB98/X98</f>
        <v>11.95</v>
      </c>
    </row>
    <row r="99" spans="1:29" x14ac:dyDescent="0.25">
      <c r="A99" s="2" t="s">
        <v>951</v>
      </c>
      <c r="B99" s="2" t="s">
        <v>641</v>
      </c>
      <c r="C99" s="2" t="s">
        <v>921</v>
      </c>
      <c r="D99" s="2" t="s">
        <v>952</v>
      </c>
      <c r="E99" s="9">
        <v>1197</v>
      </c>
      <c r="F99" s="2" t="s">
        <v>953</v>
      </c>
      <c r="G99" s="2">
        <v>2700</v>
      </c>
      <c r="H99" s="2">
        <v>25000</v>
      </c>
      <c r="J99" s="2" t="s">
        <v>431</v>
      </c>
      <c r="K99" s="2" t="s">
        <v>51</v>
      </c>
      <c r="L99" s="2">
        <v>80</v>
      </c>
      <c r="M99" s="2" t="s">
        <v>52</v>
      </c>
      <c r="P99" s="2" t="s">
        <v>53</v>
      </c>
      <c r="Q99" s="2" t="s">
        <v>54</v>
      </c>
      <c r="R99" s="2" t="s">
        <v>55</v>
      </c>
      <c r="S99" s="2" t="s">
        <v>56</v>
      </c>
      <c r="T99" s="2" t="s">
        <v>155</v>
      </c>
      <c r="U99" s="2" t="s">
        <v>64</v>
      </c>
      <c r="V99" s="2" t="s">
        <v>23</v>
      </c>
      <c r="W99" s="2">
        <v>500</v>
      </c>
      <c r="X99" s="2">
        <v>1</v>
      </c>
      <c r="Z99" s="2">
        <v>7</v>
      </c>
      <c r="AA99" s="2">
        <v>60</v>
      </c>
      <c r="AB99" s="8">
        <f t="shared" si="6"/>
        <v>11.97</v>
      </c>
      <c r="AC99" s="8">
        <f t="shared" si="7"/>
        <v>11.97</v>
      </c>
    </row>
    <row r="100" spans="1:29" x14ac:dyDescent="0.25">
      <c r="A100" s="2" t="s">
        <v>705</v>
      </c>
      <c r="B100" s="2" t="s">
        <v>636</v>
      </c>
      <c r="C100" s="2" t="s">
        <v>706</v>
      </c>
      <c r="D100" s="2" t="s">
        <v>707</v>
      </c>
      <c r="E100" s="9">
        <v>1199</v>
      </c>
      <c r="F100" s="2" t="s">
        <v>708</v>
      </c>
      <c r="G100" s="2">
        <v>2700</v>
      </c>
      <c r="H100" s="2">
        <v>15000</v>
      </c>
      <c r="J100" s="2" t="s">
        <v>431</v>
      </c>
      <c r="K100" s="2" t="s">
        <v>66</v>
      </c>
      <c r="L100" s="2">
        <v>80</v>
      </c>
      <c r="M100" s="2" t="s">
        <v>52</v>
      </c>
      <c r="O100" s="2" t="s">
        <v>431</v>
      </c>
      <c r="P100" s="2" t="s">
        <v>37</v>
      </c>
      <c r="Q100" s="2" t="s">
        <v>54</v>
      </c>
      <c r="R100" s="2" t="s">
        <v>55</v>
      </c>
      <c r="S100" s="2" t="s">
        <v>56</v>
      </c>
      <c r="T100" s="2" t="s">
        <v>401</v>
      </c>
      <c r="U100" s="2" t="s">
        <v>52</v>
      </c>
      <c r="V100" s="2" t="s">
        <v>23</v>
      </c>
      <c r="W100" s="2">
        <v>810</v>
      </c>
      <c r="X100" s="2">
        <v>1</v>
      </c>
      <c r="Y100" s="2" t="s">
        <v>431</v>
      </c>
      <c r="Z100" s="2">
        <v>6.5</v>
      </c>
      <c r="AA100" s="2">
        <v>60</v>
      </c>
      <c r="AB100" s="8">
        <f t="shared" si="6"/>
        <v>11.99</v>
      </c>
      <c r="AC100" s="8">
        <f t="shared" si="7"/>
        <v>11.99</v>
      </c>
    </row>
    <row r="101" spans="1:29" x14ac:dyDescent="0.25">
      <c r="A101" s="2" t="s">
        <v>701</v>
      </c>
      <c r="B101" s="2" t="s">
        <v>641</v>
      </c>
      <c r="C101" s="2" t="s">
        <v>702</v>
      </c>
      <c r="D101" s="2" t="s">
        <v>703</v>
      </c>
      <c r="E101" s="9">
        <v>4999</v>
      </c>
      <c r="F101" s="2" t="s">
        <v>704</v>
      </c>
      <c r="G101" s="2">
        <v>2700</v>
      </c>
      <c r="H101" s="2">
        <v>25000</v>
      </c>
      <c r="J101" s="2" t="s">
        <v>431</v>
      </c>
      <c r="K101" s="2" t="s">
        <v>66</v>
      </c>
      <c r="L101" s="2">
        <v>80</v>
      </c>
      <c r="M101" s="2" t="s">
        <v>52</v>
      </c>
      <c r="O101" s="2" t="s">
        <v>431</v>
      </c>
      <c r="P101" s="2" t="s">
        <v>53</v>
      </c>
      <c r="Q101" s="2" t="s">
        <v>54</v>
      </c>
      <c r="R101" s="2" t="s">
        <v>55</v>
      </c>
      <c r="S101" s="2" t="s">
        <v>56</v>
      </c>
      <c r="T101" s="2" t="s">
        <v>677</v>
      </c>
      <c r="U101" s="2" t="s">
        <v>64</v>
      </c>
      <c r="V101" s="2" t="s">
        <v>23</v>
      </c>
      <c r="W101" s="2">
        <v>500</v>
      </c>
      <c r="X101" s="2">
        <v>4</v>
      </c>
      <c r="Y101" s="2" t="s">
        <v>431</v>
      </c>
      <c r="Z101" s="2">
        <v>7</v>
      </c>
      <c r="AA101" s="2">
        <v>60</v>
      </c>
      <c r="AB101" s="8">
        <f t="shared" si="6"/>
        <v>49.99</v>
      </c>
      <c r="AC101" s="8">
        <f t="shared" si="7"/>
        <v>12.4975</v>
      </c>
    </row>
    <row r="102" spans="1:29" x14ac:dyDescent="0.25">
      <c r="A102" s="2" t="s">
        <v>648</v>
      </c>
      <c r="B102" s="2" t="s">
        <v>649</v>
      </c>
      <c r="C102" s="2" t="s">
        <v>650</v>
      </c>
      <c r="D102" s="2" t="s">
        <v>651</v>
      </c>
      <c r="E102" s="9">
        <v>1250</v>
      </c>
      <c r="F102" s="2" t="s">
        <v>652</v>
      </c>
      <c r="G102" s="2">
        <v>2700</v>
      </c>
      <c r="H102" s="2">
        <v>25000</v>
      </c>
      <c r="J102" s="2" t="s">
        <v>431</v>
      </c>
      <c r="K102" s="2" t="s">
        <v>66</v>
      </c>
      <c r="L102" s="2">
        <v>80</v>
      </c>
      <c r="M102" s="2" t="s">
        <v>52</v>
      </c>
      <c r="O102" s="2" t="s">
        <v>431</v>
      </c>
      <c r="P102" s="2" t="s">
        <v>53</v>
      </c>
      <c r="Q102" s="2" t="s">
        <v>54</v>
      </c>
      <c r="R102" s="2" t="s">
        <v>55</v>
      </c>
      <c r="S102" s="2" t="s">
        <v>56</v>
      </c>
      <c r="T102" s="2" t="s">
        <v>155</v>
      </c>
      <c r="U102" s="2" t="s">
        <v>64</v>
      </c>
      <c r="V102" s="2" t="s">
        <v>23</v>
      </c>
      <c r="W102" s="2">
        <v>500</v>
      </c>
      <c r="X102" s="2">
        <v>1</v>
      </c>
      <c r="Y102" s="2" t="s">
        <v>431</v>
      </c>
      <c r="Z102" s="2">
        <v>7</v>
      </c>
      <c r="AA102" s="2">
        <v>60</v>
      </c>
      <c r="AB102" s="8">
        <f t="shared" si="6"/>
        <v>12.5</v>
      </c>
      <c r="AC102" s="8">
        <f t="shared" si="7"/>
        <v>12.5</v>
      </c>
    </row>
    <row r="103" spans="1:29" x14ac:dyDescent="0.25">
      <c r="A103" s="2" t="s">
        <v>733</v>
      </c>
      <c r="B103" s="2" t="s">
        <v>722</v>
      </c>
      <c r="C103" s="2" t="s">
        <v>734</v>
      </c>
      <c r="D103" s="2" t="s">
        <v>735</v>
      </c>
      <c r="E103" s="9">
        <v>1252</v>
      </c>
      <c r="F103" s="2" t="s">
        <v>736</v>
      </c>
      <c r="G103" s="2">
        <v>2700</v>
      </c>
      <c r="H103" s="2">
        <v>15000</v>
      </c>
      <c r="J103" s="2" t="s">
        <v>431</v>
      </c>
      <c r="K103" s="2" t="s">
        <v>66</v>
      </c>
      <c r="L103" s="2">
        <v>80</v>
      </c>
      <c r="M103" s="2" t="s">
        <v>52</v>
      </c>
      <c r="O103" s="2" t="s">
        <v>431</v>
      </c>
      <c r="P103" s="2" t="s">
        <v>37</v>
      </c>
      <c r="Q103" s="2" t="s">
        <v>54</v>
      </c>
      <c r="R103" s="2" t="s">
        <v>55</v>
      </c>
      <c r="S103" s="2" t="s">
        <v>56</v>
      </c>
      <c r="T103" s="2" t="s">
        <v>200</v>
      </c>
      <c r="U103" s="2" t="s">
        <v>52</v>
      </c>
      <c r="V103" s="2" t="s">
        <v>23</v>
      </c>
      <c r="W103" s="2">
        <v>810</v>
      </c>
      <c r="X103" s="2">
        <v>1</v>
      </c>
      <c r="Y103" s="2" t="s">
        <v>431</v>
      </c>
      <c r="Z103" s="2">
        <v>6.5</v>
      </c>
      <c r="AA103" s="2">
        <v>60</v>
      </c>
      <c r="AB103" s="8">
        <f t="shared" si="6"/>
        <v>12.52</v>
      </c>
      <c r="AC103" s="8">
        <f t="shared" si="7"/>
        <v>12.52</v>
      </c>
    </row>
    <row r="104" spans="1:29" x14ac:dyDescent="0.25">
      <c r="A104" s="2" t="s">
        <v>686</v>
      </c>
      <c r="B104" s="2" t="s">
        <v>673</v>
      </c>
      <c r="C104" s="2" t="s">
        <v>687</v>
      </c>
      <c r="D104" s="2" t="s">
        <v>688</v>
      </c>
      <c r="E104" s="9">
        <v>1280</v>
      </c>
      <c r="F104" s="2" t="s">
        <v>689</v>
      </c>
      <c r="G104" s="2">
        <v>2700</v>
      </c>
      <c r="H104" s="2">
        <v>30000</v>
      </c>
      <c r="J104" s="2" t="s">
        <v>431</v>
      </c>
      <c r="K104" s="2" t="s">
        <v>66</v>
      </c>
      <c r="L104" s="2">
        <v>82</v>
      </c>
      <c r="M104" s="2" t="s">
        <v>52</v>
      </c>
      <c r="O104" s="2" t="s">
        <v>431</v>
      </c>
      <c r="P104" s="2" t="s">
        <v>53</v>
      </c>
      <c r="Q104" s="2" t="s">
        <v>54</v>
      </c>
      <c r="R104" s="2" t="s">
        <v>55</v>
      </c>
      <c r="S104" s="2" t="s">
        <v>69</v>
      </c>
      <c r="T104" s="2" t="s">
        <v>155</v>
      </c>
      <c r="U104" s="2" t="s">
        <v>64</v>
      </c>
      <c r="V104" s="2" t="s">
        <v>23</v>
      </c>
      <c r="W104" s="2">
        <v>400</v>
      </c>
      <c r="X104" s="2">
        <v>1</v>
      </c>
      <c r="Y104" s="2" t="s">
        <v>431</v>
      </c>
      <c r="Z104" s="2">
        <v>4</v>
      </c>
      <c r="AA104" s="2">
        <v>40</v>
      </c>
      <c r="AB104" s="8">
        <f t="shared" si="6"/>
        <v>12.8</v>
      </c>
      <c r="AC104" s="8">
        <f t="shared" si="7"/>
        <v>12.8</v>
      </c>
    </row>
    <row r="105" spans="1:29" x14ac:dyDescent="0.25">
      <c r="A105" s="2" t="s">
        <v>809</v>
      </c>
      <c r="B105" s="2" t="s">
        <v>649</v>
      </c>
      <c r="C105" s="2" t="s">
        <v>810</v>
      </c>
      <c r="D105" s="2" t="s">
        <v>811</v>
      </c>
      <c r="E105" s="9">
        <v>1297</v>
      </c>
      <c r="F105" s="2" t="s">
        <v>67</v>
      </c>
      <c r="G105" s="2">
        <v>3000</v>
      </c>
      <c r="H105" s="2">
        <v>25000</v>
      </c>
      <c r="J105" s="2" t="s">
        <v>431</v>
      </c>
      <c r="K105" s="2" t="s">
        <v>66</v>
      </c>
      <c r="L105" s="2">
        <v>80</v>
      </c>
      <c r="M105" s="2" t="s">
        <v>60</v>
      </c>
      <c r="P105" s="2" t="s">
        <v>37</v>
      </c>
      <c r="Q105" s="2" t="s">
        <v>54</v>
      </c>
      <c r="R105" s="2" t="s">
        <v>55</v>
      </c>
      <c r="S105" s="2" t="s">
        <v>63</v>
      </c>
      <c r="T105" s="2" t="s">
        <v>200</v>
      </c>
      <c r="U105" s="2" t="s">
        <v>60</v>
      </c>
      <c r="V105" s="2" t="s">
        <v>23</v>
      </c>
      <c r="W105" s="2">
        <v>450</v>
      </c>
      <c r="X105" s="2">
        <v>1</v>
      </c>
      <c r="Y105" s="2" t="s">
        <v>58</v>
      </c>
      <c r="Z105" s="2">
        <v>7</v>
      </c>
      <c r="AA105" s="2">
        <v>40</v>
      </c>
      <c r="AB105" s="8">
        <f t="shared" si="6"/>
        <v>12.97</v>
      </c>
      <c r="AC105" s="8">
        <f t="shared" si="7"/>
        <v>12.97</v>
      </c>
    </row>
    <row r="106" spans="1:29" x14ac:dyDescent="0.25">
      <c r="A106" s="2" t="s">
        <v>672</v>
      </c>
      <c r="B106" s="2" t="s">
        <v>673</v>
      </c>
      <c r="C106" s="2" t="s">
        <v>674</v>
      </c>
      <c r="D106" s="2" t="s">
        <v>675</v>
      </c>
      <c r="E106" s="9">
        <v>1299</v>
      </c>
      <c r="F106" s="2" t="s">
        <v>676</v>
      </c>
      <c r="G106" s="2">
        <v>2700</v>
      </c>
      <c r="H106" s="2">
        <v>25000</v>
      </c>
      <c r="J106" s="2" t="s">
        <v>431</v>
      </c>
      <c r="K106" s="2" t="s">
        <v>66</v>
      </c>
      <c r="L106" s="2">
        <v>80</v>
      </c>
      <c r="M106" s="2" t="s">
        <v>52</v>
      </c>
      <c r="O106" s="2" t="s">
        <v>431</v>
      </c>
      <c r="P106" s="2" t="s">
        <v>53</v>
      </c>
      <c r="Q106" s="2" t="s">
        <v>54</v>
      </c>
      <c r="R106" s="2" t="s">
        <v>55</v>
      </c>
      <c r="S106" s="2" t="s">
        <v>56</v>
      </c>
      <c r="T106" s="2" t="s">
        <v>677</v>
      </c>
      <c r="U106" s="2" t="s">
        <v>64</v>
      </c>
      <c r="V106" s="2" t="s">
        <v>23</v>
      </c>
      <c r="W106" s="2">
        <v>500</v>
      </c>
      <c r="X106" s="2">
        <v>1</v>
      </c>
      <c r="Y106" s="2" t="s">
        <v>431</v>
      </c>
      <c r="Z106" s="2">
        <v>7</v>
      </c>
      <c r="AA106" s="2">
        <v>60</v>
      </c>
      <c r="AB106" s="8">
        <f t="shared" si="6"/>
        <v>12.99</v>
      </c>
      <c r="AC106" s="8">
        <f t="shared" si="7"/>
        <v>12.99</v>
      </c>
    </row>
    <row r="107" spans="1:29" x14ac:dyDescent="0.25">
      <c r="A107" s="2" t="s">
        <v>682</v>
      </c>
      <c r="B107" s="2" t="s">
        <v>673</v>
      </c>
      <c r="C107" s="2" t="s">
        <v>683</v>
      </c>
      <c r="D107" s="2" t="s">
        <v>684</v>
      </c>
      <c r="E107" s="9">
        <v>1324</v>
      </c>
      <c r="F107" s="2" t="s">
        <v>685</v>
      </c>
      <c r="G107" s="2">
        <v>2700</v>
      </c>
      <c r="H107" s="2">
        <v>25000</v>
      </c>
      <c r="J107" s="2" t="s">
        <v>431</v>
      </c>
      <c r="K107" s="2" t="s">
        <v>66</v>
      </c>
      <c r="L107" s="2">
        <v>80</v>
      </c>
      <c r="M107" s="2" t="s">
        <v>52</v>
      </c>
      <c r="O107" s="2" t="s">
        <v>431</v>
      </c>
      <c r="P107" s="2" t="s">
        <v>53</v>
      </c>
      <c r="Q107" s="2" t="s">
        <v>117</v>
      </c>
      <c r="R107" s="2" t="s">
        <v>446</v>
      </c>
      <c r="S107" s="2" t="s">
        <v>56</v>
      </c>
      <c r="T107" s="2" t="s">
        <v>155</v>
      </c>
      <c r="U107" s="2" t="s">
        <v>64</v>
      </c>
      <c r="V107" s="2" t="s">
        <v>23</v>
      </c>
      <c r="W107" s="2">
        <v>500</v>
      </c>
      <c r="X107" s="2">
        <v>1</v>
      </c>
      <c r="Y107" s="2" t="s">
        <v>431</v>
      </c>
      <c r="Z107" s="2">
        <v>7</v>
      </c>
      <c r="AA107" s="2">
        <v>60</v>
      </c>
      <c r="AB107" s="8">
        <f t="shared" si="6"/>
        <v>13.24</v>
      </c>
      <c r="AC107" s="8">
        <f t="shared" si="7"/>
        <v>13.24</v>
      </c>
    </row>
    <row r="108" spans="1:29" x14ac:dyDescent="0.25">
      <c r="A108" s="2" t="s">
        <v>752</v>
      </c>
      <c r="B108" s="2" t="s">
        <v>661</v>
      </c>
      <c r="C108" s="2" t="s">
        <v>753</v>
      </c>
      <c r="D108" s="2" t="s">
        <v>754</v>
      </c>
      <c r="E108" s="9">
        <v>7997</v>
      </c>
      <c r="F108" s="2" t="s">
        <v>755</v>
      </c>
      <c r="G108" s="2">
        <v>2700</v>
      </c>
      <c r="H108" s="2">
        <v>15000</v>
      </c>
      <c r="J108" s="2" t="s">
        <v>431</v>
      </c>
      <c r="K108" s="2" t="s">
        <v>66</v>
      </c>
      <c r="L108" s="2">
        <v>80</v>
      </c>
      <c r="M108" s="2" t="s">
        <v>52</v>
      </c>
      <c r="O108" s="2" t="s">
        <v>431</v>
      </c>
      <c r="P108" s="2" t="s">
        <v>37</v>
      </c>
      <c r="Q108" s="2" t="s">
        <v>54</v>
      </c>
      <c r="R108" s="2" t="s">
        <v>55</v>
      </c>
      <c r="S108" s="2" t="s">
        <v>56</v>
      </c>
      <c r="T108" s="2" t="s">
        <v>401</v>
      </c>
      <c r="U108" s="2" t="s">
        <v>52</v>
      </c>
      <c r="V108" s="2" t="s">
        <v>23</v>
      </c>
      <c r="W108" s="2">
        <v>810</v>
      </c>
      <c r="X108" s="2">
        <v>6</v>
      </c>
      <c r="Y108" s="2" t="s">
        <v>431</v>
      </c>
      <c r="Z108" s="2">
        <v>6.5</v>
      </c>
      <c r="AA108" s="2">
        <v>60</v>
      </c>
      <c r="AB108" s="8">
        <f t="shared" si="6"/>
        <v>79.97</v>
      </c>
      <c r="AC108" s="8">
        <f t="shared" si="7"/>
        <v>13.328333333333333</v>
      </c>
    </row>
    <row r="109" spans="1:29" x14ac:dyDescent="0.25">
      <c r="A109" s="2" t="s">
        <v>983</v>
      </c>
      <c r="B109" s="2" t="s">
        <v>673</v>
      </c>
      <c r="C109" s="2" t="s">
        <v>984</v>
      </c>
      <c r="D109" s="2" t="s">
        <v>985</v>
      </c>
      <c r="E109" s="9">
        <v>1350</v>
      </c>
      <c r="F109" s="2" t="s">
        <v>986</v>
      </c>
      <c r="G109" s="2">
        <v>2450</v>
      </c>
      <c r="H109" s="2">
        <v>25000</v>
      </c>
      <c r="I109" s="2" t="s">
        <v>115</v>
      </c>
      <c r="J109" s="2" t="s">
        <v>431</v>
      </c>
      <c r="K109" s="2" t="s">
        <v>66</v>
      </c>
      <c r="L109" s="2">
        <v>80</v>
      </c>
      <c r="M109" s="2" t="s">
        <v>987</v>
      </c>
      <c r="O109" s="2" t="s">
        <v>431</v>
      </c>
      <c r="P109" s="2" t="s">
        <v>53</v>
      </c>
      <c r="Q109" s="2" t="s">
        <v>54</v>
      </c>
      <c r="R109" s="2" t="s">
        <v>55</v>
      </c>
      <c r="S109" s="2" t="s">
        <v>69</v>
      </c>
      <c r="T109" s="2" t="s">
        <v>200</v>
      </c>
      <c r="U109" s="2" t="s">
        <v>52</v>
      </c>
      <c r="V109" s="2" t="s">
        <v>23</v>
      </c>
      <c r="W109" s="2">
        <v>450</v>
      </c>
      <c r="X109" s="2">
        <v>1</v>
      </c>
      <c r="Y109" s="2" t="s">
        <v>66</v>
      </c>
      <c r="Z109" s="2">
        <v>4.5</v>
      </c>
      <c r="AA109" s="2">
        <v>40</v>
      </c>
      <c r="AB109" s="8">
        <f t="shared" si="6"/>
        <v>13.5</v>
      </c>
      <c r="AC109" s="8">
        <f t="shared" si="7"/>
        <v>13.5</v>
      </c>
    </row>
    <row r="110" spans="1:29" x14ac:dyDescent="0.25">
      <c r="A110" s="2" t="s">
        <v>828</v>
      </c>
      <c r="B110" s="2" t="s">
        <v>649</v>
      </c>
      <c r="C110" s="2" t="s">
        <v>829</v>
      </c>
      <c r="D110" s="2" t="s">
        <v>830</v>
      </c>
      <c r="E110" s="9">
        <v>1400</v>
      </c>
      <c r="F110" s="2" t="s">
        <v>831</v>
      </c>
      <c r="G110" s="2">
        <v>2200</v>
      </c>
      <c r="H110" s="2">
        <v>15000</v>
      </c>
      <c r="K110" s="2" t="s">
        <v>66</v>
      </c>
      <c r="L110" s="2">
        <v>80</v>
      </c>
      <c r="P110" s="2" t="s">
        <v>53</v>
      </c>
      <c r="Q110" s="2" t="s">
        <v>54</v>
      </c>
      <c r="R110" s="2" t="s">
        <v>55</v>
      </c>
      <c r="S110" s="2" t="s">
        <v>56</v>
      </c>
      <c r="T110" s="2" t="s">
        <v>200</v>
      </c>
      <c r="U110" s="2" t="s">
        <v>52</v>
      </c>
      <c r="V110" s="2" t="s">
        <v>23</v>
      </c>
      <c r="W110" s="2">
        <v>400</v>
      </c>
      <c r="X110" s="2">
        <v>1</v>
      </c>
      <c r="Y110" s="2" t="s">
        <v>66</v>
      </c>
      <c r="Z110" s="2">
        <v>4.5</v>
      </c>
      <c r="AA110" s="2">
        <v>40</v>
      </c>
      <c r="AB110" s="8">
        <f t="shared" si="6"/>
        <v>14</v>
      </c>
      <c r="AC110" s="8">
        <f t="shared" si="7"/>
        <v>14</v>
      </c>
    </row>
    <row r="111" spans="1:29" x14ac:dyDescent="0.25">
      <c r="A111" s="2" t="s">
        <v>713</v>
      </c>
      <c r="B111" s="2" t="s">
        <v>649</v>
      </c>
      <c r="C111" s="2" t="s">
        <v>714</v>
      </c>
      <c r="D111" s="2" t="s">
        <v>715</v>
      </c>
      <c r="E111" s="9">
        <v>2899</v>
      </c>
      <c r="F111" s="2" t="s">
        <v>716</v>
      </c>
      <c r="G111" s="2">
        <v>2700</v>
      </c>
      <c r="H111" s="2">
        <v>15000</v>
      </c>
      <c r="J111" s="2" t="s">
        <v>431</v>
      </c>
      <c r="K111" s="2" t="s">
        <v>66</v>
      </c>
      <c r="L111" s="2">
        <v>83</v>
      </c>
      <c r="M111" s="2" t="s">
        <v>52</v>
      </c>
      <c r="O111" s="2" t="s">
        <v>431</v>
      </c>
      <c r="P111" s="2" t="s">
        <v>37</v>
      </c>
      <c r="Q111" s="2" t="s">
        <v>54</v>
      </c>
      <c r="R111" s="2" t="s">
        <v>55</v>
      </c>
      <c r="S111" s="2" t="s">
        <v>56</v>
      </c>
      <c r="T111" s="2" t="s">
        <v>401</v>
      </c>
      <c r="U111" s="2" t="s">
        <v>52</v>
      </c>
      <c r="V111" s="2" t="s">
        <v>23</v>
      </c>
      <c r="W111" s="2">
        <v>350</v>
      </c>
      <c r="X111" s="2">
        <v>2</v>
      </c>
      <c r="Y111" s="2" t="s">
        <v>431</v>
      </c>
      <c r="Z111" s="2">
        <v>3.5</v>
      </c>
      <c r="AA111" s="2">
        <v>40</v>
      </c>
      <c r="AB111" s="8">
        <f t="shared" si="6"/>
        <v>28.99</v>
      </c>
      <c r="AC111" s="8">
        <f t="shared" si="7"/>
        <v>14.494999999999999</v>
      </c>
    </row>
    <row r="112" spans="1:29" x14ac:dyDescent="0.25">
      <c r="A112" s="2" t="s">
        <v>793</v>
      </c>
      <c r="B112" s="2" t="s">
        <v>722</v>
      </c>
      <c r="C112" s="2" t="s">
        <v>794</v>
      </c>
      <c r="D112" s="2" t="s">
        <v>795</v>
      </c>
      <c r="E112" s="9">
        <v>2999</v>
      </c>
      <c r="F112" s="2" t="s">
        <v>796</v>
      </c>
      <c r="G112" s="2">
        <v>2200</v>
      </c>
      <c r="H112" s="2">
        <v>15000</v>
      </c>
      <c r="J112" s="2" t="s">
        <v>431</v>
      </c>
      <c r="K112" s="2" t="s">
        <v>66</v>
      </c>
      <c r="L112" s="2">
        <v>83</v>
      </c>
      <c r="O112" s="2" t="s">
        <v>431</v>
      </c>
      <c r="P112" s="2" t="s">
        <v>37</v>
      </c>
      <c r="Q112" s="2" t="s">
        <v>54</v>
      </c>
      <c r="R112" s="2" t="s">
        <v>55</v>
      </c>
      <c r="S112" s="2" t="s">
        <v>56</v>
      </c>
      <c r="T112" s="2" t="s">
        <v>401</v>
      </c>
      <c r="U112" s="2" t="s">
        <v>64</v>
      </c>
      <c r="V112" s="2" t="s">
        <v>23</v>
      </c>
      <c r="W112" s="2">
        <v>300</v>
      </c>
      <c r="X112" s="2">
        <v>2</v>
      </c>
      <c r="Y112" s="2" t="s">
        <v>66</v>
      </c>
      <c r="Z112" s="2">
        <v>3.5</v>
      </c>
      <c r="AA112" s="2">
        <v>60</v>
      </c>
      <c r="AB112" s="8">
        <f t="shared" si="6"/>
        <v>29.99</v>
      </c>
      <c r="AC112" s="8">
        <f t="shared" si="7"/>
        <v>14.994999999999999</v>
      </c>
    </row>
    <row r="113" spans="1:29" x14ac:dyDescent="0.25">
      <c r="A113" s="2" t="s">
        <v>920</v>
      </c>
      <c r="B113" s="2" t="s">
        <v>673</v>
      </c>
      <c r="C113" s="2" t="s">
        <v>921</v>
      </c>
      <c r="D113" s="2" t="s">
        <v>922</v>
      </c>
      <c r="E113" s="9">
        <v>1514</v>
      </c>
      <c r="F113" s="2" t="s">
        <v>923</v>
      </c>
      <c r="G113" s="2">
        <v>2700</v>
      </c>
      <c r="H113" s="2">
        <v>25000</v>
      </c>
      <c r="J113" s="2" t="s">
        <v>431</v>
      </c>
      <c r="K113" s="2" t="s">
        <v>431</v>
      </c>
      <c r="L113" s="2">
        <v>80</v>
      </c>
      <c r="M113" s="2" t="s">
        <v>52</v>
      </c>
      <c r="P113" s="2" t="s">
        <v>53</v>
      </c>
      <c r="Q113" s="2" t="s">
        <v>117</v>
      </c>
      <c r="R113" s="2" t="s">
        <v>446</v>
      </c>
      <c r="S113" s="2" t="s">
        <v>56</v>
      </c>
      <c r="T113" s="2" t="s">
        <v>155</v>
      </c>
      <c r="U113" s="2" t="s">
        <v>52</v>
      </c>
      <c r="V113" s="2" t="s">
        <v>23</v>
      </c>
      <c r="W113" s="2">
        <v>500</v>
      </c>
      <c r="X113" s="2">
        <v>1</v>
      </c>
      <c r="Z113" s="2">
        <v>7</v>
      </c>
      <c r="AA113" s="2">
        <v>60</v>
      </c>
      <c r="AB113" s="8">
        <f t="shared" si="6"/>
        <v>15.14</v>
      </c>
      <c r="AC113" s="8">
        <f t="shared" si="7"/>
        <v>15.14</v>
      </c>
    </row>
    <row r="114" spans="1:29" x14ac:dyDescent="0.25">
      <c r="A114" s="2" t="s">
        <v>1028</v>
      </c>
      <c r="B114" s="2" t="s">
        <v>641</v>
      </c>
      <c r="C114" s="2" t="s">
        <v>1029</v>
      </c>
      <c r="D114" s="2" t="s">
        <v>1030</v>
      </c>
      <c r="E114" s="9">
        <v>3299</v>
      </c>
      <c r="F114" s="2" t="s">
        <v>1031</v>
      </c>
      <c r="G114" s="2">
        <v>2700</v>
      </c>
      <c r="H114" s="2">
        <v>15000</v>
      </c>
      <c r="I114" s="2" t="s">
        <v>115</v>
      </c>
      <c r="J114" s="2" t="s">
        <v>431</v>
      </c>
      <c r="K114" s="2" t="s">
        <v>66</v>
      </c>
      <c r="L114" s="2">
        <v>80</v>
      </c>
      <c r="M114" s="2" t="s">
        <v>64</v>
      </c>
      <c r="N114" s="2" t="s">
        <v>52</v>
      </c>
      <c r="O114" s="2" t="s">
        <v>446</v>
      </c>
      <c r="P114" s="2" t="s">
        <v>37</v>
      </c>
      <c r="Q114" s="2" t="s">
        <v>117</v>
      </c>
      <c r="R114" s="2" t="s">
        <v>55</v>
      </c>
      <c r="S114" s="2" t="s">
        <v>56</v>
      </c>
      <c r="T114" s="2" t="s">
        <v>155</v>
      </c>
      <c r="U114" s="2" t="s">
        <v>64</v>
      </c>
      <c r="V114" s="2" t="s">
        <v>23</v>
      </c>
      <c r="W114" s="2">
        <v>350</v>
      </c>
      <c r="X114" s="2">
        <v>2</v>
      </c>
      <c r="Z114" s="2">
        <v>4.5</v>
      </c>
      <c r="AA114" s="2">
        <v>40</v>
      </c>
      <c r="AB114" s="8">
        <f t="shared" si="6"/>
        <v>32.99</v>
      </c>
      <c r="AC114" s="8">
        <f t="shared" si="7"/>
        <v>16.495000000000001</v>
      </c>
    </row>
    <row r="115" spans="1:29" x14ac:dyDescent="0.25">
      <c r="A115" s="2" t="s">
        <v>975</v>
      </c>
      <c r="B115" s="2" t="s">
        <v>641</v>
      </c>
      <c r="C115" s="2" t="s">
        <v>976</v>
      </c>
      <c r="D115" s="2" t="s">
        <v>977</v>
      </c>
      <c r="E115" s="9">
        <v>1652</v>
      </c>
      <c r="F115" s="2" t="s">
        <v>978</v>
      </c>
      <c r="G115" s="2">
        <v>2700</v>
      </c>
      <c r="H115" s="2">
        <v>25000</v>
      </c>
      <c r="I115" s="2" t="s">
        <v>957</v>
      </c>
      <c r="J115" s="2" t="s">
        <v>431</v>
      </c>
      <c r="K115" s="2" t="s">
        <v>66</v>
      </c>
      <c r="L115" s="2">
        <v>82</v>
      </c>
      <c r="M115" s="2" t="s">
        <v>52</v>
      </c>
      <c r="N115" s="2" t="s">
        <v>52</v>
      </c>
      <c r="O115" s="2" t="s">
        <v>431</v>
      </c>
      <c r="P115" s="2" t="s">
        <v>37</v>
      </c>
      <c r="Q115" s="2" t="s">
        <v>54</v>
      </c>
      <c r="R115" s="2" t="s">
        <v>55</v>
      </c>
      <c r="S115" s="2" t="s">
        <v>56</v>
      </c>
      <c r="T115" s="2" t="s">
        <v>200</v>
      </c>
      <c r="U115" s="2" t="s">
        <v>52</v>
      </c>
      <c r="V115" s="2" t="s">
        <v>23</v>
      </c>
      <c r="W115" s="2">
        <v>600</v>
      </c>
      <c r="X115" s="2">
        <v>1</v>
      </c>
      <c r="Y115" s="2" t="s">
        <v>431</v>
      </c>
      <c r="Z115" s="2">
        <v>8</v>
      </c>
      <c r="AA115" s="2">
        <v>60</v>
      </c>
      <c r="AB115" s="8">
        <f t="shared" si="6"/>
        <v>16.52</v>
      </c>
      <c r="AC115" s="8">
        <f t="shared" si="7"/>
        <v>16.52</v>
      </c>
    </row>
    <row r="116" spans="1:29" x14ac:dyDescent="0.25">
      <c r="A116" s="2" t="s">
        <v>1005</v>
      </c>
      <c r="B116" s="2" t="s">
        <v>661</v>
      </c>
      <c r="C116" s="2" t="s">
        <v>1006</v>
      </c>
      <c r="D116" s="2" t="s">
        <v>1007</v>
      </c>
      <c r="E116" s="9">
        <v>1681</v>
      </c>
      <c r="F116" s="2" t="s">
        <v>1008</v>
      </c>
      <c r="G116" s="2">
        <v>2200</v>
      </c>
      <c r="H116" s="2">
        <v>25000</v>
      </c>
      <c r="I116" s="2" t="s">
        <v>115</v>
      </c>
      <c r="J116" s="2" t="s">
        <v>431</v>
      </c>
      <c r="K116" s="2" t="s">
        <v>66</v>
      </c>
      <c r="L116" s="2">
        <v>80</v>
      </c>
      <c r="M116" s="2" t="s">
        <v>64</v>
      </c>
      <c r="P116" s="2" t="s">
        <v>53</v>
      </c>
      <c r="Q116" s="2" t="s">
        <v>54</v>
      </c>
      <c r="R116" s="2" t="s">
        <v>55</v>
      </c>
      <c r="S116" s="2" t="s">
        <v>56</v>
      </c>
      <c r="T116" s="2" t="s">
        <v>200</v>
      </c>
      <c r="U116" s="2" t="s">
        <v>52</v>
      </c>
      <c r="V116" s="2" t="s">
        <v>23</v>
      </c>
      <c r="W116" s="2">
        <v>330</v>
      </c>
      <c r="X116" s="2">
        <v>1</v>
      </c>
      <c r="Y116" s="2" t="s">
        <v>58</v>
      </c>
      <c r="Z116" s="2">
        <v>5</v>
      </c>
      <c r="AA116" s="2">
        <v>40</v>
      </c>
      <c r="AB116" s="8">
        <f t="shared" si="6"/>
        <v>16.809999999999999</v>
      </c>
      <c r="AC116" s="8">
        <f t="shared" si="7"/>
        <v>16.809999999999999</v>
      </c>
    </row>
    <row r="117" spans="1:29" x14ac:dyDescent="0.25">
      <c r="A117" s="2" t="s">
        <v>1032</v>
      </c>
      <c r="B117" s="2" t="s">
        <v>641</v>
      </c>
      <c r="C117" s="2" t="s">
        <v>1033</v>
      </c>
      <c r="D117" s="2" t="s">
        <v>1034</v>
      </c>
      <c r="E117" s="9">
        <v>6798</v>
      </c>
      <c r="F117" s="2" t="s">
        <v>1035</v>
      </c>
      <c r="G117" s="2">
        <v>2700</v>
      </c>
      <c r="H117" s="2">
        <v>15000</v>
      </c>
      <c r="I117" s="2" t="s">
        <v>115</v>
      </c>
      <c r="J117" s="2" t="s">
        <v>431</v>
      </c>
      <c r="K117" s="2" t="s">
        <v>66</v>
      </c>
      <c r="L117" s="2">
        <v>80</v>
      </c>
      <c r="M117" s="2" t="s">
        <v>64</v>
      </c>
      <c r="N117" s="2" t="s">
        <v>52</v>
      </c>
      <c r="O117" s="2" t="s">
        <v>431</v>
      </c>
      <c r="P117" s="2" t="s">
        <v>37</v>
      </c>
      <c r="Q117" s="2" t="s">
        <v>54</v>
      </c>
      <c r="R117" s="2" t="s">
        <v>55</v>
      </c>
      <c r="S117" s="2" t="s">
        <v>56</v>
      </c>
      <c r="T117" s="2" t="s">
        <v>200</v>
      </c>
      <c r="U117" s="2" t="s">
        <v>64</v>
      </c>
      <c r="V117" s="2" t="s">
        <v>23</v>
      </c>
      <c r="W117" s="2">
        <v>800</v>
      </c>
      <c r="X117" s="2">
        <v>4</v>
      </c>
      <c r="Z117" s="2">
        <v>7</v>
      </c>
      <c r="AA117" s="2">
        <v>60</v>
      </c>
      <c r="AB117" s="8">
        <f t="shared" si="6"/>
        <v>67.98</v>
      </c>
      <c r="AC117" s="8">
        <f t="shared" si="7"/>
        <v>16.995000000000001</v>
      </c>
    </row>
    <row r="118" spans="1:29" x14ac:dyDescent="0.25">
      <c r="A118" s="2" t="s">
        <v>1041</v>
      </c>
      <c r="B118" s="2" t="s">
        <v>641</v>
      </c>
      <c r="C118" s="2" t="s">
        <v>1042</v>
      </c>
      <c r="D118" s="2" t="s">
        <v>1043</v>
      </c>
      <c r="E118" s="9">
        <v>3476</v>
      </c>
      <c r="F118" s="2" t="s">
        <v>1044</v>
      </c>
      <c r="G118" s="2">
        <v>2200</v>
      </c>
      <c r="H118" s="2">
        <v>15000</v>
      </c>
      <c r="I118" s="2" t="s">
        <v>115</v>
      </c>
      <c r="J118" s="2" t="s">
        <v>431</v>
      </c>
      <c r="K118" s="2" t="s">
        <v>66</v>
      </c>
      <c r="L118" s="2">
        <v>80</v>
      </c>
      <c r="M118" s="2" t="s">
        <v>987</v>
      </c>
      <c r="O118" s="2" t="s">
        <v>431</v>
      </c>
      <c r="P118" s="2" t="s">
        <v>37</v>
      </c>
      <c r="Q118" s="2" t="s">
        <v>54</v>
      </c>
      <c r="R118" s="2" t="s">
        <v>55</v>
      </c>
      <c r="S118" s="2" t="s">
        <v>56</v>
      </c>
      <c r="T118" s="2" t="s">
        <v>200</v>
      </c>
      <c r="U118" s="2" t="s">
        <v>76</v>
      </c>
      <c r="V118" s="2" t="s">
        <v>23</v>
      </c>
      <c r="W118" s="2">
        <v>450</v>
      </c>
      <c r="X118" s="2">
        <v>2</v>
      </c>
      <c r="Z118" s="2">
        <v>5</v>
      </c>
      <c r="AA118" s="2">
        <v>40</v>
      </c>
      <c r="AB118" s="8">
        <f t="shared" si="6"/>
        <v>34.76</v>
      </c>
      <c r="AC118" s="8">
        <f t="shared" si="7"/>
        <v>17.38</v>
      </c>
    </row>
    <row r="119" spans="1:29" x14ac:dyDescent="0.25">
      <c r="A119" s="2" t="s">
        <v>1015</v>
      </c>
      <c r="B119" s="2" t="s">
        <v>673</v>
      </c>
      <c r="C119" s="2" t="s">
        <v>1016</v>
      </c>
      <c r="D119" s="2" t="s">
        <v>1017</v>
      </c>
      <c r="E119" s="9">
        <v>3599</v>
      </c>
      <c r="F119" s="2" t="s">
        <v>1018</v>
      </c>
      <c r="G119" s="2">
        <v>2700</v>
      </c>
      <c r="H119" s="2">
        <v>15000</v>
      </c>
      <c r="I119" s="2" t="s">
        <v>115</v>
      </c>
      <c r="J119" s="2" t="s">
        <v>431</v>
      </c>
      <c r="K119" s="2" t="s">
        <v>66</v>
      </c>
      <c r="L119" s="2">
        <v>80</v>
      </c>
      <c r="M119" s="2" t="s">
        <v>64</v>
      </c>
      <c r="N119" s="2" t="s">
        <v>52</v>
      </c>
      <c r="O119" s="2" t="s">
        <v>431</v>
      </c>
      <c r="P119" s="2" t="s">
        <v>37</v>
      </c>
      <c r="Q119" s="2" t="s">
        <v>54</v>
      </c>
      <c r="R119" s="2" t="s">
        <v>55</v>
      </c>
      <c r="S119" s="2" t="s">
        <v>1019</v>
      </c>
      <c r="T119" s="2" t="s">
        <v>200</v>
      </c>
      <c r="U119" s="2" t="s">
        <v>64</v>
      </c>
      <c r="V119" s="2" t="s">
        <v>23</v>
      </c>
      <c r="W119" s="2">
        <v>250</v>
      </c>
      <c r="X119" s="2">
        <v>2</v>
      </c>
      <c r="Z119" s="2">
        <v>5</v>
      </c>
      <c r="AA119" s="2">
        <v>40</v>
      </c>
      <c r="AB119" s="8">
        <f t="shared" si="6"/>
        <v>35.99</v>
      </c>
      <c r="AC119" s="8">
        <f t="shared" si="7"/>
        <v>17.995000000000001</v>
      </c>
    </row>
    <row r="120" spans="1:29" x14ac:dyDescent="0.25">
      <c r="A120" s="2" t="s">
        <v>832</v>
      </c>
      <c r="B120" s="2" t="s">
        <v>649</v>
      </c>
      <c r="C120" s="2" t="s">
        <v>833</v>
      </c>
      <c r="D120" s="2" t="s">
        <v>834</v>
      </c>
      <c r="E120" s="9">
        <v>1883</v>
      </c>
      <c r="F120" s="2" t="s">
        <v>835</v>
      </c>
      <c r="G120" s="2">
        <v>2700</v>
      </c>
      <c r="H120" s="2">
        <v>15000</v>
      </c>
      <c r="J120" s="2" t="s">
        <v>431</v>
      </c>
      <c r="K120" s="2" t="s">
        <v>66</v>
      </c>
      <c r="L120" s="2">
        <v>80</v>
      </c>
      <c r="M120" s="2" t="s">
        <v>52</v>
      </c>
      <c r="O120" s="2" t="s">
        <v>431</v>
      </c>
      <c r="P120" s="2" t="s">
        <v>37</v>
      </c>
      <c r="R120" s="2" t="s">
        <v>55</v>
      </c>
      <c r="S120" s="2" t="s">
        <v>56</v>
      </c>
      <c r="T120" s="2" t="s">
        <v>401</v>
      </c>
      <c r="U120" s="2" t="s">
        <v>52</v>
      </c>
      <c r="V120" s="2" t="s">
        <v>23</v>
      </c>
      <c r="W120" s="2">
        <v>470</v>
      </c>
      <c r="X120" s="2">
        <v>1</v>
      </c>
      <c r="Y120" s="2" t="s">
        <v>431</v>
      </c>
      <c r="Z120" s="2">
        <v>5</v>
      </c>
      <c r="AA120" s="2">
        <v>40</v>
      </c>
      <c r="AB120" s="8">
        <f t="shared" si="6"/>
        <v>18.829999999999998</v>
      </c>
      <c r="AC120" s="8">
        <f t="shared" si="7"/>
        <v>18.829999999999998</v>
      </c>
    </row>
    <row r="121" spans="1:29" x14ac:dyDescent="0.25">
      <c r="A121" s="2" t="s">
        <v>812</v>
      </c>
      <c r="B121" s="2" t="s">
        <v>722</v>
      </c>
      <c r="C121" s="2" t="s">
        <v>813</v>
      </c>
      <c r="D121" s="2" t="s">
        <v>814</v>
      </c>
      <c r="E121" s="9">
        <v>1896</v>
      </c>
      <c r="F121" s="2" t="s">
        <v>815</v>
      </c>
      <c r="G121" s="2">
        <v>2700</v>
      </c>
      <c r="H121" s="2">
        <v>25000</v>
      </c>
      <c r="J121" s="2" t="s">
        <v>431</v>
      </c>
      <c r="K121" s="2" t="s">
        <v>431</v>
      </c>
      <c r="L121" s="2">
        <v>80</v>
      </c>
      <c r="M121" s="2" t="s">
        <v>52</v>
      </c>
      <c r="P121" s="2" t="s">
        <v>53</v>
      </c>
      <c r="Q121" s="2" t="s">
        <v>54</v>
      </c>
      <c r="R121" s="2" t="s">
        <v>55</v>
      </c>
      <c r="S121" s="2" t="s">
        <v>56</v>
      </c>
      <c r="T121" s="2" t="s">
        <v>155</v>
      </c>
      <c r="U121" s="2" t="s">
        <v>52</v>
      </c>
      <c r="V121" s="2" t="s">
        <v>23</v>
      </c>
      <c r="W121" s="2">
        <v>500</v>
      </c>
      <c r="X121" s="2">
        <v>1</v>
      </c>
      <c r="Y121" s="2" t="s">
        <v>58</v>
      </c>
      <c r="Z121" s="2">
        <v>7</v>
      </c>
      <c r="AA121" s="2">
        <v>60</v>
      </c>
      <c r="AB121" s="8">
        <f t="shared" si="6"/>
        <v>18.96</v>
      </c>
      <c r="AC121" s="8">
        <f t="shared" si="7"/>
        <v>18.96</v>
      </c>
    </row>
    <row r="122" spans="1:29" x14ac:dyDescent="0.25">
      <c r="A122" s="2" t="s">
        <v>1045</v>
      </c>
      <c r="B122" s="2" t="s">
        <v>661</v>
      </c>
      <c r="C122" s="2" t="s">
        <v>1046</v>
      </c>
      <c r="D122" s="2" t="s">
        <v>1047</v>
      </c>
      <c r="E122" s="9">
        <v>3800</v>
      </c>
      <c r="F122" s="2" t="s">
        <v>1048</v>
      </c>
      <c r="G122" s="2">
        <v>2200</v>
      </c>
      <c r="H122" s="2">
        <v>15000</v>
      </c>
      <c r="I122" s="2" t="s">
        <v>115</v>
      </c>
      <c r="J122" s="2" t="s">
        <v>431</v>
      </c>
      <c r="K122" s="2" t="s">
        <v>453</v>
      </c>
      <c r="L122" s="2">
        <v>85</v>
      </c>
      <c r="M122" s="2" t="s">
        <v>987</v>
      </c>
      <c r="O122" s="2" t="s">
        <v>452</v>
      </c>
      <c r="P122" s="2" t="s">
        <v>37</v>
      </c>
      <c r="Q122" s="2" t="s">
        <v>54</v>
      </c>
      <c r="R122" s="2" t="s">
        <v>55</v>
      </c>
      <c r="S122" s="2" t="s">
        <v>69</v>
      </c>
      <c r="T122" s="2" t="s">
        <v>200</v>
      </c>
      <c r="U122" s="2" t="s">
        <v>76</v>
      </c>
      <c r="V122" s="2" t="s">
        <v>23</v>
      </c>
      <c r="W122" s="2">
        <v>190</v>
      </c>
      <c r="X122" s="2">
        <v>2</v>
      </c>
      <c r="Z122" s="2">
        <v>4</v>
      </c>
      <c r="AA122" s="2">
        <v>40</v>
      </c>
      <c r="AB122" s="8">
        <f t="shared" si="6"/>
        <v>38</v>
      </c>
      <c r="AC122" s="8">
        <f t="shared" si="7"/>
        <v>19</v>
      </c>
    </row>
    <row r="123" spans="1:29" x14ac:dyDescent="0.25">
      <c r="A123" s="2" t="s">
        <v>1009</v>
      </c>
      <c r="B123" s="2" t="s">
        <v>673</v>
      </c>
      <c r="C123" s="2" t="s">
        <v>1010</v>
      </c>
      <c r="D123" s="2" t="s">
        <v>1011</v>
      </c>
      <c r="E123" s="9">
        <v>2447</v>
      </c>
      <c r="F123" s="2" t="s">
        <v>1012</v>
      </c>
      <c r="G123" s="2">
        <v>2700</v>
      </c>
      <c r="H123" s="2">
        <v>25000</v>
      </c>
      <c r="I123" s="2" t="s">
        <v>115</v>
      </c>
      <c r="J123" s="2" t="s">
        <v>431</v>
      </c>
      <c r="K123" s="2" t="s">
        <v>66</v>
      </c>
      <c r="L123" s="2">
        <v>80</v>
      </c>
      <c r="M123" s="2" t="s">
        <v>64</v>
      </c>
      <c r="N123" s="2" t="s">
        <v>52</v>
      </c>
      <c r="O123" s="2" t="s">
        <v>1013</v>
      </c>
      <c r="P123" s="2" t="s">
        <v>53</v>
      </c>
      <c r="Q123" s="2" t="s">
        <v>54</v>
      </c>
      <c r="R123" s="2" t="s">
        <v>55</v>
      </c>
      <c r="S123" s="2" t="s">
        <v>1014</v>
      </c>
      <c r="T123" s="2" t="s">
        <v>200</v>
      </c>
      <c r="U123" s="2" t="s">
        <v>64</v>
      </c>
      <c r="V123" s="2" t="s">
        <v>23</v>
      </c>
      <c r="W123" s="2">
        <v>550</v>
      </c>
      <c r="X123" s="2">
        <v>1</v>
      </c>
      <c r="Z123" s="2">
        <v>8</v>
      </c>
      <c r="AA123" s="2">
        <v>60</v>
      </c>
      <c r="AB123" s="8">
        <f t="shared" si="6"/>
        <v>24.47</v>
      </c>
      <c r="AC123" s="8">
        <f t="shared" si="7"/>
        <v>24.47</v>
      </c>
    </row>
    <row r="124" spans="1:29" x14ac:dyDescent="0.25">
      <c r="A124" s="2" t="s">
        <v>824</v>
      </c>
      <c r="B124" s="2" t="s">
        <v>673</v>
      </c>
      <c r="C124" s="2" t="s">
        <v>825</v>
      </c>
      <c r="D124" s="2" t="s">
        <v>826</v>
      </c>
      <c r="E124" s="9">
        <v>2468</v>
      </c>
      <c r="F124" s="2" t="s">
        <v>827</v>
      </c>
      <c r="G124" s="2">
        <v>2200</v>
      </c>
      <c r="H124" s="2">
        <v>15000</v>
      </c>
      <c r="J124" s="2" t="s">
        <v>431</v>
      </c>
      <c r="L124" s="2">
        <v>80</v>
      </c>
      <c r="P124" s="2" t="s">
        <v>53</v>
      </c>
      <c r="Q124" s="2" t="s">
        <v>54</v>
      </c>
      <c r="R124" s="2" t="s">
        <v>55</v>
      </c>
      <c r="S124" s="2" t="s">
        <v>69</v>
      </c>
      <c r="T124" s="2" t="s">
        <v>401</v>
      </c>
      <c r="U124" s="2" t="s">
        <v>60</v>
      </c>
      <c r="V124" s="2" t="s">
        <v>23</v>
      </c>
      <c r="W124" s="2">
        <v>180</v>
      </c>
      <c r="X124" s="2">
        <v>1</v>
      </c>
      <c r="Y124" s="2" t="s">
        <v>58</v>
      </c>
      <c r="Z124" s="2">
        <v>2</v>
      </c>
      <c r="AA124" s="2">
        <v>20</v>
      </c>
      <c r="AB124" s="8">
        <f t="shared" si="6"/>
        <v>24.68</v>
      </c>
      <c r="AC124" s="8">
        <f>AB124/X124</f>
        <v>24.68</v>
      </c>
    </row>
    <row r="125" spans="1:29" x14ac:dyDescent="0.25">
      <c r="A125" s="2" t="s">
        <v>936</v>
      </c>
      <c r="B125" s="2" t="s">
        <v>661</v>
      </c>
      <c r="C125" s="2" t="s">
        <v>937</v>
      </c>
      <c r="D125" s="2" t="s">
        <v>938</v>
      </c>
      <c r="E125" s="9">
        <v>2668</v>
      </c>
      <c r="F125" s="2" t="s">
        <v>939</v>
      </c>
      <c r="G125" s="2">
        <v>2200</v>
      </c>
      <c r="H125" s="2">
        <v>15000</v>
      </c>
      <c r="J125" s="2" t="s">
        <v>431</v>
      </c>
      <c r="K125" s="2" t="s">
        <v>66</v>
      </c>
      <c r="L125" s="2">
        <v>80</v>
      </c>
      <c r="O125" s="2" t="s">
        <v>431</v>
      </c>
      <c r="P125" s="2" t="s">
        <v>53</v>
      </c>
      <c r="Q125" s="2" t="s">
        <v>54</v>
      </c>
      <c r="S125" s="2" t="s">
        <v>72</v>
      </c>
      <c r="T125" s="2" t="s">
        <v>200</v>
      </c>
      <c r="U125" s="2" t="s">
        <v>52</v>
      </c>
      <c r="V125" s="2" t="s">
        <v>23</v>
      </c>
      <c r="W125" s="2">
        <v>320</v>
      </c>
      <c r="X125" s="2">
        <v>1</v>
      </c>
      <c r="Z125" s="2">
        <v>3.5</v>
      </c>
      <c r="AA125" s="2">
        <v>40</v>
      </c>
      <c r="AB125" s="8">
        <f t="shared" si="6"/>
        <v>26.68</v>
      </c>
      <c r="AC125" s="8">
        <f t="shared" si="7"/>
        <v>26.68</v>
      </c>
    </row>
    <row r="126" spans="1:29" x14ac:dyDescent="0.25">
      <c r="A126" s="2" t="s">
        <v>1123</v>
      </c>
      <c r="B126" s="2" t="s">
        <v>673</v>
      </c>
      <c r="C126" s="2" t="s">
        <v>1124</v>
      </c>
      <c r="D126" s="2" t="s">
        <v>1125</v>
      </c>
      <c r="E126" s="9">
        <v>2897</v>
      </c>
      <c r="F126" s="2" t="s">
        <v>1126</v>
      </c>
      <c r="G126" s="2">
        <v>2000</v>
      </c>
      <c r="H126" s="2">
        <v>15000</v>
      </c>
      <c r="J126" s="2" t="s">
        <v>431</v>
      </c>
      <c r="K126" s="2" t="s">
        <v>453</v>
      </c>
      <c r="L126" s="2">
        <v>80</v>
      </c>
      <c r="P126" s="2" t="s">
        <v>37</v>
      </c>
      <c r="Q126" s="2" t="s">
        <v>54</v>
      </c>
      <c r="R126" s="2" t="s">
        <v>55</v>
      </c>
      <c r="S126" s="2" t="s">
        <v>69</v>
      </c>
      <c r="T126" s="2" t="s">
        <v>155</v>
      </c>
      <c r="U126" s="2" t="s">
        <v>52</v>
      </c>
      <c r="V126" s="2" t="s">
        <v>23</v>
      </c>
      <c r="W126" s="2">
        <v>300</v>
      </c>
      <c r="X126" s="2">
        <v>1</v>
      </c>
      <c r="Z126" s="2">
        <v>4.5</v>
      </c>
      <c r="AA126" s="2">
        <v>40</v>
      </c>
      <c r="AB126" s="8">
        <f t="shared" si="6"/>
        <v>28.97</v>
      </c>
      <c r="AC126" s="8">
        <f t="shared" si="7"/>
        <v>28.97</v>
      </c>
    </row>
    <row r="127" spans="1:29" x14ac:dyDescent="0.25">
      <c r="A127" s="2" t="s">
        <v>1036</v>
      </c>
      <c r="B127" s="2" t="s">
        <v>673</v>
      </c>
      <c r="C127" s="2" t="s">
        <v>1037</v>
      </c>
      <c r="D127" s="2" t="s">
        <v>1038</v>
      </c>
      <c r="E127" s="9">
        <v>5183</v>
      </c>
      <c r="F127" s="2" t="s">
        <v>1039</v>
      </c>
      <c r="G127" s="2">
        <v>2200</v>
      </c>
      <c r="H127" s="2">
        <v>15000</v>
      </c>
      <c r="I127" s="2" t="s">
        <v>115</v>
      </c>
      <c r="J127" s="2" t="s">
        <v>431</v>
      </c>
      <c r="K127" s="2" t="s">
        <v>66</v>
      </c>
      <c r="L127" s="2">
        <v>95</v>
      </c>
      <c r="M127" s="2" t="s">
        <v>987</v>
      </c>
      <c r="O127" s="2" t="s">
        <v>431</v>
      </c>
      <c r="P127" s="2" t="s">
        <v>53</v>
      </c>
      <c r="Q127" s="2" t="s">
        <v>54</v>
      </c>
      <c r="R127" s="2" t="s">
        <v>55</v>
      </c>
      <c r="S127" s="2" t="s">
        <v>56</v>
      </c>
      <c r="T127" s="2" t="s">
        <v>1040</v>
      </c>
      <c r="U127" s="2" t="s">
        <v>76</v>
      </c>
      <c r="V127" s="2" t="s">
        <v>23</v>
      </c>
      <c r="W127" s="2">
        <v>200</v>
      </c>
      <c r="X127" s="2">
        <v>1</v>
      </c>
      <c r="Z127" s="2">
        <v>4</v>
      </c>
      <c r="AA127" s="2">
        <v>60</v>
      </c>
      <c r="AB127" s="8">
        <f t="shared" si="6"/>
        <v>51.83</v>
      </c>
      <c r="AC127" s="8">
        <f t="shared" si="7"/>
        <v>51.83</v>
      </c>
    </row>
  </sheetData>
  <autoFilter ref="A1:BI127">
    <sortState ref="A2:AC127">
      <sortCondition ref="AC1:AC127"/>
    </sortState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workbookViewId="0">
      <selection activeCell="A5" sqref="A5:XFD8"/>
    </sheetView>
  </sheetViews>
  <sheetFormatPr defaultRowHeight="15" x14ac:dyDescent="0.25"/>
  <sheetData>
    <row r="1" spans="1:29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421</v>
      </c>
      <c r="F1" s="2" t="s">
        <v>31</v>
      </c>
      <c r="G1" s="2" t="s">
        <v>33</v>
      </c>
      <c r="H1" s="2" t="s">
        <v>32</v>
      </c>
      <c r="I1" s="2" t="s">
        <v>634</v>
      </c>
      <c r="J1" s="2" t="s">
        <v>34</v>
      </c>
      <c r="K1" s="2" t="s">
        <v>35</v>
      </c>
      <c r="L1" s="2" t="s">
        <v>422</v>
      </c>
      <c r="M1" s="2" t="s">
        <v>36</v>
      </c>
      <c r="N1" s="2" t="s">
        <v>36</v>
      </c>
      <c r="O1" s="2" t="s">
        <v>40</v>
      </c>
      <c r="P1" s="2" t="s">
        <v>37</v>
      </c>
      <c r="R1" s="2" t="s">
        <v>39</v>
      </c>
      <c r="S1" s="2" t="s">
        <v>41</v>
      </c>
      <c r="T1" s="2" t="s">
        <v>44</v>
      </c>
      <c r="U1" s="2" t="s">
        <v>42</v>
      </c>
      <c r="V1" s="2" t="s">
        <v>43</v>
      </c>
      <c r="W1" s="2" t="s">
        <v>423</v>
      </c>
      <c r="X1" s="2" t="s">
        <v>45</v>
      </c>
      <c r="Y1" s="2" t="s">
        <v>48</v>
      </c>
      <c r="Z1" s="2" t="s">
        <v>50</v>
      </c>
      <c r="AA1" s="2" t="s">
        <v>424</v>
      </c>
      <c r="AB1" s="2" t="s">
        <v>1234</v>
      </c>
      <c r="AC1" s="2" t="s">
        <v>1233</v>
      </c>
    </row>
    <row r="2" spans="1:29" s="2" customFormat="1" x14ac:dyDescent="0.25">
      <c r="A2" s="2" t="s">
        <v>1054</v>
      </c>
      <c r="B2" s="2" t="s">
        <v>673</v>
      </c>
      <c r="C2" s="2" t="s">
        <v>1055</v>
      </c>
      <c r="D2" s="2" t="s">
        <v>1056</v>
      </c>
      <c r="E2" s="9">
        <v>2036</v>
      </c>
      <c r="F2" s="2" t="s">
        <v>1057</v>
      </c>
      <c r="G2" s="2">
        <v>4000</v>
      </c>
      <c r="H2" s="2">
        <v>30000</v>
      </c>
      <c r="I2" s="2" t="s">
        <v>957</v>
      </c>
      <c r="J2" s="2" t="s">
        <v>1053</v>
      </c>
      <c r="K2" s="2" t="s">
        <v>997</v>
      </c>
      <c r="L2" s="2">
        <v>80</v>
      </c>
      <c r="M2" s="2" t="s">
        <v>60</v>
      </c>
      <c r="N2" s="2" t="s">
        <v>60</v>
      </c>
      <c r="P2" s="2" t="s">
        <v>37</v>
      </c>
      <c r="Q2" s="2" t="s">
        <v>54</v>
      </c>
      <c r="R2" s="2" t="s">
        <v>55</v>
      </c>
      <c r="S2" s="2" t="s">
        <v>73</v>
      </c>
      <c r="T2" s="2" t="s">
        <v>200</v>
      </c>
      <c r="U2" s="2" t="s">
        <v>60</v>
      </c>
      <c r="V2" s="2" t="s">
        <v>23</v>
      </c>
      <c r="W2" s="2">
        <v>1500</v>
      </c>
      <c r="X2" s="2">
        <v>1</v>
      </c>
      <c r="Z2" s="2">
        <v>20</v>
      </c>
      <c r="AA2" s="2">
        <v>100</v>
      </c>
      <c r="AB2" s="8">
        <f>E2/100</f>
        <v>20.36</v>
      </c>
      <c r="AC2" s="8">
        <f>AB2/X2</f>
        <v>20.36</v>
      </c>
    </row>
    <row r="3" spans="1:29" s="2" customFormat="1" x14ac:dyDescent="0.25">
      <c r="A3" s="2" t="s">
        <v>1049</v>
      </c>
      <c r="B3" s="2" t="s">
        <v>661</v>
      </c>
      <c r="C3" s="2" t="s">
        <v>1050</v>
      </c>
      <c r="D3" s="2" t="s">
        <v>1051</v>
      </c>
      <c r="E3" s="9">
        <v>3094</v>
      </c>
      <c r="F3" s="2" t="s">
        <v>1052</v>
      </c>
      <c r="G3" s="2">
        <v>4000</v>
      </c>
      <c r="H3" s="2">
        <v>50000</v>
      </c>
      <c r="I3" s="2" t="s">
        <v>957</v>
      </c>
      <c r="J3" s="2" t="s">
        <v>1053</v>
      </c>
      <c r="K3" s="2" t="s">
        <v>997</v>
      </c>
      <c r="L3" s="2">
        <v>80</v>
      </c>
      <c r="M3" s="2" t="s">
        <v>60</v>
      </c>
      <c r="N3" s="2" t="s">
        <v>60</v>
      </c>
      <c r="P3" s="2" t="s">
        <v>53</v>
      </c>
      <c r="Q3" s="2" t="s">
        <v>54</v>
      </c>
      <c r="R3" s="2" t="s">
        <v>55</v>
      </c>
      <c r="S3" s="2" t="s">
        <v>73</v>
      </c>
      <c r="T3" s="2" t="s">
        <v>200</v>
      </c>
      <c r="U3" s="2" t="s">
        <v>60</v>
      </c>
      <c r="V3" s="2" t="s">
        <v>23</v>
      </c>
      <c r="W3" s="2">
        <v>4400</v>
      </c>
      <c r="X3" s="2">
        <v>1</v>
      </c>
      <c r="Z3" s="2">
        <v>55</v>
      </c>
      <c r="AA3" s="2">
        <v>300</v>
      </c>
      <c r="AB3" s="8">
        <f>E3/100</f>
        <v>30.94</v>
      </c>
      <c r="AC3" s="8">
        <f>AB3/X3</f>
        <v>30.94</v>
      </c>
    </row>
    <row r="5" spans="1:29" s="2" customFormat="1" x14ac:dyDescent="0.25">
      <c r="A5" s="2" t="s">
        <v>0</v>
      </c>
      <c r="B5" s="2" t="s">
        <v>1</v>
      </c>
      <c r="C5" s="2" t="s">
        <v>4</v>
      </c>
      <c r="D5" s="2" t="s">
        <v>93</v>
      </c>
      <c r="E5" s="2" t="s">
        <v>94</v>
      </c>
      <c r="F5" s="2" t="s">
        <v>95</v>
      </c>
      <c r="G5" s="2" t="s">
        <v>5</v>
      </c>
      <c r="H5" s="2" t="s">
        <v>31</v>
      </c>
      <c r="I5" s="2" t="s">
        <v>96</v>
      </c>
      <c r="J5" s="2" t="s">
        <v>30</v>
      </c>
      <c r="K5" s="2" t="s">
        <v>97</v>
      </c>
      <c r="L5" s="2" t="s">
        <v>98</v>
      </c>
      <c r="M5" s="2" t="s">
        <v>9</v>
      </c>
      <c r="N5" s="2" t="s">
        <v>10</v>
      </c>
      <c r="O5" s="2" t="s">
        <v>11</v>
      </c>
      <c r="P5" s="2" t="s">
        <v>99</v>
      </c>
      <c r="Q5" s="2" t="s">
        <v>13</v>
      </c>
      <c r="R5" s="2" t="s">
        <v>100</v>
      </c>
      <c r="S5" s="2" t="s">
        <v>12</v>
      </c>
      <c r="T5" s="2" t="s">
        <v>135</v>
      </c>
      <c r="U5" s="2" t="s">
        <v>136</v>
      </c>
      <c r="V5" s="2" t="s">
        <v>137</v>
      </c>
    </row>
    <row r="6" spans="1:29" s="2" customFormat="1" x14ac:dyDescent="0.25">
      <c r="A6" t="s">
        <v>321</v>
      </c>
      <c r="B6" t="s">
        <v>314</v>
      </c>
      <c r="C6" t="s">
        <v>322</v>
      </c>
      <c r="D6" t="s">
        <v>323</v>
      </c>
      <c r="E6" t="s">
        <v>324</v>
      </c>
      <c r="F6" t="s">
        <v>325</v>
      </c>
      <c r="G6" s="1">
        <v>2.95</v>
      </c>
      <c r="H6" t="s">
        <v>105</v>
      </c>
      <c r="I6" t="s">
        <v>17</v>
      </c>
      <c r="J6" t="s">
        <v>326</v>
      </c>
      <c r="K6" t="s">
        <v>327</v>
      </c>
      <c r="L6" t="s">
        <v>320</v>
      </c>
      <c r="M6" t="s">
        <v>17</v>
      </c>
      <c r="N6">
        <v>0.4</v>
      </c>
      <c r="O6" t="s">
        <v>17</v>
      </c>
      <c r="P6" t="s">
        <v>17</v>
      </c>
      <c r="Q6" s="4">
        <v>15000</v>
      </c>
      <c r="R6" t="s">
        <v>17</v>
      </c>
      <c r="T6" t="s">
        <v>17</v>
      </c>
    </row>
    <row r="7" spans="1:29" s="2" customFormat="1" x14ac:dyDescent="0.25">
      <c r="A7" t="s">
        <v>313</v>
      </c>
      <c r="B7" t="s">
        <v>314</v>
      </c>
      <c r="C7" t="s">
        <v>315</v>
      </c>
      <c r="D7" t="s">
        <v>316</v>
      </c>
      <c r="E7" t="s">
        <v>317</v>
      </c>
      <c r="F7" t="s">
        <v>318</v>
      </c>
      <c r="G7" s="1">
        <v>3.04</v>
      </c>
      <c r="H7" t="s">
        <v>105</v>
      </c>
      <c r="I7" t="s">
        <v>17</v>
      </c>
      <c r="J7" t="s">
        <v>102</v>
      </c>
      <c r="K7" t="s">
        <v>319</v>
      </c>
      <c r="L7" t="s">
        <v>320</v>
      </c>
      <c r="M7" t="s">
        <v>17</v>
      </c>
      <c r="N7">
        <v>0.5</v>
      </c>
      <c r="O7" t="s">
        <v>17</v>
      </c>
      <c r="P7" t="s">
        <v>17</v>
      </c>
      <c r="Q7" s="4">
        <v>15000</v>
      </c>
      <c r="R7">
        <v>7</v>
      </c>
      <c r="T7" t="s">
        <v>17</v>
      </c>
    </row>
    <row r="8" spans="1:29" s="2" customFormat="1" x14ac:dyDescent="0.25">
      <c r="A8" s="2" t="s">
        <v>138</v>
      </c>
      <c r="B8" s="2" t="s">
        <v>139</v>
      </c>
      <c r="C8" s="2" t="s">
        <v>140</v>
      </c>
      <c r="D8" s="2" t="s">
        <v>141</v>
      </c>
      <c r="E8" s="2" t="s">
        <v>142</v>
      </c>
      <c r="F8" s="2" t="s">
        <v>143</v>
      </c>
      <c r="G8" s="8">
        <v>5.99</v>
      </c>
      <c r="H8" s="2" t="s">
        <v>101</v>
      </c>
      <c r="I8" s="2" t="s">
        <v>17</v>
      </c>
      <c r="J8" s="2" t="s">
        <v>102</v>
      </c>
      <c r="K8" s="2" t="s">
        <v>144</v>
      </c>
      <c r="L8" s="2" t="s">
        <v>145</v>
      </c>
      <c r="M8" s="2" t="s">
        <v>17</v>
      </c>
      <c r="N8" s="2">
        <v>0.7</v>
      </c>
      <c r="O8" s="2">
        <v>150</v>
      </c>
      <c r="P8" s="2" t="s">
        <v>17</v>
      </c>
      <c r="Q8" s="2" t="s">
        <v>17</v>
      </c>
      <c r="R8" s="2">
        <v>15</v>
      </c>
      <c r="T8" s="2" t="s">
        <v>17</v>
      </c>
      <c r="U8" s="2" t="s">
        <v>146</v>
      </c>
      <c r="V8" s="2" t="s">
        <v>147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topLeftCell="E1" workbookViewId="0">
      <selection activeCell="W2" sqref="W2:W4"/>
    </sheetView>
  </sheetViews>
  <sheetFormatPr defaultColWidth="9.140625" defaultRowHeight="15" x14ac:dyDescent="0.25"/>
  <cols>
    <col min="1" max="16384" width="9.140625" style="2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421</v>
      </c>
      <c r="F1" s="2" t="s">
        <v>31</v>
      </c>
      <c r="G1" s="2" t="s">
        <v>33</v>
      </c>
      <c r="H1" s="2" t="s">
        <v>32</v>
      </c>
      <c r="I1" s="2" t="s">
        <v>34</v>
      </c>
      <c r="J1" s="2" t="s">
        <v>35</v>
      </c>
      <c r="K1" s="2" t="s">
        <v>422</v>
      </c>
      <c r="L1" s="2" t="s">
        <v>36</v>
      </c>
      <c r="M1" s="2" t="s">
        <v>37</v>
      </c>
      <c r="N1" s="2" t="s">
        <v>39</v>
      </c>
      <c r="O1" s="2" t="s">
        <v>44</v>
      </c>
      <c r="P1" s="2" t="s">
        <v>43</v>
      </c>
      <c r="Q1" s="2" t="s">
        <v>423</v>
      </c>
      <c r="R1" s="2" t="s">
        <v>45</v>
      </c>
      <c r="S1" s="2" t="s">
        <v>50</v>
      </c>
      <c r="T1" s="2" t="s">
        <v>424</v>
      </c>
      <c r="U1" s="2" t="s">
        <v>425</v>
      </c>
      <c r="V1" s="2" t="s">
        <v>1234</v>
      </c>
      <c r="W1" s="2" t="s">
        <v>1233</v>
      </c>
    </row>
    <row r="2" spans="1:23" x14ac:dyDescent="0.25">
      <c r="A2" s="2" t="s">
        <v>426</v>
      </c>
      <c r="B2" s="2" t="s">
        <v>427</v>
      </c>
      <c r="C2" s="2" t="s">
        <v>428</v>
      </c>
      <c r="D2" s="2" t="s">
        <v>429</v>
      </c>
      <c r="E2" s="9">
        <v>1589</v>
      </c>
      <c r="F2" s="2" t="s">
        <v>430</v>
      </c>
      <c r="G2" s="2">
        <v>2700</v>
      </c>
      <c r="H2" s="2">
        <v>10000</v>
      </c>
      <c r="I2" s="2" t="s">
        <v>431</v>
      </c>
      <c r="J2" s="2" t="s">
        <v>66</v>
      </c>
      <c r="K2" s="2">
        <v>82</v>
      </c>
      <c r="L2" s="2" t="s">
        <v>52</v>
      </c>
      <c r="M2" s="2" t="s">
        <v>37</v>
      </c>
      <c r="N2" s="2" t="s">
        <v>55</v>
      </c>
      <c r="O2" s="2" t="s">
        <v>401</v>
      </c>
      <c r="P2" s="2" t="s">
        <v>92</v>
      </c>
      <c r="Q2" s="2">
        <v>1400</v>
      </c>
      <c r="R2" s="2">
        <v>1</v>
      </c>
      <c r="S2" s="2">
        <v>23</v>
      </c>
      <c r="T2" s="2">
        <v>75</v>
      </c>
      <c r="U2" s="2" t="s">
        <v>20</v>
      </c>
      <c r="V2" s="8">
        <f>E2/100</f>
        <v>15.89</v>
      </c>
      <c r="W2" s="8">
        <f>V2/R2</f>
        <v>15.89</v>
      </c>
    </row>
    <row r="3" spans="1:23" x14ac:dyDescent="0.25">
      <c r="A3" s="2" t="s">
        <v>432</v>
      </c>
      <c r="B3" s="2" t="s">
        <v>427</v>
      </c>
      <c r="C3" s="2" t="s">
        <v>433</v>
      </c>
      <c r="D3" s="2" t="s">
        <v>434</v>
      </c>
      <c r="E3" s="9">
        <v>1594</v>
      </c>
      <c r="F3" s="2" t="s">
        <v>435</v>
      </c>
      <c r="G3" s="2">
        <v>2700</v>
      </c>
      <c r="H3" s="2">
        <v>8000</v>
      </c>
      <c r="I3" s="2" t="s">
        <v>431</v>
      </c>
      <c r="J3" s="2" t="s">
        <v>51</v>
      </c>
      <c r="K3" s="2">
        <v>82</v>
      </c>
      <c r="L3" s="2" t="s">
        <v>52</v>
      </c>
      <c r="M3" s="2" t="s">
        <v>37</v>
      </c>
      <c r="O3" s="2" t="s">
        <v>200</v>
      </c>
      <c r="P3" s="2" t="s">
        <v>92</v>
      </c>
      <c r="Q3" s="2">
        <v>495</v>
      </c>
      <c r="R3" s="2">
        <v>4</v>
      </c>
      <c r="S3" s="2">
        <v>9</v>
      </c>
      <c r="T3" s="2">
        <v>40</v>
      </c>
      <c r="V3" s="8">
        <f>E3/100</f>
        <v>15.94</v>
      </c>
      <c r="W3" s="8">
        <f>V3/R3</f>
        <v>3.9849999999999999</v>
      </c>
    </row>
    <row r="4" spans="1:23" x14ac:dyDescent="0.25">
      <c r="A4" s="2" t="s">
        <v>436</v>
      </c>
      <c r="B4" s="2" t="s">
        <v>427</v>
      </c>
      <c r="C4" s="2" t="s">
        <v>437</v>
      </c>
      <c r="D4" s="2" t="s">
        <v>438</v>
      </c>
      <c r="E4" s="9">
        <v>1097</v>
      </c>
      <c r="F4" s="2" t="s">
        <v>439</v>
      </c>
      <c r="G4" s="2">
        <v>2700</v>
      </c>
      <c r="H4" s="2">
        <v>8000</v>
      </c>
      <c r="I4" s="2" t="s">
        <v>431</v>
      </c>
      <c r="J4" s="2" t="s">
        <v>51</v>
      </c>
      <c r="K4" s="2">
        <v>82</v>
      </c>
      <c r="L4" s="2" t="s">
        <v>52</v>
      </c>
      <c r="M4" s="2" t="s">
        <v>53</v>
      </c>
      <c r="N4" s="2" t="s">
        <v>55</v>
      </c>
      <c r="O4" s="2" t="s">
        <v>200</v>
      </c>
      <c r="P4" s="2" t="s">
        <v>92</v>
      </c>
      <c r="Q4" s="2">
        <v>500</v>
      </c>
      <c r="R4" s="2">
        <v>1</v>
      </c>
      <c r="S4" s="2">
        <v>9</v>
      </c>
      <c r="T4" s="2">
        <v>40</v>
      </c>
      <c r="V4" s="8">
        <f>E4/100</f>
        <v>10.97</v>
      </c>
      <c r="W4" s="8">
        <f>V4/R4</f>
        <v>10.97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B378BC-91B8-4E0B-AE07-F3F8C19489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B5782C-6211-44EC-B1D3-E97B09EABF69}">
  <ds:schemaRefs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70859F-1099-4CAB-852C-97809DEA62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Cost Summary</vt:lpstr>
      <vt:lpstr>LEDCombined</vt:lpstr>
      <vt:lpstr>CFLCombined</vt:lpstr>
      <vt:lpstr>HalIncCombined</vt:lpstr>
      <vt:lpstr>lowesledglobe</vt:lpstr>
      <vt:lpstr>bulbsledglobe</vt:lpstr>
      <vt:lpstr>homedepotledglobe</vt:lpstr>
      <vt:lpstr>NotUsed</vt:lpstr>
      <vt:lpstr>homedepotcflglobe</vt:lpstr>
      <vt:lpstr>homedepotinchalglobe</vt:lpstr>
      <vt:lpstr>loweshalincglobe</vt:lpstr>
      <vt:lpstr>bulbsincglobe</vt:lpstr>
      <vt:lpstr>NotUsedIncHal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Wan, Linda</dc:creator>
  <cp:lastModifiedBy>Linda Wan</cp:lastModifiedBy>
  <dcterms:created xsi:type="dcterms:W3CDTF">2018-01-22T22:22:44Z</dcterms:created>
  <dcterms:modified xsi:type="dcterms:W3CDTF">2018-05-01T17:30:06Z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