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55" windowWidth="18195" windowHeight="7650"/>
  </bookViews>
  <sheets>
    <sheet name="Energy Star Gas Dryer UES" sheetId="2" r:id="rId1"/>
    <sheet name="Heat Pump Dryer UES" sheetId="4" r:id="rId2"/>
    <sheet name="D1 vs. D2" sheetId="1" r:id="rId3"/>
    <sheet name="D2 vs. UCEF" sheetId="3" r:id="rId4"/>
    <sheet name="Gas Dryer Costs" sheetId="6" r:id="rId5"/>
    <sheet name="Electric Dryer Cost" sheetId="9" r:id="rId6"/>
  </sheets>
  <externalReferences>
    <externalReference r:id="rId7"/>
  </externalReferences>
  <definedNames>
    <definedName name="_Chk10">[1]ProData!$C$35</definedName>
    <definedName name="_Chk11">[1]ProData!$C$36</definedName>
    <definedName name="_Chk12">[1]ProData!$C$37</definedName>
    <definedName name="_Chk13">[1]ProData!$C$38</definedName>
    <definedName name="_Chk14">[1]ProData!$C$39</definedName>
    <definedName name="_Chk15">[1]ProData!$C$40</definedName>
    <definedName name="_Chk16">[1]ProData!$C$41</definedName>
    <definedName name="_Chk17">[1]ProData!$C$42</definedName>
    <definedName name="_Chk18">[1]ProData!$C$43</definedName>
    <definedName name="_Chk19">[1]ProData!$C$44</definedName>
    <definedName name="_Chk2">[1]ProData!$C$27</definedName>
    <definedName name="_Chk20">[1]ProData!$C$45</definedName>
    <definedName name="_Chk21">[1]ProData!$C$46</definedName>
    <definedName name="_Chk22">[1]ProData!$C$47</definedName>
    <definedName name="_Chk23">[1]ProData!$C$48</definedName>
    <definedName name="_Chk24">[1]ProData!$C$49</definedName>
    <definedName name="_Chk25">[1]ProData!$C$50</definedName>
    <definedName name="_Chk26">[1]ProData!$C$51</definedName>
    <definedName name="_Chk27">[1]ProData!$C$52</definedName>
    <definedName name="_Chk28">[1]ProData!$C$53</definedName>
    <definedName name="_Chk29">[1]ProData!$C$54</definedName>
    <definedName name="_Chk3">[1]ProData!$C$28</definedName>
    <definedName name="_Chk30">[1]ProData!$C$55</definedName>
    <definedName name="_Chk4">[1]ProData!$C$29</definedName>
    <definedName name="_Chk5">[1]ProData!$C$30</definedName>
    <definedName name="_Chk6">[1]ProData!$C$31</definedName>
    <definedName name="_Chk7">[1]ProData!$C$32</definedName>
    <definedName name="_Chk8">[1]ProData!$C$33</definedName>
    <definedName name="_Chk9">[1]ProData!$C$34</definedName>
    <definedName name="_Key1" hidden="1">#REF!</definedName>
    <definedName name="_Order1" hidden="1">255</definedName>
    <definedName name="_Sort" hidden="1">#REF!</definedName>
    <definedName name="atest">"a15:c19"</definedName>
    <definedName name="Category">[1]ValidationLists!$D$2:$D$6</definedName>
    <definedName name="CheckListCategory">[1]Checklist!$I$7</definedName>
    <definedName name="CheckListFilter">[1]Checklist!$I$9</definedName>
    <definedName name="CheckListMethod">[1]Checklist!$I$6</definedName>
    <definedName name="CheckListProcedure">[1]Checklist!$I$8</definedName>
    <definedName name="CostDataSourceTypes">[1]ValidationLists!$A$2:$A$12</definedName>
    <definedName name="ElecMargCarbonTab">[1]ProData!$F$9</definedName>
    <definedName name="GasMargCarbonTab">[1]ProData!$F$10</definedName>
    <definedName name="GasMargCostTab">[1]ProData!$F$7</definedName>
    <definedName name="GasSaveShapeTab">[1]ProData!$F$8</definedName>
    <definedName name="Guideline">[1]ValidationLists!$B$2:$B$8</definedName>
    <definedName name="LineLossShapeTab">[1]ProData!$F$12</definedName>
    <definedName name="LookupTable">[1]LookupTable!$1:$1048576</definedName>
    <definedName name="MargCarbonCostTab">[1]ProData!$F$11</definedName>
    <definedName name="MargCostTab">[1]ProData!$F$5</definedName>
    <definedName name="Method">[1]ValidationLists!$C$2:$C$6</definedName>
    <definedName name="OutputRange">'[1]ProCost 6th Plan Inputs'!$G$58</definedName>
    <definedName name="PC_Main">[0]!PC_Main</definedName>
    <definedName name="Procedure">[1]ValidationLists!$E$2:$E$5</definedName>
    <definedName name="Response">[1]ValidationLists!$F$2:$F$4</definedName>
    <definedName name="SaveShapeTab">[1]ProData!$F$6</definedName>
    <definedName name="SECTOR_INPUTS">'[1]ProCost 6th Plan Inputs'!$A$1:$K$50</definedName>
    <definedName name="TestMeasure">[0]!TestMeasure</definedName>
  </definedNames>
  <calcPr calcId="145621"/>
</workbook>
</file>

<file path=xl/calcChain.xml><?xml version="1.0" encoding="utf-8"?>
<calcChain xmlns="http://schemas.openxmlformats.org/spreadsheetml/2006/main">
  <c r="C23" i="9" l="1"/>
  <c r="C22" i="9"/>
  <c r="C21" i="9"/>
  <c r="D19" i="9"/>
  <c r="H7" i="9"/>
  <c r="H6" i="9"/>
  <c r="H5" i="9"/>
  <c r="H19" i="9"/>
  <c r="H17" i="9"/>
  <c r="H18" i="9"/>
  <c r="H13" i="9"/>
  <c r="H14" i="9"/>
  <c r="H16" i="9"/>
  <c r="H11" i="9"/>
  <c r="D12" i="6"/>
  <c r="G10" i="6"/>
  <c r="D10" i="6"/>
  <c r="E18" i="4" l="1"/>
  <c r="F6" i="4" l="1"/>
  <c r="G6" i="4" s="1"/>
  <c r="C17" i="2"/>
  <c r="D18" i="4" l="1"/>
  <c r="F18" i="4" s="1"/>
  <c r="G18" i="4" s="1"/>
  <c r="J18" i="3"/>
  <c r="J7" i="3"/>
  <c r="J8" i="3"/>
  <c r="J9" i="3"/>
  <c r="J10" i="3"/>
  <c r="J11" i="3"/>
  <c r="J12" i="3"/>
  <c r="J13" i="3"/>
  <c r="J14" i="3"/>
  <c r="J15" i="3"/>
  <c r="J16" i="3"/>
  <c r="J6" i="3"/>
  <c r="F9" i="2" l="1"/>
  <c r="B17" i="2" s="1"/>
  <c r="D17" i="2" s="1"/>
  <c r="F8" i="2"/>
  <c r="F7" i="2"/>
  <c r="F6" i="2"/>
  <c r="F5" i="2"/>
  <c r="F36" i="1" l="1"/>
  <c r="E36" i="1"/>
  <c r="G36" i="1" s="1"/>
  <c r="G17" i="1"/>
  <c r="G18" i="1"/>
  <c r="G19" i="1"/>
  <c r="G20" i="1"/>
  <c r="G21" i="1"/>
  <c r="G22" i="1"/>
  <c r="G23" i="1"/>
  <c r="G24" i="1"/>
  <c r="G25" i="1"/>
  <c r="G26" i="1"/>
  <c r="G27" i="1"/>
  <c r="G29" i="1"/>
  <c r="G30" i="1"/>
  <c r="G31" i="1"/>
  <c r="G32" i="1"/>
  <c r="G33" i="1"/>
  <c r="G34" i="1"/>
  <c r="G35" i="1"/>
  <c r="G37" i="1"/>
  <c r="G38" i="1"/>
  <c r="G39" i="1"/>
  <c r="G40" i="1"/>
  <c r="G41" i="1"/>
  <c r="G42" i="1"/>
  <c r="G43" i="1"/>
  <c r="G44" i="1"/>
  <c r="G16" i="1"/>
  <c r="E28" i="1"/>
  <c r="F28" i="1"/>
  <c r="E45" i="1"/>
  <c r="F45" i="1"/>
  <c r="G45" i="1" l="1"/>
  <c r="G28" i="1"/>
</calcChain>
</file>

<file path=xl/sharedStrings.xml><?xml version="1.0" encoding="utf-8"?>
<sst xmlns="http://schemas.openxmlformats.org/spreadsheetml/2006/main" count="366" uniqueCount="220">
  <si>
    <t>Product Type</t>
  </si>
  <si>
    <t>Size</t>
  </si>
  <si>
    <t>Voltage (V)</t>
  </si>
  <si>
    <t>Appendix D1 CEF (lbs/kWh)</t>
  </si>
  <si>
    <t>Appendix D2 CEF (lbs/kWh)</t>
  </si>
  <si>
    <t>% Difference</t>
  </si>
  <si>
    <t>Electric Vented</t>
  </si>
  <si>
    <t>Standard*</t>
  </si>
  <si>
    <t>Any</t>
  </si>
  <si>
    <t>Compact**</t>
  </si>
  <si>
    <t>Electric Ventless</t>
  </si>
  <si>
    <t>Vented Gas</t>
  </si>
  <si>
    <t>Standard</t>
  </si>
  <si>
    <t>PNNL</t>
  </si>
  <si>
    <t>ORNL</t>
  </si>
  <si>
    <t>Source</t>
  </si>
  <si>
    <t>DOE</t>
  </si>
  <si>
    <t>* Standard is 4.4 cu-ft or greater</t>
  </si>
  <si>
    <t>** Compact is less than 4.4 cu-ft</t>
  </si>
  <si>
    <t>Average</t>
  </si>
  <si>
    <t>Clothes Dryer Test Data Using Appendix D1 and D2</t>
  </si>
  <si>
    <t>http://energy.gov/eere/buildings/downloads/2015-03-23-issuance-energy-conservation-standards-residential-clothes</t>
  </si>
  <si>
    <t>2015-03-23 Issuance: Energy Conservation Standards for Residential Clothes Dryers; Request for Information</t>
  </si>
  <si>
    <t>In addition, ORNL and PNNL conducted testing on separate models according to the appendix D1 and the new appendix D2 test procedures.</t>
  </si>
  <si>
    <t>(Available at: http://web.ornl.gov/sci/buildings/docs/2014-10-09-ORNL-DryerFinalReport-TM-2014-431.pdf)</t>
  </si>
  <si>
    <t xml:space="preserve">K. Gluesenkamp, Residential Clothes Dryer Performance Under Timed and Automatic Cycle Termination Test Procedures, Oak Ridge National Laboratory Report No. ORNL/TM-2014/431 (2014) (“ORNL/TM-2014/431
Report”) </t>
  </si>
  <si>
    <t>W. TeGrotenhuis, Clothes Dryer Automatic Termination Sensor Evaluation. Volume 1: Characterization of Energy Use in Residential Clothes Dryers, Pacific Northwest National Laboratory Report No. PNNL-23621
(2014) (“PNNL-23621 Report”)</t>
  </si>
  <si>
    <t>(Available at: http://www.pnnl.gov/main/publications/external/technical_reports/PNNL-23621.pdf);</t>
  </si>
  <si>
    <t>As part of the January 2013 Notice of Proposed Rulemaking, DOE presented test data for each product class comparing the efficiencies measured under appendix D1 and D2 test procedures</t>
  </si>
  <si>
    <t>2013-01-02 Energy Conservation Program: Test Procedures for Residential Clothes Dryers; Notice of Proposed Rulemaking.</t>
  </si>
  <si>
    <t>(Available at: http://www.regulations.gov/#!documentDetail;D=EERE-2011-BT-TP-0054-0006)</t>
  </si>
  <si>
    <t>* DOE's RFI excluded the PNNL electric compact unit from the data set. Note from PNNL study: Test Unit 3 can be operated with 208V or 240V power, but review of wiring schematics indicates that all electric components operate with only one 120V leg, so both voltage configurations are functionally identical.</t>
  </si>
  <si>
    <t>Minimum Combined Energy Factor (lbs/kWh) measured using appendix D1</t>
  </si>
  <si>
    <t>Minimum Combined Energy Factor (lbs/kWh) measured using appendix D2</t>
  </si>
  <si>
    <t>Ventless or Vented Electric</t>
  </si>
  <si>
    <t>Compact</t>
  </si>
  <si>
    <t>Vented Electric</t>
  </si>
  <si>
    <t>Ventless Electric</t>
  </si>
  <si>
    <t>Federal Code Regulations effective 1/1/2015</t>
  </si>
  <si>
    <t>ENERGY STAR Clothes Dryers Specification Version 1.0</t>
  </si>
  <si>
    <t>Minimum  Combined Energy Factor (lbs/kWh) measured using appendix D2</t>
  </si>
  <si>
    <t>NEEA and PG&amp;E laboratory testing of dryers in Durango, CA.  December 2014. Testing conducted by Ecova.</t>
  </si>
  <si>
    <t>Mode weight</t>
  </si>
  <si>
    <t>Baseline Dryers</t>
  </si>
  <si>
    <t>D2</t>
  </si>
  <si>
    <t>Small</t>
  </si>
  <si>
    <t>Large</t>
  </si>
  <si>
    <t>Eco</t>
  </si>
  <si>
    <t>Fast</t>
  </si>
  <si>
    <t>UCEF</t>
  </si>
  <si>
    <t>2014 Ecova</t>
  </si>
  <si>
    <t>Amana NED4600YQ Conventional*</t>
  </si>
  <si>
    <t>Maytag MEDC300BW Conventional</t>
  </si>
  <si>
    <t>Admiral AED4675YQ Conventional</t>
  </si>
  <si>
    <t>WP-WED4800 Conventional</t>
  </si>
  <si>
    <t>Samsung DV45H7000EW Conventional*</t>
  </si>
  <si>
    <t>GE GTDP220 Conventional</t>
  </si>
  <si>
    <t>Hotpoint HTDX100EDWW Conventional</t>
  </si>
  <si>
    <t>Maytag Maxima  MED3100DW Conventional</t>
  </si>
  <si>
    <t>FrigidAir FARE1011MW Conventional**</t>
  </si>
  <si>
    <t>Kenmore 81382 Conventional*</t>
  </si>
  <si>
    <t>Whirlpool WGD94HEXW0 Conventional</t>
  </si>
  <si>
    <t>Straight average</t>
  </si>
  <si>
    <t>cycles per year</t>
  </si>
  <si>
    <t>lbs per cycle</t>
  </si>
  <si>
    <t>* from DOE Test Procedure</t>
  </si>
  <si>
    <t>Assumptions</t>
  </si>
  <si>
    <t>Unit Energy Savings (therms)</t>
  </si>
  <si>
    <t>therms/kWh</t>
  </si>
  <si>
    <t>ENERGY STAR Vented Gas Clothes Dryers</t>
  </si>
  <si>
    <t>Energy Savings Calculations for ENERGY STAR Vented Gas Clothes Dryers</t>
  </si>
  <si>
    <t>Energy Savings Calculations for Advanced Tier Electric Clothes Dryers</t>
  </si>
  <si>
    <t>Utility Combined Energy Factor (UCEF) using NEEA test procedure</t>
  </si>
  <si>
    <t>* from DOE Technical Support Document (for gas dryers)</t>
  </si>
  <si>
    <t>* from DOE Technical Support Document (for standard size electric dryers)</t>
  </si>
  <si>
    <t>Measure Description</t>
  </si>
  <si>
    <t>cycle duration (in minutes)</t>
  </si>
  <si>
    <t>coincident demand factor</t>
  </si>
  <si>
    <t>* average dryer cycle run time per lab tests conducted by PG&amp;E and NEEA</t>
  </si>
  <si>
    <t>* SCE’s data collection efforts for clothes washers in multifamily common area laundry facilities show an average CDF of 0.367. We’ve scaled this number by the number of washing cycles per year (1095 cycles for multifamily and 283 cycles for single-family) to arrive at a CDF for single-family laundry use.</t>
  </si>
  <si>
    <t>Unit Energy Savings (kWh)</t>
  </si>
  <si>
    <t>Base Case UEC (kWh)</t>
  </si>
  <si>
    <t>Measure Case UEC (kWh)</t>
  </si>
  <si>
    <t>Peak Demand Savings (kW)</t>
  </si>
  <si>
    <t>LG Electronics 7.4 cu. ft. Gas Dryer with Steam in White</t>
  </si>
  <si>
    <t>Model # DLGX3571W</t>
  </si>
  <si>
    <t>LG Electronics 7.4 cu. ft. Gas Dryer with Steam in White, ENERGY STAR</t>
  </si>
  <si>
    <t>Home Depot</t>
  </si>
  <si>
    <t>Sears</t>
  </si>
  <si>
    <t>LG 7.4 cu.ft. Ultra Large Capacity Gas SteamDryer™ - White</t>
  </si>
  <si>
    <t>LG 7.4 cu ft. Ultra Large Capacity SteamDryer™ w/ NFC Tag-On Technology – White</t>
  </si>
  <si>
    <t>Model # DLGX4271W</t>
  </si>
  <si>
    <t>Lowes</t>
  </si>
  <si>
    <t>LG Easyload 7.3-cu ft Gas Dryer with Steam Cycles (White) ENERGY STAR</t>
  </si>
  <si>
    <t>Model #: DLGY1702WE</t>
  </si>
  <si>
    <t>LG 7.3-cu ft Gas Dryer with Steam Cycles (White)</t>
  </si>
  <si>
    <t>Model #: DLGY1702W</t>
  </si>
  <si>
    <t>Model # DLGX4271W</t>
  </si>
  <si>
    <t>Ventless</t>
  </si>
  <si>
    <t>LG Electronics 7.4 cu. ft. Electric Dryer with Steam in White, ENERGY STAR</t>
  </si>
  <si>
    <t>Whirlpool Duet 7.3 cu. ft. Electric Dryer with Steam in White, ENERGY STAR</t>
  </si>
  <si>
    <t xml:space="preserve">
LG Electronics 7.4 cu. ft. Electric Dryer with Steam in White</t>
  </si>
  <si>
    <t>Model # DLEX3570W</t>
  </si>
  <si>
    <t xml:space="preserve">
LG Electronics 7.4 cu. ft. Electric Dryer with Steam in White, ENERGY STAR</t>
  </si>
  <si>
    <t>Model # DLEX4270W</t>
  </si>
  <si>
    <t>LG 7.3-cu ft Electric Dryer with Steam Cycles (White)</t>
  </si>
  <si>
    <t>Model #: DLEY1701W</t>
  </si>
  <si>
    <t>LG EasyLoad 7.3-cu ft Electric Dryer with Steam Cycles (White) ENERGY STAR</t>
  </si>
  <si>
    <t>Model #: DLEY1701WE</t>
  </si>
  <si>
    <t>Whirlpool Duet 7.3 cu. ft. Ventless Electric Dryer with Heat Pump Technology in White, ENERGY STAR</t>
  </si>
  <si>
    <t>Model # WED99HEDW</t>
  </si>
  <si>
    <t>Whirlpool Hybridcare Ventless Heat Pump 7.3-cu ft Stackable Electric Dryer (White) ENERGY STAR</t>
  </si>
  <si>
    <t>Model #: WED99HEDW</t>
  </si>
  <si>
    <t>LG EcoHybrid Heat Pump 7.3-cu ft Stackable Electric Dryer with Steam Cycles (White)</t>
  </si>
  <si>
    <t>Model #: DLHX4072W</t>
  </si>
  <si>
    <t>Retailer</t>
  </si>
  <si>
    <t>Model number</t>
  </si>
  <si>
    <t>Cost</t>
  </si>
  <si>
    <t>Baseline Dryer Description</t>
  </si>
  <si>
    <t>ENERGY STAR Dryer Description</t>
  </si>
  <si>
    <t>Average baseline cost</t>
  </si>
  <si>
    <t>Average ENERGY STAR cost</t>
  </si>
  <si>
    <t>ENERGY STAR Gas Clothes Dryer Cost Data</t>
  </si>
  <si>
    <t>Incremental Measure Cost of ENERGY STAR</t>
  </si>
  <si>
    <t>Model Number</t>
  </si>
  <si>
    <t>Baseline Cost</t>
  </si>
  <si>
    <t>ENERGY STAR Cost</t>
  </si>
  <si>
    <t>Data from online retailers accessed 9/3/2015</t>
  </si>
  <si>
    <t>Heat Pump Dryer Description</t>
  </si>
  <si>
    <t>Heat Pump cost</t>
  </si>
  <si>
    <t>Kenmore Elite 7.3 cu. ft. Advanced Hybrid Dry Technology (Heat Pump) Electric Dryer w/ Steam – Metallic Silver</t>
  </si>
  <si>
    <t>Model # 81593</t>
  </si>
  <si>
    <t>Whirlpool Duet 7.3 cu. ft. Ventless Electric Dryer with Heat Pump Technology in Chrome Shadow, ENERGY STAR</t>
  </si>
  <si>
    <t>Model # WED99HEDC</t>
  </si>
  <si>
    <t>Whirlpool Hybridcare Ventless Heat Pump 7.3-cu ft Stackable Electric Dryer (Chrome Shadow) ENERGY STAR</t>
  </si>
  <si>
    <t>Model #: WED99HEDC</t>
  </si>
  <si>
    <t>ENERGY STAR  cost</t>
  </si>
  <si>
    <t>Whirlpool Duet 7.3-cu ft Stackable Electric Dryer with Steam Cycles (White) ENERGY STAR</t>
  </si>
  <si>
    <t>Model #: WED97HEDW</t>
  </si>
  <si>
    <t>LG 7.4-cu ft Stackable Electric Dryer Steam Cycles (White) ENERGY STAR</t>
  </si>
  <si>
    <t>Model #: DLEX4270W</t>
  </si>
  <si>
    <t>Model # WED95HEDW</t>
  </si>
  <si>
    <t>LG Electronics 7.3 cu. ft. EcoHybrid Heat Pump Electric Dryer with Steam in White, ENERGY STAR</t>
  </si>
  <si>
    <t>Model # DLHX4072W</t>
  </si>
  <si>
    <t>Model # DLEX4270W</t>
  </si>
  <si>
    <t>Kenmore Elite 7.3 cu. ft. Advanced Hybrid Dry Technology (Heat Pump) Electric Dryer w/ Steam – White</t>
  </si>
  <si>
    <t>Model # 81592</t>
  </si>
  <si>
    <t>Kenmore Elite 7.4 cu. ft. Front-Load Electric Dryer w/ Steam</t>
  </si>
  <si>
    <t>Model # 81583</t>
  </si>
  <si>
    <t>Model # 81582</t>
  </si>
  <si>
    <t>Cost Delta</t>
  </si>
  <si>
    <t>Average ES -&gt; Heat Pump cost delta</t>
  </si>
  <si>
    <t>Average Code -&gt; ES cost delta</t>
  </si>
  <si>
    <t>Average Cost of Heat Pump Dryer</t>
  </si>
  <si>
    <t>Incremental Measure Cost of Heat Pump Dryer</t>
  </si>
  <si>
    <t>Base Case Cost</t>
  </si>
  <si>
    <t>Measure Case Cost</t>
  </si>
  <si>
    <t>Electric Heat Pump Clothes Dryers Cost Data</t>
  </si>
  <si>
    <t>Data from online retailers accessed 9/8/2015</t>
  </si>
  <si>
    <t>Product Brand</t>
  </si>
  <si>
    <t>Model</t>
  </si>
  <si>
    <t>Tech</t>
  </si>
  <si>
    <t>Type</t>
  </si>
  <si>
    <r>
      <t xml:space="preserve">D2 Drying Time </t>
    </r>
    <r>
      <rPr>
        <b/>
        <sz val="9"/>
        <color rgb="FFFFFFFF"/>
        <rFont val="Calibri"/>
        <family val="2"/>
      </rPr>
      <t>(min)</t>
    </r>
  </si>
  <si>
    <t>Test Lab</t>
  </si>
  <si>
    <t>Test Date</t>
  </si>
  <si>
    <t>UCEF Credit</t>
  </si>
  <si>
    <t>Tested UCEF</t>
  </si>
  <si>
    <t>Blomberg</t>
  </si>
  <si>
    <t>DHP24400W</t>
  </si>
  <si>
    <t>HP</t>
  </si>
  <si>
    <t>UL</t>
  </si>
  <si>
    <t>Q1 2015</t>
  </si>
  <si>
    <t>DHP24412W</t>
  </si>
  <si>
    <t>Whirlpool</t>
  </si>
  <si>
    <t>WED99HED##</t>
  </si>
  <si>
    <t>Hybrid</t>
  </si>
  <si>
    <t>Q4 2014</t>
  </si>
  <si>
    <t>LG</t>
  </si>
  <si>
    <t>DLHX4072##</t>
  </si>
  <si>
    <t>Vented</t>
  </si>
  <si>
    <t>Kenmore</t>
  </si>
  <si>
    <t>8159####</t>
  </si>
  <si>
    <t>tbd</t>
  </si>
  <si>
    <t>Brand</t>
  </si>
  <si>
    <t>Finish</t>
  </si>
  <si>
    <t>Setting/Cycle</t>
  </si>
  <si>
    <t>Combined Energy Factor</t>
  </si>
  <si>
    <r>
      <t>Estimated Energy Test Cycle Time (min)</t>
    </r>
    <r>
      <rPr>
        <b/>
        <sz val="11"/>
        <color theme="1"/>
        <rFont val="Calibri"/>
        <family val="2"/>
      </rPr>
      <t>#</t>
    </r>
  </si>
  <si>
    <t>Setting Description</t>
  </si>
  <si>
    <t>8159*</t>
  </si>
  <si>
    <t>Available in White and Metallic Silver</t>
  </si>
  <si>
    <t>Most Efficient Setting</t>
  </si>
  <si>
    <t>Low Temp Dry + Save Energy, Dry Level Normal, Temperature Control Medium</t>
  </si>
  <si>
    <t>Normal Setting</t>
  </si>
  <si>
    <t>Cotton/Normal, Dry Level Normal, Temperature Control Medium</t>
  </si>
  <si>
    <t>Worst Case Setting</t>
  </si>
  <si>
    <t>Low Temp Dry, Dry Level Normal, Temperature Control Medium</t>
  </si>
  <si>
    <t>DLHX4072*</t>
  </si>
  <si>
    <t>Available in White and Stainless Steel</t>
  </si>
  <si>
    <t>Low Temp Dry + Eco Hybrid, Dry Level Normal, Temperature Control Medium</t>
  </si>
  <si>
    <t>WED99HED**</t>
  </si>
  <si>
    <t>Available in White and Chrome Shadow</t>
  </si>
  <si>
    <t>Casual/Low Temp/Normal Dry/Eco Mode (without wrinkle shield)</t>
  </si>
  <si>
    <t>Normal/Medium Temp/Normal Dry/Eco Mode</t>
  </si>
  <si>
    <t>Towels/High Temp/Normal Dry/Speed Mode</t>
  </si>
  <si>
    <r>
      <t>The following ENERGY STAR</t>
    </r>
    <r>
      <rPr>
        <b/>
        <sz val="11"/>
        <rFont val="Calibri"/>
        <family val="2"/>
      </rPr>
      <t>®</t>
    </r>
    <r>
      <rPr>
        <b/>
        <sz val="11"/>
        <rFont val="Calibri"/>
        <family val="2"/>
        <scheme val="minor"/>
      </rPr>
      <t xml:space="preserve"> certified dryers now meet the 2014 Award performance levels:</t>
    </r>
  </si>
  <si>
    <t>Estimated Energy Test Cycle Time (min)#</t>
  </si>
  <si>
    <t>DHP244**W</t>
  </si>
  <si>
    <t xml:space="preserve">Available in White </t>
  </si>
  <si>
    <t>Delicates, Low Temperature</t>
  </si>
  <si>
    <t>Cottons Regular Dry, Medium Temperature</t>
  </si>
  <si>
    <r>
      <rPr>
        <sz val="11"/>
        <color theme="1"/>
        <rFont val="Calibri"/>
        <family val="2"/>
      </rPr>
      <t># T</t>
    </r>
    <r>
      <rPr>
        <sz val="11"/>
        <color theme="1"/>
        <rFont val="Calibri"/>
        <family val="2"/>
        <scheme val="minor"/>
      </rPr>
      <t>he estimated energy test cycle time is the time taken to complete the test cycle for Emerging Technology Award recognition.  Product must complete the energy test cycle in less than 80 minutes for all tested modes. The estimated test cycle time does not reflect actual consumer cycle times, which may vary as a result of load size, dampness, and composition.</t>
    </r>
  </si>
  <si>
    <t>Baseline Testing for Electric Dryers</t>
  </si>
  <si>
    <t>NEEA Clothes Dryer Qualified Products List</t>
  </si>
  <si>
    <t>2014 ENERGY STAR Emerging Technology Award Winning Dryers</t>
  </si>
  <si>
    <t>Measure Case UCEF*</t>
  </si>
  <si>
    <t>* lowest UCEF  of qualifying ENERGY STAR ETA dryers</t>
  </si>
  <si>
    <t>Measure UEC (kWh)</t>
  </si>
  <si>
    <t>ENERGY STAR Emerging Technology Award electric clothes dryers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</si>
</sst>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m/d/\ h:mm"/>
    <numFmt numFmtId="166" formatCode="&quot;$&quot;#,##0.00"/>
  </numFmts>
  <fonts count="70">
    <font>
      <sz val="11"/>
      <color theme="1"/>
      <name val="Calibri"/>
      <family val="2"/>
      <scheme val="minor"/>
    </font>
    <font>
      <b/>
      <sz val="11"/>
      <color theme="1"/>
      <name val="Calibri"/>
      <family val="2"/>
      <scheme val="minor"/>
    </font>
    <font>
      <b/>
      <sz val="9"/>
      <color rgb="FFFFFFFF"/>
      <name val="Georgia"/>
      <family val="1"/>
    </font>
    <font>
      <b/>
      <sz val="11"/>
      <color rgb="FFFFFFFF"/>
      <name val="Georgia"/>
      <family val="1"/>
    </font>
    <font>
      <b/>
      <sz val="9"/>
      <color rgb="FFFFFFFF"/>
      <name val="Georgia"/>
      <family val="1"/>
    </font>
    <font>
      <sz val="10"/>
      <color rgb="FF141313"/>
      <name val="Georgia"/>
      <family val="1"/>
    </font>
    <font>
      <b/>
      <sz val="18"/>
      <color theme="1"/>
      <name val="Calibri"/>
      <family val="2"/>
      <scheme val="minor"/>
    </font>
    <font>
      <u/>
      <sz val="11"/>
      <color theme="10"/>
      <name val="Calibri"/>
      <family val="2"/>
      <scheme val="minor"/>
    </font>
    <font>
      <sz val="11"/>
      <color rgb="FF141313"/>
      <name val="Calibri"/>
      <family val="2"/>
      <scheme val="minor"/>
    </font>
    <font>
      <b/>
      <sz val="11"/>
      <color rgb="FF141313"/>
      <name val="Calibri"/>
      <family val="2"/>
      <scheme val="minor"/>
    </font>
    <font>
      <sz val="9"/>
      <color rgb="FF141313"/>
      <name val="Georgia"/>
    </font>
    <font>
      <b/>
      <sz val="14"/>
      <color theme="1"/>
      <name val="Calibri"/>
      <family val="2"/>
      <scheme val="minor"/>
    </font>
    <font>
      <sz val="9"/>
      <color rgb="FF141313"/>
      <name val="Georgia"/>
      <family val="1"/>
    </font>
    <font>
      <b/>
      <sz val="14"/>
      <color rgb="FF141313"/>
      <name val="Calibri"/>
      <family val="2"/>
      <scheme val="minor"/>
    </font>
    <font>
      <sz val="11"/>
      <color theme="1"/>
      <name val="Calibri"/>
      <family val="2"/>
      <scheme val="minor"/>
    </font>
    <font>
      <sz val="10"/>
      <name val="Arial"/>
    </font>
    <font>
      <sz val="10"/>
      <name val="Arial"/>
      <family val="2"/>
    </font>
    <font>
      <b/>
      <sz val="10"/>
      <color indexed="9"/>
      <name val="Arial"/>
      <family val="2"/>
    </font>
    <font>
      <u/>
      <sz val="10"/>
      <color indexed="12"/>
      <name val="Arial"/>
      <family val="2"/>
    </font>
    <font>
      <b/>
      <sz val="10"/>
      <name val="Arial"/>
      <family val="2"/>
    </font>
    <font>
      <sz val="12"/>
      <name val="Times New Roman"/>
      <family val="1"/>
    </font>
    <font>
      <b/>
      <sz val="12"/>
      <name val="Times New Roman"/>
      <family val="1"/>
    </font>
    <font>
      <sz val="11"/>
      <color indexed="8"/>
      <name val="Calibri"/>
      <family val="2"/>
    </font>
    <font>
      <b/>
      <sz val="11"/>
      <color indexed="8"/>
      <name val="Calibri"/>
      <family val="2"/>
    </font>
    <font>
      <sz val="10"/>
      <name val="MS Sans Serif"/>
      <family val="2"/>
    </font>
    <font>
      <b/>
      <sz val="11"/>
      <color indexed="56"/>
      <name val="Calibri"/>
      <family val="2"/>
    </font>
    <font>
      <sz val="11"/>
      <color indexed="9"/>
      <name val="Calibri"/>
      <family val="2"/>
    </font>
    <font>
      <u/>
      <sz val="10"/>
      <color theme="10"/>
      <name val="Arial"/>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1"/>
      <name val="Calibri"/>
      <family val="2"/>
    </font>
    <font>
      <sz val="12"/>
      <color theme="0"/>
      <name val="Thonburi"/>
      <family val="2"/>
    </font>
    <font>
      <sz val="12"/>
      <color theme="1"/>
      <name val="Calibri"/>
      <family val="2"/>
      <scheme val="minor"/>
    </font>
    <font>
      <b/>
      <sz val="13"/>
      <color indexed="56"/>
      <name val="Calibri"/>
      <family val="2"/>
    </font>
    <font>
      <sz val="9"/>
      <color theme="1"/>
      <name val="Georgia"/>
      <family val="1"/>
    </font>
    <font>
      <b/>
      <sz val="20"/>
      <color theme="1"/>
      <name val="Calibri"/>
      <family val="2"/>
      <scheme val="minor"/>
    </font>
    <font>
      <b/>
      <sz val="16"/>
      <color theme="1"/>
      <name val="Calibri"/>
      <family val="2"/>
      <scheme val="minor"/>
    </font>
    <font>
      <b/>
      <sz val="9"/>
      <color theme="1"/>
      <name val="Calibri"/>
      <family val="2"/>
      <scheme val="minor"/>
    </font>
    <font>
      <sz val="9"/>
      <color theme="1"/>
      <name val="Calibri"/>
      <family val="2"/>
      <scheme val="minor"/>
    </font>
    <font>
      <b/>
      <sz val="11"/>
      <name val="Calibri"/>
      <family val="2"/>
      <scheme val="minor"/>
    </font>
    <font>
      <b/>
      <sz val="11"/>
      <color rgb="FFFFFFFF"/>
      <name val="Calibri"/>
      <family val="2"/>
    </font>
    <font>
      <sz val="11"/>
      <color rgb="FF000000"/>
      <name val="Calibri"/>
      <family val="2"/>
    </font>
    <font>
      <sz val="11"/>
      <color rgb="FF000000"/>
      <name val="Calibri"/>
      <family val="2"/>
      <scheme val="minor"/>
    </font>
    <font>
      <sz val="10"/>
      <color indexed="8"/>
      <name val="Arial"/>
      <family val="2"/>
    </font>
    <font>
      <sz val="10"/>
      <color indexed="9"/>
      <name val="Arial"/>
      <family val="2"/>
    </font>
    <font>
      <sz val="10"/>
      <name val="Times New Roman"/>
      <family val="1"/>
    </font>
    <font>
      <b/>
      <sz val="10"/>
      <color indexed="8"/>
      <name val="Arial"/>
      <family val="2"/>
    </font>
    <font>
      <b/>
      <sz val="13"/>
      <color indexed="62"/>
      <name val="Calibri"/>
      <family val="2"/>
    </font>
    <font>
      <u/>
      <sz val="7"/>
      <color indexed="12"/>
      <name val="Arial"/>
      <family val="2"/>
    </font>
    <font>
      <u/>
      <sz val="10"/>
      <color indexed="12"/>
      <name val="Times New Roman"/>
      <family val="1"/>
    </font>
    <font>
      <u/>
      <sz val="11"/>
      <color theme="10"/>
      <name val="Calibri"/>
      <family val="2"/>
    </font>
    <font>
      <sz val="11"/>
      <name val="돋움"/>
      <family val="3"/>
    </font>
    <font>
      <sz val="10"/>
      <color theme="1"/>
      <name val="Arial"/>
      <family val="2"/>
    </font>
    <font>
      <sz val="10"/>
      <name val="Helv"/>
    </font>
    <font>
      <sz val="10"/>
      <name val="Helv"/>
      <charset val="204"/>
    </font>
    <font>
      <b/>
      <sz val="9"/>
      <color rgb="FFFFFFFF"/>
      <name val="Calibri"/>
      <family val="2"/>
    </font>
    <font>
      <sz val="11"/>
      <name val="Calibri"/>
      <family val="2"/>
      <scheme val="minor"/>
    </font>
    <font>
      <b/>
      <sz val="11"/>
      <name val="Calibri"/>
      <family val="2"/>
    </font>
    <font>
      <sz val="11"/>
      <color theme="1"/>
      <name val="Calibri"/>
      <family val="2"/>
    </font>
    <font>
      <b/>
      <sz val="11"/>
      <color theme="1"/>
      <name val="Calibri"/>
      <family val="2"/>
    </font>
  </fonts>
  <fills count="55">
    <fill>
      <patternFill patternType="none"/>
    </fill>
    <fill>
      <patternFill patternType="gray125"/>
    </fill>
    <fill>
      <patternFill patternType="solid">
        <fgColor rgb="FFF8C01B"/>
        <bgColor indexed="64"/>
      </patternFill>
    </fill>
    <fill>
      <patternFill patternType="solid">
        <fgColor rgb="FFFFFF00"/>
        <bgColor indexed="64"/>
      </patternFill>
    </fill>
    <fill>
      <patternFill patternType="solid">
        <fgColor rgb="FF92D050"/>
        <bgColor indexed="64"/>
      </patternFill>
    </fill>
    <fill>
      <patternFill patternType="solid">
        <fgColor rgb="FFFEF4E7"/>
        <bgColor indexed="64"/>
      </patternFill>
    </fill>
    <fill>
      <patternFill patternType="solid">
        <fgColor theme="6"/>
      </patternFill>
    </fill>
    <fill>
      <patternFill patternType="solid">
        <fgColor rgb="FF00B0F0"/>
        <bgColor indexed="64"/>
      </patternFill>
    </fill>
    <fill>
      <patternFill patternType="solid">
        <fgColor indexed="44"/>
        <bgColor indexed="64"/>
      </patternFill>
    </fill>
    <fill>
      <patternFill patternType="solid">
        <fgColor indexed="47"/>
        <bgColor indexed="64"/>
      </patternFill>
    </fill>
    <fill>
      <patternFill patternType="solid">
        <fgColor indexed="8"/>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2" tint="-9.9978637043366805E-2"/>
        <bgColor indexed="64"/>
      </patternFill>
    </fill>
    <fill>
      <patternFill patternType="solid">
        <fgColor theme="0"/>
        <bgColor indexed="64"/>
      </patternFill>
    </fill>
    <fill>
      <patternFill patternType="solid">
        <fgColor rgb="FF4F81BD"/>
        <bgColor indexed="64"/>
      </patternFill>
    </fill>
    <fill>
      <patternFill patternType="solid">
        <fgColor rgb="FFDCE6F1"/>
        <bgColor indexed="64"/>
      </patternFill>
    </fill>
    <fill>
      <patternFill patternType="solid">
        <fgColor indexed="31"/>
        <bgColor indexed="31"/>
      </patternFill>
    </fill>
    <fill>
      <patternFill patternType="solid">
        <fgColor indexed="44"/>
        <bgColor indexed="44"/>
      </patternFill>
    </fill>
    <fill>
      <patternFill patternType="solid">
        <fgColor indexed="30"/>
        <bgColor indexed="30"/>
      </patternFill>
    </fill>
    <fill>
      <patternFill patternType="solid">
        <fgColor indexed="45"/>
        <bgColor indexed="45"/>
      </patternFill>
    </fill>
    <fill>
      <patternFill patternType="solid">
        <fgColor indexed="29"/>
        <bgColor indexed="29"/>
      </patternFill>
    </fill>
    <fill>
      <patternFill patternType="solid">
        <fgColor indexed="42"/>
        <bgColor indexed="42"/>
      </patternFill>
    </fill>
    <fill>
      <patternFill patternType="solid">
        <fgColor indexed="11"/>
        <bgColor indexed="11"/>
      </patternFill>
    </fill>
    <fill>
      <patternFill patternType="solid">
        <fgColor indexed="46"/>
        <bgColor indexed="46"/>
      </patternFill>
    </fill>
    <fill>
      <patternFill patternType="solid">
        <fgColor indexed="36"/>
        <bgColor indexed="36"/>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1"/>
        <bgColor indexed="51"/>
      </patternFill>
    </fill>
    <fill>
      <patternFill patternType="solid">
        <fgColor indexed="52"/>
        <bgColor indexed="52"/>
      </patternFill>
    </fill>
    <fill>
      <patternFill patternType="lightUp">
        <fgColor indexed="9"/>
        <bgColor indexed="49"/>
      </patternFill>
    </fill>
    <fill>
      <patternFill patternType="lightUp">
        <fgColor indexed="9"/>
        <bgColor indexed="10"/>
      </patternFill>
    </fill>
    <fill>
      <patternFill patternType="lightUp">
        <fgColor indexed="9"/>
        <bgColor indexed="57"/>
      </patternFill>
    </fill>
  </fills>
  <borders count="56">
    <border>
      <left/>
      <right/>
      <top/>
      <bottom/>
      <diagonal/>
    </border>
    <border>
      <left style="thin">
        <color rgb="FF141313"/>
      </left>
      <right style="thin">
        <color rgb="FF141313"/>
      </right>
      <top style="thin">
        <color rgb="FF141313"/>
      </top>
      <bottom style="thin">
        <color rgb="FF141313"/>
      </bottom>
      <diagonal/>
    </border>
    <border>
      <left style="thin">
        <color rgb="FF141313"/>
      </left>
      <right/>
      <top/>
      <bottom/>
      <diagonal/>
    </border>
    <border>
      <left style="medium">
        <color rgb="FF141313"/>
      </left>
      <right style="medium">
        <color rgb="FF141313"/>
      </right>
      <top style="medium">
        <color rgb="FF141313"/>
      </top>
      <bottom style="medium">
        <color rgb="FF141313"/>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thick">
        <color indexed="22"/>
      </bottom>
      <diagonal/>
    </border>
    <border>
      <left style="thin">
        <color auto="1"/>
      </left>
      <right style="thin">
        <color auto="1"/>
      </right>
      <top style="thin">
        <color auto="1"/>
      </top>
      <bottom style="thin">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medium">
        <color rgb="FF95B3D7"/>
      </left>
      <right/>
      <top style="medium">
        <color rgb="FF95B3D7"/>
      </top>
      <bottom style="medium">
        <color rgb="FF95B3D7"/>
      </bottom>
      <diagonal/>
    </border>
    <border>
      <left/>
      <right/>
      <top style="medium">
        <color rgb="FF95B3D7"/>
      </top>
      <bottom style="medium">
        <color rgb="FF95B3D7"/>
      </bottom>
      <diagonal/>
    </border>
    <border>
      <left/>
      <right style="medium">
        <color rgb="FF95B3D7"/>
      </right>
      <top style="medium">
        <color rgb="FF95B3D7"/>
      </top>
      <bottom style="medium">
        <color rgb="FF95B3D7"/>
      </bottom>
      <diagonal/>
    </border>
    <border>
      <left style="medium">
        <color rgb="FF95B3D7"/>
      </left>
      <right/>
      <top/>
      <bottom style="medium">
        <color rgb="FF95B3D7"/>
      </bottom>
      <diagonal/>
    </border>
    <border>
      <left/>
      <right/>
      <top/>
      <bottom style="medium">
        <color rgb="FF95B3D7"/>
      </bottom>
      <diagonal/>
    </border>
    <border>
      <left/>
      <right style="medium">
        <color rgb="FF95B3D7"/>
      </right>
      <top/>
      <bottom style="medium">
        <color rgb="FF95B3D7"/>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2260">
    <xf numFmtId="0" fontId="0" fillId="0" borderId="0"/>
    <xf numFmtId="0" fontId="7" fillId="0" borderId="0" applyNumberFormat="0" applyFill="0" applyBorder="0" applyAlignment="0" applyProtection="0"/>
    <xf numFmtId="0" fontId="15" fillId="0" borderId="0">
      <alignment readingOrder="1"/>
    </xf>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0" fontId="16" fillId="8" borderId="0" applyNumberFormat="0" applyAlignment="0">
      <alignment horizontal="right"/>
    </xf>
    <xf numFmtId="0" fontId="16" fillId="9" borderId="0" applyNumberFormat="0" applyAlignment="0"/>
    <xf numFmtId="165" fontId="20" fillId="0" borderId="0"/>
    <xf numFmtId="0" fontId="21" fillId="0" borderId="0">
      <alignment horizontal="center" wrapText="1"/>
    </xf>
    <xf numFmtId="0" fontId="17" fillId="10" borderId="4">
      <alignment horizontal="left"/>
    </xf>
    <xf numFmtId="0" fontId="18" fillId="0" borderId="0" applyNumberFormat="0" applyFill="0" applyBorder="0" applyAlignment="0" applyProtection="0">
      <alignment vertical="top"/>
      <protection locked="0"/>
    </xf>
    <xf numFmtId="0" fontId="16" fillId="0" borderId="0">
      <alignment readingOrder="1"/>
    </xf>
    <xf numFmtId="0" fontId="16" fillId="0" borderId="0"/>
    <xf numFmtId="0" fontId="16" fillId="0" borderId="0"/>
    <xf numFmtId="9" fontId="16" fillId="0" borderId="0" applyFont="0" applyFill="0" applyBorder="0" applyAlignment="0" applyProtection="0"/>
    <xf numFmtId="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16" fillId="0" borderId="0"/>
    <xf numFmtId="0" fontId="16" fillId="0" borderId="0"/>
    <xf numFmtId="0" fontId="14" fillId="0" borderId="0"/>
    <xf numFmtId="43" fontId="16" fillId="0" borderId="0" applyFont="0" applyFill="0" applyBorder="0" applyAlignment="0" applyProtection="0"/>
    <xf numFmtId="43"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0" fontId="16" fillId="8" borderId="0" applyNumberFormat="0" applyAlignment="0">
      <alignment horizontal="right"/>
    </xf>
    <xf numFmtId="0" fontId="22" fillId="0" borderId="0"/>
    <xf numFmtId="0" fontId="22" fillId="0" borderId="0"/>
    <xf numFmtId="0" fontId="22" fillId="0" borderId="0"/>
    <xf numFmtId="0" fontId="16" fillId="0" borderId="0"/>
    <xf numFmtId="0" fontId="22" fillId="0" borderId="0"/>
    <xf numFmtId="0" fontId="22" fillId="0" borderId="0"/>
    <xf numFmtId="0" fontId="16" fillId="0" borderId="0">
      <alignment readingOrder="1"/>
    </xf>
    <xf numFmtId="0" fontId="22" fillId="0" borderId="0"/>
    <xf numFmtId="0" fontId="16" fillId="0" borderId="0"/>
    <xf numFmtId="0" fontId="22" fillId="0" borderId="0"/>
    <xf numFmtId="0" fontId="22" fillId="0" borderId="0"/>
    <xf numFmtId="0" fontId="22" fillId="0" borderId="0"/>
    <xf numFmtId="0" fontId="24" fillId="0" borderId="0"/>
    <xf numFmtId="0" fontId="22" fillId="0" borderId="0"/>
    <xf numFmtId="0" fontId="22" fillId="0" borderId="0"/>
    <xf numFmtId="0" fontId="22" fillId="0" borderId="0"/>
    <xf numFmtId="0" fontId="22" fillId="0" borderId="0"/>
    <xf numFmtId="0" fontId="16" fillId="0" borderId="0">
      <alignment readingOrder="1"/>
    </xf>
    <xf numFmtId="9" fontId="16" fillId="0" borderId="0" applyFont="0" applyFill="0" applyBorder="0" applyAlignment="0" applyProtection="0"/>
    <xf numFmtId="9" fontId="1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0" fontId="16" fillId="0" borderId="0">
      <alignment readingOrder="1"/>
    </xf>
    <xf numFmtId="0" fontId="16" fillId="0" borderId="0"/>
    <xf numFmtId="0" fontId="27" fillId="0" borderId="0" applyNumberFormat="0" applyFill="0" applyBorder="0" applyAlignment="0" applyProtection="0">
      <alignment vertical="top"/>
      <protection locked="0"/>
    </xf>
    <xf numFmtId="0" fontId="22" fillId="12"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15" borderId="0" applyNumberFormat="0" applyBorder="0" applyAlignment="0" applyProtection="0"/>
    <xf numFmtId="0" fontId="22" fillId="18" borderId="0" applyNumberFormat="0" applyBorder="0" applyAlignment="0" applyProtection="0"/>
    <xf numFmtId="0" fontId="22" fillId="21" borderId="0" applyNumberFormat="0" applyBorder="0" applyAlignment="0" applyProtection="0"/>
    <xf numFmtId="0" fontId="26" fillId="22"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26" fillId="28"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29" borderId="0" applyNumberFormat="0" applyBorder="0" applyAlignment="0" applyProtection="0"/>
    <xf numFmtId="0" fontId="28" fillId="13" borderId="0" applyNumberFormat="0" applyBorder="0" applyAlignment="0" applyProtection="0"/>
    <xf numFmtId="0" fontId="29" fillId="30" borderId="11" applyNumberFormat="0" applyAlignment="0" applyProtection="0"/>
    <xf numFmtId="0" fontId="30" fillId="31" borderId="12" applyNumberFormat="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0" fontId="16" fillId="8" borderId="0" applyNumberFormat="0" applyAlignment="0">
      <alignment horizontal="right"/>
    </xf>
    <xf numFmtId="0" fontId="16" fillId="8" borderId="0" applyNumberFormat="0" applyAlignment="0">
      <alignment horizontal="right"/>
    </xf>
    <xf numFmtId="0" fontId="31" fillId="0" borderId="0" applyNumberFormat="0" applyFill="0" applyBorder="0" applyAlignment="0" applyProtection="0"/>
    <xf numFmtId="0" fontId="32" fillId="14" borderId="0" applyNumberFormat="0" applyBorder="0" applyAlignment="0" applyProtection="0"/>
    <xf numFmtId="0" fontId="33" fillId="0" borderId="13" applyNumberFormat="0" applyFill="0" applyAlignment="0" applyProtection="0"/>
    <xf numFmtId="0" fontId="25" fillId="0" borderId="14" applyNumberFormat="0" applyFill="0" applyAlignment="0" applyProtection="0"/>
    <xf numFmtId="0" fontId="25" fillId="0" borderId="0" applyNumberFormat="0" applyFill="0" applyBorder="0" applyAlignment="0" applyProtection="0"/>
    <xf numFmtId="0" fontId="34" fillId="17" borderId="11" applyNumberFormat="0" applyAlignment="0" applyProtection="0"/>
    <xf numFmtId="0" fontId="35" fillId="0" borderId="15" applyNumberFormat="0" applyFill="0" applyAlignment="0" applyProtection="0"/>
    <xf numFmtId="0" fontId="36" fillId="32" borderId="0" applyNumberFormat="0" applyBorder="0" applyAlignment="0" applyProtection="0"/>
    <xf numFmtId="0" fontId="16" fillId="0" borderId="0"/>
    <xf numFmtId="0" fontId="16" fillId="0" borderId="0"/>
    <xf numFmtId="0" fontId="16" fillId="0" borderId="0">
      <alignment readingOrder="1"/>
    </xf>
    <xf numFmtId="0" fontId="16" fillId="0" borderId="0">
      <alignment readingOrder="1"/>
    </xf>
    <xf numFmtId="0" fontId="16" fillId="0" borderId="0"/>
    <xf numFmtId="0" fontId="16" fillId="0" borderId="0"/>
    <xf numFmtId="0" fontId="14" fillId="0" borderId="0"/>
    <xf numFmtId="0" fontId="16" fillId="0" borderId="0">
      <alignment readingOrder="1"/>
    </xf>
    <xf numFmtId="0" fontId="22" fillId="33" borderId="16" applyNumberFormat="0" applyFont="0" applyAlignment="0" applyProtection="0"/>
    <xf numFmtId="0" fontId="37" fillId="30" borderId="17" applyNumberFormat="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38" fillId="0" borderId="0" applyNumberFormat="0" applyFill="0" applyBorder="0" applyAlignment="0" applyProtection="0"/>
    <xf numFmtId="0" fontId="23" fillId="0" borderId="18" applyNumberFormat="0" applyFill="0" applyAlignment="0" applyProtection="0"/>
    <xf numFmtId="0" fontId="39" fillId="0" borderId="0" applyNumberFormat="0" applyFill="0" applyBorder="0" applyAlignment="0" applyProtection="0"/>
    <xf numFmtId="0" fontId="14" fillId="0" borderId="0"/>
    <xf numFmtId="0" fontId="14" fillId="0" borderId="0"/>
    <xf numFmtId="0" fontId="27" fillId="0" borderId="0" applyNumberFormat="0" applyFill="0" applyBorder="0" applyAlignment="0" applyProtection="0">
      <alignment readingOrder="1"/>
    </xf>
    <xf numFmtId="0" fontId="16" fillId="0" borderId="0"/>
    <xf numFmtId="0" fontId="40" fillId="0" borderId="0"/>
    <xf numFmtId="0" fontId="41" fillId="6" borderId="0" applyNumberFormat="0" applyBorder="0" applyAlignment="0" applyProtection="0"/>
    <xf numFmtId="0" fontId="42" fillId="0" borderId="0"/>
    <xf numFmtId="0" fontId="14" fillId="0" borderId="0"/>
    <xf numFmtId="0" fontId="43" fillId="0" borderId="21" applyNumberFormat="0" applyFill="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4" fillId="0" borderId="0"/>
    <xf numFmtId="0" fontId="14" fillId="0" borderId="0"/>
    <xf numFmtId="0" fontId="14" fillId="0" borderId="0"/>
    <xf numFmtId="0" fontId="14" fillId="0" borderId="0"/>
    <xf numFmtId="0" fontId="16" fillId="0" borderId="0"/>
    <xf numFmtId="0" fontId="16" fillId="33" borderId="16" applyNumberFormat="0" applyFont="0" applyAlignment="0" applyProtection="0"/>
    <xf numFmtId="9" fontId="14"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42" fillId="0" borderId="0"/>
    <xf numFmtId="0" fontId="37" fillId="30" borderId="17" applyNumberFormat="0" applyAlignment="0" applyProtection="0"/>
    <xf numFmtId="0" fontId="16" fillId="33" borderId="16" applyNumberFormat="0" applyFont="0" applyAlignment="0" applyProtection="0"/>
    <xf numFmtId="0" fontId="34" fillId="17" borderId="11" applyNumberFormat="0" applyAlignment="0" applyProtection="0"/>
    <xf numFmtId="0" fontId="29" fillId="30" borderId="11" applyNumberFormat="0" applyAlignment="0" applyProtection="0"/>
    <xf numFmtId="0" fontId="23" fillId="0" borderId="18" applyNumberFormat="0" applyFill="0" applyAlignment="0" applyProtection="0"/>
    <xf numFmtId="0" fontId="14" fillId="0" borderId="0"/>
    <xf numFmtId="0" fontId="23" fillId="0" borderId="30" applyNumberFormat="0" applyFill="0" applyAlignment="0" applyProtection="0"/>
    <xf numFmtId="0" fontId="37" fillId="30" borderId="29" applyNumberFormat="0" applyAlignment="0" applyProtection="0"/>
    <xf numFmtId="0" fontId="22" fillId="33" borderId="28" applyNumberFormat="0" applyFont="0" applyAlignment="0" applyProtection="0"/>
    <xf numFmtId="0" fontId="34" fillId="17" borderId="27" applyNumberFormat="0" applyAlignment="0" applyProtection="0"/>
    <xf numFmtId="0" fontId="29" fillId="30" borderId="27" applyNumberFormat="0" applyAlignment="0" applyProtection="0"/>
    <xf numFmtId="0" fontId="17" fillId="10" borderId="26">
      <alignment horizontal="left"/>
    </xf>
    <xf numFmtId="0" fontId="53" fillId="38" borderId="0" applyNumberFormat="0" applyBorder="0" applyAlignment="0" applyProtection="0"/>
    <xf numFmtId="0" fontId="53" fillId="39" borderId="0" applyNumberFormat="0" applyBorder="0" applyAlignment="0" applyProtection="0"/>
    <xf numFmtId="0" fontId="54" fillId="40" borderId="0" applyNumberFormat="0" applyBorder="0" applyAlignment="0" applyProtection="0"/>
    <xf numFmtId="0" fontId="53" fillId="41" borderId="0" applyNumberFormat="0" applyBorder="0" applyAlignment="0" applyProtection="0"/>
    <xf numFmtId="0" fontId="53" fillId="42" borderId="0" applyNumberFormat="0" applyBorder="0" applyAlignment="0" applyProtection="0"/>
    <xf numFmtId="0" fontId="54" fillId="42" borderId="0" applyNumberFormat="0" applyBorder="0" applyAlignment="0" applyProtection="0"/>
    <xf numFmtId="0" fontId="53" fillId="43" borderId="0" applyNumberFormat="0" applyBorder="0" applyAlignment="0" applyProtection="0"/>
    <xf numFmtId="0" fontId="53" fillId="44" borderId="0" applyNumberFormat="0" applyBorder="0" applyAlignment="0" applyProtection="0"/>
    <xf numFmtId="0" fontId="54" fillId="44"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4" fillId="46" borderId="0" applyNumberFormat="0" applyBorder="0" applyAlignment="0" applyProtection="0"/>
    <xf numFmtId="0" fontId="53" fillId="47" borderId="0" applyNumberFormat="0" applyBorder="0" applyAlignment="0" applyProtection="0"/>
    <xf numFmtId="0" fontId="53" fillId="39" borderId="0" applyNumberFormat="0" applyBorder="0" applyAlignment="0" applyProtection="0"/>
    <xf numFmtId="0" fontId="54" fillId="48" borderId="0" applyNumberFormat="0" applyBorder="0" applyAlignment="0" applyProtection="0"/>
    <xf numFmtId="0" fontId="53" fillId="49" borderId="0" applyNumberFormat="0" applyBorder="0" applyAlignment="0" applyProtection="0"/>
    <xf numFmtId="0" fontId="53" fillId="50" borderId="0" applyNumberFormat="0" applyBorder="0" applyAlignment="0" applyProtection="0"/>
    <xf numFmtId="0" fontId="54" fillId="51" borderId="0" applyNumberFormat="0" applyBorder="0" applyAlignment="0" applyProtection="0"/>
    <xf numFmtId="41" fontId="55" fillId="0" borderId="0" applyFont="0" applyFill="0" applyBorder="0" applyAlignment="0" applyProtection="0"/>
    <xf numFmtId="41" fontId="16" fillId="0" borderId="0" applyFont="0" applyFill="0" applyBorder="0" applyAlignment="0" applyProtection="0"/>
    <xf numFmtId="43" fontId="1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2" fontId="16"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0" fontId="56" fillId="52" borderId="0" applyNumberFormat="0" applyBorder="0" applyAlignment="0" applyProtection="0"/>
    <xf numFmtId="0" fontId="56" fillId="53" borderId="0" applyNumberFormat="0" applyBorder="0" applyAlignment="0" applyProtection="0"/>
    <xf numFmtId="0" fontId="56" fillId="54" borderId="0" applyNumberFormat="0" applyBorder="0" applyAlignment="0" applyProtection="0"/>
    <xf numFmtId="0" fontId="33" fillId="0" borderId="13" applyNumberFormat="0" applyFill="0" applyAlignment="0" applyProtection="0"/>
    <xf numFmtId="0" fontId="43" fillId="0" borderId="21" applyNumberFormat="0" applyFill="0" applyAlignment="0" applyProtection="0"/>
    <xf numFmtId="0" fontId="57" fillId="0" borderId="21" applyNumberFormat="0" applyFill="0" applyAlignment="0" applyProtection="0"/>
    <xf numFmtId="0" fontId="27" fillId="0" borderId="0" applyNumberFormat="0" applyFill="0" applyBorder="0" applyAlignment="0" applyProtection="0"/>
    <xf numFmtId="0" fontId="58"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1" fillId="0" borderId="0">
      <alignment vertical="center"/>
    </xf>
    <xf numFmtId="0" fontId="61" fillId="0" borderId="0">
      <alignment vertical="center"/>
    </xf>
    <xf numFmtId="0" fontId="61" fillId="0" borderId="0">
      <alignment vertical="center"/>
    </xf>
    <xf numFmtId="0" fontId="16" fillId="0" borderId="0">
      <alignment readingOrder="1"/>
    </xf>
    <xf numFmtId="0" fontId="61" fillId="0" borderId="0">
      <alignment vertical="center"/>
    </xf>
    <xf numFmtId="0" fontId="14" fillId="0" borderId="0"/>
    <xf numFmtId="0" fontId="14" fillId="0" borderId="0"/>
    <xf numFmtId="0" fontId="16" fillId="0" borderId="0"/>
    <xf numFmtId="0" fontId="62" fillId="0" borderId="0"/>
    <xf numFmtId="0" fontId="61" fillId="0" borderId="0">
      <alignment vertical="center"/>
    </xf>
    <xf numFmtId="0" fontId="62" fillId="0" borderId="0"/>
    <xf numFmtId="0" fontId="16" fillId="0" borderId="0"/>
    <xf numFmtId="0" fontId="14" fillId="0" borderId="0"/>
    <xf numFmtId="0" fontId="14" fillId="0" borderId="0"/>
    <xf numFmtId="0" fontId="61" fillId="0" borderId="0">
      <alignment vertical="center"/>
    </xf>
    <xf numFmtId="0" fontId="16" fillId="0" borderId="0"/>
    <xf numFmtId="0" fontId="61" fillId="0" borderId="0">
      <alignment vertical="center"/>
    </xf>
    <xf numFmtId="0" fontId="14" fillId="0" borderId="0"/>
    <xf numFmtId="0" fontId="14" fillId="0" borderId="0"/>
    <xf numFmtId="0" fontId="16" fillId="0" borderId="0"/>
    <xf numFmtId="0" fontId="61" fillId="0" borderId="0">
      <alignment vertical="center"/>
    </xf>
    <xf numFmtId="0" fontId="16" fillId="0" borderId="0">
      <alignment readingOrder="1"/>
    </xf>
    <xf numFmtId="0" fontId="16" fillId="0" borderId="0"/>
    <xf numFmtId="0" fontId="16" fillId="0" borderId="0" applyNumberFormat="0" applyFill="0" applyBorder="0" applyAlignment="0" applyProtection="0"/>
    <xf numFmtId="0" fontId="14" fillId="0" borderId="0"/>
    <xf numFmtId="0" fontId="16" fillId="0" borderId="0"/>
    <xf numFmtId="0" fontId="16" fillId="0" borderId="0" applyNumberFormat="0" applyFill="0" applyBorder="0" applyAlignment="0" applyProtection="0"/>
    <xf numFmtId="0" fontId="16" fillId="0" borderId="0"/>
    <xf numFmtId="0" fontId="16" fillId="0" borderId="0">
      <alignment readingOrder="1"/>
    </xf>
    <xf numFmtId="0" fontId="53" fillId="0" borderId="0"/>
    <xf numFmtId="0" fontId="14" fillId="0" borderId="0"/>
    <xf numFmtId="0" fontId="14" fillId="0" borderId="0"/>
    <xf numFmtId="0" fontId="14" fillId="0" borderId="0"/>
    <xf numFmtId="0" fontId="14" fillId="0" borderId="0"/>
    <xf numFmtId="0" fontId="16" fillId="0" borderId="0"/>
    <xf numFmtId="0" fontId="16" fillId="0" borderId="0">
      <alignment readingOrder="1"/>
    </xf>
    <xf numFmtId="0" fontId="14" fillId="0" borderId="0"/>
    <xf numFmtId="0" fontId="14" fillId="0" borderId="0"/>
    <xf numFmtId="0" fontId="16" fillId="0" borderId="0"/>
    <xf numFmtId="0" fontId="53" fillId="0" borderId="0"/>
    <xf numFmtId="0" fontId="14" fillId="0" borderId="0"/>
    <xf numFmtId="0" fontId="14" fillId="0" borderId="0"/>
    <xf numFmtId="0" fontId="16" fillId="0" borderId="0">
      <alignment readingOrder="1"/>
    </xf>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4" fillId="0" borderId="0"/>
    <xf numFmtId="0" fontId="14" fillId="0" borderId="0"/>
    <xf numFmtId="0" fontId="14" fillId="0" borderId="0"/>
    <xf numFmtId="0" fontId="14" fillId="0" borderId="0"/>
    <xf numFmtId="0" fontId="16" fillId="0" borderId="0"/>
    <xf numFmtId="0" fontId="16" fillId="0" borderId="0">
      <alignment readingOrder="1"/>
    </xf>
    <xf numFmtId="0" fontId="16" fillId="0" borderId="0"/>
    <xf numFmtId="0" fontId="16" fillId="0" borderId="0" applyNumberFormat="0" applyFill="0" applyBorder="0" applyAlignment="0" applyProtection="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4" fillId="0" borderId="0"/>
    <xf numFmtId="0" fontId="14" fillId="0" borderId="0"/>
    <xf numFmtId="0" fontId="14" fillId="0" borderId="0"/>
    <xf numFmtId="0" fontId="16" fillId="0" borderId="0">
      <alignment readingOrder="1"/>
    </xf>
    <xf numFmtId="0" fontId="16" fillId="0" borderId="0"/>
    <xf numFmtId="0" fontId="22" fillId="0" borderId="0"/>
    <xf numFmtId="0" fontId="16" fillId="0" borderId="0"/>
    <xf numFmtId="0" fontId="14" fillId="0" borderId="0"/>
    <xf numFmtId="0" fontId="14" fillId="0" borderId="0"/>
    <xf numFmtId="0" fontId="61" fillId="0" borderId="0">
      <alignment vertical="center"/>
    </xf>
    <xf numFmtId="0" fontId="16" fillId="0" borderId="0" applyNumberFormat="0" applyFill="0" applyBorder="0" applyAlignment="0" applyProtection="0"/>
    <xf numFmtId="0" fontId="14" fillId="0" borderId="0"/>
    <xf numFmtId="0" fontId="14" fillId="0" borderId="0"/>
    <xf numFmtId="0" fontId="55" fillId="0" borderId="0"/>
    <xf numFmtId="0" fontId="22" fillId="0" borderId="0"/>
    <xf numFmtId="0" fontId="14" fillId="0" borderId="0"/>
    <xf numFmtId="0" fontId="14" fillId="0" borderId="0"/>
    <xf numFmtId="0" fontId="16" fillId="0" borderId="0">
      <alignment readingOrder="1"/>
    </xf>
    <xf numFmtId="0" fontId="16" fillId="0" borderId="0" applyNumberFormat="0" applyFill="0" applyBorder="0" applyAlignment="0" applyProtection="0"/>
    <xf numFmtId="0" fontId="14" fillId="0" borderId="0"/>
    <xf numFmtId="0" fontId="14" fillId="0" borderId="0"/>
    <xf numFmtId="0" fontId="22" fillId="0" borderId="0"/>
    <xf numFmtId="0" fontId="16" fillId="0" borderId="0"/>
    <xf numFmtId="0" fontId="61" fillId="0" borderId="0">
      <alignment vertical="center"/>
    </xf>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2" fillId="0" borderId="0"/>
    <xf numFmtId="0" fontId="61" fillId="0" borderId="0">
      <alignment vertical="center"/>
    </xf>
    <xf numFmtId="0" fontId="16" fillId="0" borderId="0"/>
    <xf numFmtId="0" fontId="61" fillId="0" borderId="0">
      <alignment vertical="center"/>
    </xf>
    <xf numFmtId="0" fontId="22" fillId="33" borderId="16" applyNumberFormat="0" applyFon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6"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38" fillId="0" borderId="0" applyNumberFormat="0" applyFill="0" applyBorder="0" applyAlignment="0" applyProtection="0"/>
    <xf numFmtId="0" fontId="63" fillId="0" borderId="0"/>
    <xf numFmtId="0" fontId="64" fillId="0" borderId="0"/>
  </cellStyleXfs>
  <cellXfs count="210">
    <xf numFmtId="0" fontId="0" fillId="0" borderId="0" xfId="0"/>
    <xf numFmtId="0" fontId="2" fillId="2" borderId="1" xfId="0" applyFont="1" applyFill="1" applyBorder="1" applyAlignment="1">
      <alignment horizontal="center" vertical="center" wrapText="1" readingOrder="1"/>
    </xf>
    <xf numFmtId="0" fontId="3" fillId="2" borderId="1" xfId="0" applyFont="1" applyFill="1" applyBorder="1" applyAlignment="1">
      <alignment horizontal="center" vertical="center" wrapText="1" readingOrder="1"/>
    </xf>
    <xf numFmtId="0" fontId="4" fillId="2" borderId="1" xfId="0" applyFont="1" applyFill="1" applyBorder="1" applyAlignment="1">
      <alignment horizontal="center" vertical="center" wrapText="1" readingOrder="1"/>
    </xf>
    <xf numFmtId="0" fontId="5" fillId="0" borderId="0" xfId="0" applyFont="1" applyAlignment="1">
      <alignment horizontal="left" vertical="center" readingOrder="1"/>
    </xf>
    <xf numFmtId="0" fontId="1" fillId="3" borderId="1" xfId="0" applyFont="1" applyFill="1" applyBorder="1" applyAlignment="1">
      <alignment horizontal="center" readingOrder="1"/>
    </xf>
    <xf numFmtId="0" fontId="6" fillId="0" borderId="0" xfId="0" applyFont="1"/>
    <xf numFmtId="0" fontId="0" fillId="0" borderId="0" xfId="0" applyFont="1" applyAlignment="1">
      <alignment vertical="center"/>
    </xf>
    <xf numFmtId="0" fontId="7" fillId="0" borderId="0" xfId="1"/>
    <xf numFmtId="0" fontId="0" fillId="0" borderId="0" xfId="0" applyAlignment="1"/>
    <xf numFmtId="0" fontId="0" fillId="0" borderId="1" xfId="0" applyFont="1" applyFill="1" applyBorder="1" applyAlignment="1">
      <alignment horizontal="center" readingOrder="1"/>
    </xf>
    <xf numFmtId="0" fontId="0" fillId="0" borderId="1" xfId="0" applyFont="1" applyBorder="1" applyAlignment="1">
      <alignment horizontal="center" readingOrder="1"/>
    </xf>
    <xf numFmtId="0" fontId="8" fillId="0" borderId="1" xfId="0" applyFont="1" applyFill="1" applyBorder="1" applyAlignment="1">
      <alignment horizontal="center" vertical="center" wrapText="1" readingOrder="1"/>
    </xf>
    <xf numFmtId="9" fontId="8" fillId="0" borderId="1" xfId="0" applyNumberFormat="1" applyFont="1" applyFill="1" applyBorder="1" applyAlignment="1">
      <alignment horizontal="center" wrapText="1" readingOrder="1"/>
    </xf>
    <xf numFmtId="2" fontId="9" fillId="3" borderId="1" xfId="0" applyNumberFormat="1" applyFont="1" applyFill="1" applyBorder="1" applyAlignment="1">
      <alignment horizontal="center" vertical="center" wrapText="1" readingOrder="1"/>
    </xf>
    <xf numFmtId="9" fontId="9" fillId="3" borderId="1" xfId="0" applyNumberFormat="1" applyFont="1" applyFill="1" applyBorder="1" applyAlignment="1">
      <alignment horizontal="center" wrapText="1" readingOrder="1"/>
    </xf>
    <xf numFmtId="0" fontId="0" fillId="0" borderId="0" xfId="0" applyBorder="1" applyAlignment="1">
      <alignment wrapText="1"/>
    </xf>
    <xf numFmtId="0" fontId="10" fillId="5" borderId="3" xfId="0" applyFont="1" applyFill="1" applyBorder="1" applyAlignment="1">
      <alignment horizontal="center" vertical="center" wrapText="1" readingOrder="1"/>
    </xf>
    <xf numFmtId="0" fontId="10" fillId="4" borderId="3" xfId="0" applyFont="1" applyFill="1" applyBorder="1" applyAlignment="1">
      <alignment horizontal="center" vertical="center" wrapText="1" readingOrder="1"/>
    </xf>
    <xf numFmtId="2" fontId="10" fillId="5" borderId="3" xfId="0" applyNumberFormat="1" applyFont="1" applyFill="1" applyBorder="1" applyAlignment="1">
      <alignment horizontal="center" vertical="center" wrapText="1" readingOrder="1"/>
    </xf>
    <xf numFmtId="0" fontId="11" fillId="0" borderId="0" xfId="0" applyFont="1"/>
    <xf numFmtId="0" fontId="13" fillId="5" borderId="0" xfId="0" applyFont="1" applyFill="1" applyBorder="1" applyAlignment="1">
      <alignment horizontal="left" vertical="center" readingOrder="1"/>
    </xf>
    <xf numFmtId="0" fontId="12" fillId="4" borderId="3" xfId="0" applyFont="1" applyFill="1" applyBorder="1" applyAlignment="1">
      <alignment horizontal="center" vertical="center" wrapText="1" readingOrder="1"/>
    </xf>
    <xf numFmtId="0" fontId="12" fillId="5" borderId="3" xfId="0" applyFont="1" applyFill="1" applyBorder="1" applyAlignment="1">
      <alignment horizontal="center" vertical="center" wrapText="1" readingOrder="1"/>
    </xf>
    <xf numFmtId="2" fontId="15" fillId="34" borderId="5" xfId="2" applyNumberFormat="1" applyFill="1" applyBorder="1" applyAlignment="1">
      <alignment horizontal="center" vertical="center"/>
    </xf>
    <xf numFmtId="0" fontId="15" fillId="0" borderId="0" xfId="2">
      <alignment readingOrder="1"/>
    </xf>
    <xf numFmtId="0" fontId="19" fillId="0" borderId="0" xfId="2" applyFont="1">
      <alignment readingOrder="1"/>
    </xf>
    <xf numFmtId="0" fontId="15" fillId="0" borderId="0" xfId="2"/>
    <xf numFmtId="2" fontId="15" fillId="0" borderId="6" xfId="2" applyNumberFormat="1" applyBorder="1" applyAlignment="1">
      <alignment horizontal="center" vertical="center"/>
    </xf>
    <xf numFmtId="2" fontId="15" fillId="0" borderId="10" xfId="2" applyNumberFormat="1" applyBorder="1" applyAlignment="1">
      <alignment horizontal="center" vertical="center"/>
    </xf>
    <xf numFmtId="2" fontId="15" fillId="35" borderId="6" xfId="2" applyNumberFormat="1" applyFill="1" applyBorder="1" applyAlignment="1">
      <alignment horizontal="center" vertical="center"/>
    </xf>
    <xf numFmtId="2" fontId="15" fillId="0" borderId="6" xfId="2" applyNumberFormat="1" applyFill="1" applyBorder="1" applyAlignment="1">
      <alignment horizontal="center" vertical="center"/>
    </xf>
    <xf numFmtId="9" fontId="15" fillId="0" borderId="10" xfId="2" applyNumberFormat="1" applyFont="1" applyBorder="1" applyAlignment="1">
      <alignment horizontal="center" vertical="center"/>
    </xf>
    <xf numFmtId="0" fontId="19" fillId="11" borderId="19" xfId="2" applyFont="1" applyFill="1" applyBorder="1" applyAlignment="1">
      <alignment horizontal="center" vertical="center"/>
    </xf>
    <xf numFmtId="10" fontId="19" fillId="11" borderId="19" xfId="20" applyNumberFormat="1" applyFont="1" applyFill="1" applyBorder="1" applyAlignment="1">
      <alignment horizontal="center" vertical="center"/>
    </xf>
    <xf numFmtId="0" fontId="1" fillId="11" borderId="8" xfId="2" applyFont="1" applyFill="1" applyBorder="1" applyAlignment="1">
      <alignment horizontal="center" vertical="center"/>
    </xf>
    <xf numFmtId="0" fontId="15" fillId="0" borderId="10" xfId="2" applyBorder="1" applyAlignment="1">
      <alignment horizontal="left" vertical="center"/>
    </xf>
    <xf numFmtId="2" fontId="15" fillId="0" borderId="10" xfId="2" applyNumberFormat="1" applyBorder="1" applyAlignment="1">
      <alignment horizontal="left" vertical="center"/>
    </xf>
    <xf numFmtId="2" fontId="19" fillId="0" borderId="10" xfId="2" applyNumberFormat="1" applyFont="1" applyFill="1" applyBorder="1" applyAlignment="1">
      <alignment horizontal="right" vertical="center"/>
    </xf>
    <xf numFmtId="2" fontId="15" fillId="0" borderId="10" xfId="2" applyNumberFormat="1" applyFill="1" applyBorder="1" applyAlignment="1">
      <alignment horizontal="center" vertical="center"/>
    </xf>
    <xf numFmtId="0" fontId="15" fillId="35" borderId="0" xfId="2" applyFill="1"/>
    <xf numFmtId="0" fontId="1" fillId="35" borderId="0" xfId="2" applyFont="1" applyFill="1" applyAlignment="1">
      <alignment horizontal="left" vertical="center"/>
    </xf>
    <xf numFmtId="0" fontId="15" fillId="35" borderId="0" xfId="2" applyFont="1" applyFill="1" applyAlignment="1">
      <alignment horizontal="center" vertical="center"/>
    </xf>
    <xf numFmtId="0" fontId="15" fillId="35" borderId="0" xfId="2" applyFill="1" applyAlignment="1">
      <alignment horizontal="left" vertical="center"/>
    </xf>
    <xf numFmtId="2" fontId="15" fillId="35" borderId="0" xfId="2" applyNumberFormat="1" applyFill="1" applyBorder="1" applyAlignment="1">
      <alignment horizontal="left" vertical="center"/>
    </xf>
    <xf numFmtId="2" fontId="15" fillId="35" borderId="0" xfId="2" applyNumberFormat="1" applyFill="1" applyBorder="1" applyAlignment="1">
      <alignment horizontal="center" vertical="center"/>
    </xf>
    <xf numFmtId="0" fontId="0" fillId="0" borderId="0" xfId="0"/>
    <xf numFmtId="0" fontId="0" fillId="0" borderId="0" xfId="0" applyFont="1"/>
    <xf numFmtId="0" fontId="6" fillId="0" borderId="0" xfId="0" applyFont="1"/>
    <xf numFmtId="0" fontId="0" fillId="0" borderId="0" xfId="0" applyAlignment="1">
      <alignment wrapText="1"/>
    </xf>
    <xf numFmtId="9" fontId="0" fillId="0" borderId="10" xfId="0" applyNumberFormat="1" applyBorder="1"/>
    <xf numFmtId="9" fontId="0" fillId="0" borderId="7" xfId="0" applyNumberFormat="1" applyBorder="1"/>
    <xf numFmtId="0" fontId="19" fillId="11" borderId="20" xfId="2" applyFont="1" applyFill="1" applyBorder="1" applyAlignment="1">
      <alignment horizontal="center" vertical="center"/>
    </xf>
    <xf numFmtId="9" fontId="0" fillId="3" borderId="10" xfId="0" applyNumberFormat="1" applyFill="1" applyBorder="1"/>
    <xf numFmtId="0" fontId="0" fillId="0" borderId="22" xfId="0" applyBorder="1" applyAlignment="1">
      <alignment wrapText="1"/>
    </xf>
    <xf numFmtId="0" fontId="0" fillId="0" borderId="22" xfId="2060" applyNumberFormat="1" applyFont="1" applyBorder="1" applyAlignment="1">
      <alignment horizontal="left"/>
    </xf>
    <xf numFmtId="0" fontId="14" fillId="0" borderId="22" xfId="2060" applyNumberFormat="1" applyFont="1" applyBorder="1" applyAlignment="1">
      <alignment horizontal="center"/>
    </xf>
    <xf numFmtId="2" fontId="0" fillId="0" borderId="22" xfId="0" applyNumberFormat="1" applyBorder="1" applyAlignment="1">
      <alignment wrapText="1"/>
    </xf>
    <xf numFmtId="164" fontId="0" fillId="0" borderId="22" xfId="0" applyNumberFormat="1" applyBorder="1" applyAlignment="1">
      <alignment wrapText="1"/>
    </xf>
    <xf numFmtId="0" fontId="8" fillId="0" borderId="0" xfId="0" applyFont="1" applyAlignment="1">
      <alignment horizontal="left" vertical="center" wrapText="1" readingOrder="1"/>
    </xf>
    <xf numFmtId="0" fontId="8" fillId="0" borderId="0" xfId="0" applyFont="1" applyAlignment="1">
      <alignment horizontal="center" vertical="center" wrapText="1" readingOrder="1"/>
    </xf>
    <xf numFmtId="2" fontId="44" fillId="0" borderId="3" xfId="0" applyNumberFormat="1" applyFont="1" applyBorder="1" applyAlignment="1">
      <alignment horizontal="center" vertical="center"/>
    </xf>
    <xf numFmtId="2" fontId="12" fillId="5" borderId="3" xfId="0" applyNumberFormat="1" applyFont="1" applyFill="1" applyBorder="1" applyAlignment="1">
      <alignment horizontal="center" vertical="center" wrapText="1" readingOrder="1"/>
    </xf>
    <xf numFmtId="0" fontId="12" fillId="3" borderId="3" xfId="0" applyFont="1" applyFill="1" applyBorder="1" applyAlignment="1">
      <alignment horizontal="center" vertical="center" wrapText="1" readingOrder="1"/>
    </xf>
    <xf numFmtId="2" fontId="10" fillId="3" borderId="3" xfId="0" applyNumberFormat="1" applyFont="1" applyFill="1" applyBorder="1" applyAlignment="1">
      <alignment horizontal="center" vertical="center" wrapText="1" readingOrder="1"/>
    </xf>
    <xf numFmtId="0" fontId="10" fillId="3" borderId="3" xfId="0" applyFont="1" applyFill="1" applyBorder="1" applyAlignment="1">
      <alignment horizontal="center" vertical="center" wrapText="1" readingOrder="1"/>
    </xf>
    <xf numFmtId="2" fontId="14" fillId="0" borderId="22" xfId="2060" applyNumberFormat="1" applyFont="1" applyBorder="1"/>
    <xf numFmtId="164" fontId="14" fillId="0" borderId="22" xfId="2060" applyNumberFormat="1" applyFont="1" applyBorder="1"/>
    <xf numFmtId="0" fontId="14" fillId="0" borderId="0" xfId="2060" applyFont="1" applyAlignment="1">
      <alignment wrapText="1"/>
    </xf>
    <xf numFmtId="0" fontId="0" fillId="0" borderId="24" xfId="0" applyFont="1" applyBorder="1"/>
    <xf numFmtId="0" fontId="0" fillId="0" borderId="25" xfId="2060" applyFont="1" applyBorder="1" applyAlignment="1">
      <alignment horizontal="left"/>
    </xf>
    <xf numFmtId="0" fontId="14" fillId="0" borderId="23" xfId="2060" applyFont="1" applyBorder="1" applyAlignment="1">
      <alignment horizontal="center"/>
    </xf>
    <xf numFmtId="0" fontId="14" fillId="0" borderId="7" xfId="2060" applyFont="1" applyBorder="1" applyAlignment="1">
      <alignment horizontal="center"/>
    </xf>
    <xf numFmtId="0" fontId="14" fillId="0" borderId="7" xfId="2060" applyFont="1" applyBorder="1" applyAlignment="1">
      <alignment horizontal="left"/>
    </xf>
    <xf numFmtId="0" fontId="0" fillId="0" borderId="0" xfId="2060" applyFont="1" applyAlignment="1">
      <alignment horizontal="left"/>
    </xf>
    <xf numFmtId="0" fontId="0" fillId="0" borderId="22" xfId="2060" applyFont="1" applyBorder="1" applyAlignment="1">
      <alignment horizontal="left"/>
    </xf>
    <xf numFmtId="0" fontId="14" fillId="0" borderId="22" xfId="2060" applyFont="1" applyBorder="1" applyAlignment="1">
      <alignment horizontal="center"/>
    </xf>
    <xf numFmtId="0" fontId="14" fillId="0" borderId="0" xfId="2060" applyFont="1" applyAlignment="1">
      <alignment horizontal="center"/>
    </xf>
    <xf numFmtId="0" fontId="14" fillId="0" borderId="0" xfId="2060" applyFont="1"/>
    <xf numFmtId="0" fontId="45" fillId="0" borderId="0" xfId="0" applyFont="1" applyAlignment="1"/>
    <xf numFmtId="44" fontId="0" fillId="0" borderId="22" xfId="0" applyNumberFormat="1" applyBorder="1" applyAlignment="1">
      <alignment wrapText="1"/>
    </xf>
    <xf numFmtId="0" fontId="1" fillId="0" borderId="22" xfId="0" applyFont="1" applyBorder="1" applyAlignment="1">
      <alignment wrapText="1"/>
    </xf>
    <xf numFmtId="0" fontId="0" fillId="3" borderId="22" xfId="0" applyFill="1" applyBorder="1" applyAlignment="1">
      <alignment wrapText="1"/>
    </xf>
    <xf numFmtId="44" fontId="0" fillId="3" borderId="22" xfId="0" applyNumberFormat="1" applyFill="1" applyBorder="1" applyAlignment="1">
      <alignment wrapText="1"/>
    </xf>
    <xf numFmtId="0" fontId="0" fillId="4" borderId="22" xfId="0" applyFill="1" applyBorder="1" applyAlignment="1">
      <alignment wrapText="1"/>
    </xf>
    <xf numFmtId="44" fontId="0" fillId="4" borderId="22" xfId="0" applyNumberFormat="1" applyFill="1" applyBorder="1" applyAlignment="1">
      <alignment wrapText="1"/>
    </xf>
    <xf numFmtId="166" fontId="0" fillId="0" borderId="0" xfId="0" applyNumberFormat="1" applyAlignment="1">
      <alignment wrapText="1"/>
    </xf>
    <xf numFmtId="0" fontId="0" fillId="0" borderId="0" xfId="0" applyFont="1" applyAlignment="1"/>
    <xf numFmtId="0" fontId="0" fillId="0" borderId="0" xfId="0" applyFont="1" applyAlignment="1">
      <alignment wrapText="1"/>
    </xf>
    <xf numFmtId="166" fontId="0" fillId="0" borderId="22" xfId="0" applyNumberFormat="1" applyBorder="1" applyAlignment="1">
      <alignment wrapText="1"/>
    </xf>
    <xf numFmtId="0" fontId="0" fillId="0" borderId="22" xfId="0" applyBorder="1" applyAlignment="1">
      <alignment horizontal="left" wrapText="1"/>
    </xf>
    <xf numFmtId="166" fontId="0" fillId="3" borderId="22" xfId="0" applyNumberFormat="1" applyFill="1" applyBorder="1" applyAlignment="1">
      <alignment wrapText="1"/>
    </xf>
    <xf numFmtId="0" fontId="47" fillId="0" borderId="0" xfId="0" applyFont="1" applyAlignment="1"/>
    <xf numFmtId="0" fontId="48" fillId="0" borderId="0" xfId="0" applyFont="1" applyAlignment="1">
      <alignment wrapText="1"/>
    </xf>
    <xf numFmtId="8" fontId="0" fillId="0" borderId="22" xfId="0" applyNumberFormat="1" applyBorder="1" applyAlignment="1">
      <alignment wrapText="1"/>
    </xf>
    <xf numFmtId="0" fontId="1" fillId="0" borderId="31" xfId="0" applyFont="1" applyBorder="1" applyAlignment="1">
      <alignment wrapText="1"/>
    </xf>
    <xf numFmtId="0" fontId="0" fillId="0" borderId="31" xfId="0" applyBorder="1" applyAlignment="1">
      <alignment wrapText="1"/>
    </xf>
    <xf numFmtId="0" fontId="1" fillId="0" borderId="32" xfId="0" applyFont="1" applyBorder="1" applyAlignment="1">
      <alignment wrapText="1"/>
    </xf>
    <xf numFmtId="166" fontId="0" fillId="0" borderId="32" xfId="0" applyNumberFormat="1" applyBorder="1" applyAlignment="1">
      <alignment wrapText="1"/>
    </xf>
    <xf numFmtId="0" fontId="0" fillId="3" borderId="32" xfId="0" applyFill="1" applyBorder="1" applyAlignment="1">
      <alignment wrapText="1"/>
    </xf>
    <xf numFmtId="166" fontId="0" fillId="3" borderId="32" xfId="0" applyNumberFormat="1" applyFill="1" applyBorder="1" applyAlignment="1">
      <alignment wrapText="1"/>
    </xf>
    <xf numFmtId="166" fontId="0" fillId="3" borderId="32" xfId="0" applyNumberFormat="1" applyFill="1" applyBorder="1"/>
    <xf numFmtId="0" fontId="0" fillId="4" borderId="32" xfId="0" applyFill="1" applyBorder="1" applyAlignment="1">
      <alignment wrapText="1"/>
    </xf>
    <xf numFmtId="166" fontId="0" fillId="4" borderId="32" xfId="0" applyNumberFormat="1" applyFill="1" applyBorder="1" applyAlignment="1">
      <alignment wrapText="1"/>
    </xf>
    <xf numFmtId="0" fontId="1" fillId="7" borderId="7" xfId="2060" applyNumberFormat="1" applyFont="1" applyFill="1" applyBorder="1" applyAlignment="1">
      <alignment wrapText="1"/>
    </xf>
    <xf numFmtId="0" fontId="1" fillId="7" borderId="22" xfId="0" applyFont="1" applyFill="1" applyBorder="1" applyAlignment="1">
      <alignment wrapText="1"/>
    </xf>
    <xf numFmtId="2" fontId="0" fillId="37" borderId="0" xfId="0" applyNumberFormat="1" applyFont="1" applyFill="1" applyBorder="1" applyAlignment="1">
      <alignment horizontal="center" vertical="center"/>
    </xf>
    <xf numFmtId="0" fontId="52" fillId="37" borderId="0" xfId="0" applyFont="1" applyFill="1" applyBorder="1" applyAlignment="1">
      <alignment horizontal="center" vertical="center"/>
    </xf>
    <xf numFmtId="0" fontId="0" fillId="37" borderId="0" xfId="0" applyFont="1" applyFill="1" applyBorder="1" applyAlignment="1">
      <alignment horizontal="center" vertical="center"/>
    </xf>
    <xf numFmtId="164" fontId="51" fillId="37" borderId="0" xfId="0" applyNumberFormat="1" applyFont="1" applyFill="1" applyBorder="1" applyAlignment="1">
      <alignment horizontal="center" vertical="center"/>
    </xf>
    <xf numFmtId="0" fontId="51" fillId="37" borderId="0" xfId="0" applyFont="1" applyFill="1" applyBorder="1" applyAlignment="1">
      <alignment horizontal="center" vertical="center"/>
    </xf>
    <xf numFmtId="0" fontId="51" fillId="37" borderId="0" xfId="0" applyFont="1" applyFill="1" applyBorder="1" applyAlignment="1">
      <alignment horizontal="left" vertical="center"/>
    </xf>
    <xf numFmtId="0" fontId="51" fillId="37" borderId="0" xfId="0" applyFont="1" applyFill="1" applyBorder="1" applyAlignment="1">
      <alignment vertical="center"/>
    </xf>
    <xf numFmtId="0" fontId="49" fillId="0" borderId="0" xfId="0" applyFont="1"/>
    <xf numFmtId="0" fontId="0" fillId="0" borderId="48" xfId="0" applyFont="1" applyBorder="1" applyAlignment="1">
      <alignment horizontal="left"/>
    </xf>
    <xf numFmtId="0" fontId="0" fillId="0" borderId="47" xfId="0" applyFont="1" applyBorder="1" applyAlignment="1">
      <alignment horizontal="center" wrapText="1"/>
    </xf>
    <xf numFmtId="0" fontId="0" fillId="0" borderId="47" xfId="0" applyFont="1" applyBorder="1" applyAlignment="1">
      <alignment horizontal="left"/>
    </xf>
    <xf numFmtId="0" fontId="0" fillId="0" borderId="44" xfId="0" applyFont="1" applyBorder="1" applyAlignment="1">
      <alignment horizontal="left"/>
    </xf>
    <xf numFmtId="0" fontId="0" fillId="0" borderId="42" xfId="0" applyFont="1" applyBorder="1" applyAlignment="1">
      <alignment horizontal="left"/>
    </xf>
    <xf numFmtId="0" fontId="0" fillId="0" borderId="41" xfId="0" applyFont="1" applyBorder="1" applyAlignment="1">
      <alignment horizontal="center" wrapText="1"/>
    </xf>
    <xf numFmtId="0" fontId="0" fillId="0" borderId="41" xfId="0" applyFont="1" applyBorder="1" applyAlignment="1">
      <alignment horizontal="left"/>
    </xf>
    <xf numFmtId="0" fontId="0" fillId="0" borderId="55" xfId="0" applyBorder="1"/>
    <xf numFmtId="0" fontId="0" fillId="0" borderId="10" xfId="0" applyFont="1" applyBorder="1" applyAlignment="1">
      <alignment horizontal="center" wrapText="1"/>
    </xf>
    <xf numFmtId="2" fontId="0" fillId="0" borderId="54" xfId="0" applyNumberFormat="1" applyBorder="1" applyAlignment="1">
      <alignment horizontal="center" vertical="center"/>
    </xf>
    <xf numFmtId="2" fontId="0" fillId="0" borderId="7" xfId="0" applyNumberFormat="1" applyBorder="1" applyAlignment="1">
      <alignment horizontal="center" vertical="center"/>
    </xf>
    <xf numFmtId="0" fontId="0" fillId="0" borderId="10" xfId="0" applyFont="1" applyBorder="1" applyAlignment="1">
      <alignment horizontal="left"/>
    </xf>
    <xf numFmtId="0" fontId="0" fillId="0" borderId="7" xfId="0" applyBorder="1"/>
    <xf numFmtId="0" fontId="0" fillId="0" borderId="53" xfId="0" applyFill="1" applyBorder="1" applyAlignment="1">
      <alignment horizontal="center" vertical="center"/>
    </xf>
    <xf numFmtId="0" fontId="0" fillId="0" borderId="9" xfId="0" applyFill="1" applyBorder="1" applyAlignment="1">
      <alignment horizontal="center" vertical="center"/>
    </xf>
    <xf numFmtId="0" fontId="0" fillId="0" borderId="52" xfId="0" applyFill="1" applyBorder="1" applyAlignment="1">
      <alignment horizontal="center" vertical="center"/>
    </xf>
    <xf numFmtId="0" fontId="0" fillId="0" borderId="53" xfId="0" applyBorder="1" applyAlignment="1">
      <alignment horizontal="center" vertical="center"/>
    </xf>
    <xf numFmtId="0" fontId="0" fillId="0" borderId="9" xfId="0" applyBorder="1" applyAlignment="1">
      <alignment horizontal="center" vertical="center"/>
    </xf>
    <xf numFmtId="0" fontId="0" fillId="0" borderId="47" xfId="0" applyFill="1" applyBorder="1" applyAlignment="1">
      <alignment horizontal="center" vertical="center"/>
    </xf>
    <xf numFmtId="0" fontId="0" fillId="0" borderId="47" xfId="0" applyFill="1" applyBorder="1"/>
    <xf numFmtId="0" fontId="0" fillId="0" borderId="41" xfId="0" applyFill="1" applyBorder="1" applyAlignment="1">
      <alignment horizontal="center" vertical="center"/>
    </xf>
    <xf numFmtId="0" fontId="0" fillId="0" borderId="41" xfId="0" applyFill="1" applyBorder="1"/>
    <xf numFmtId="0" fontId="0" fillId="0" borderId="10" xfId="0" applyFill="1" applyBorder="1" applyAlignment="1">
      <alignment horizontal="center" vertical="center"/>
    </xf>
    <xf numFmtId="0" fontId="0" fillId="0" borderId="10" xfId="0" applyFill="1" applyBorder="1"/>
    <xf numFmtId="0" fontId="0" fillId="0" borderId="48" xfId="0" applyBorder="1"/>
    <xf numFmtId="0" fontId="0" fillId="0" borderId="47" xfId="0" applyBorder="1" applyAlignment="1">
      <alignment horizontal="center" vertical="center"/>
    </xf>
    <xf numFmtId="0" fontId="0" fillId="0" borderId="47" xfId="0" applyBorder="1"/>
    <xf numFmtId="0" fontId="0" fillId="0" borderId="44" xfId="0" applyBorder="1"/>
    <xf numFmtId="0" fontId="0" fillId="0" borderId="42" xfId="0" applyBorder="1"/>
    <xf numFmtId="0" fontId="1" fillId="0" borderId="40" xfId="0" applyFont="1" applyBorder="1" applyAlignment="1">
      <alignment wrapText="1"/>
    </xf>
    <xf numFmtId="0" fontId="1" fillId="0" borderId="40" xfId="0" applyFont="1" applyBorder="1" applyAlignment="1">
      <alignment horizontal="left"/>
    </xf>
    <xf numFmtId="0" fontId="0" fillId="0" borderId="10" xfId="0" applyBorder="1" applyAlignment="1">
      <alignment horizontal="center" vertical="center"/>
    </xf>
    <xf numFmtId="0" fontId="0" fillId="0" borderId="10" xfId="0" applyBorder="1"/>
    <xf numFmtId="0" fontId="0" fillId="0" borderId="0" xfId="0"/>
    <xf numFmtId="0" fontId="0" fillId="0" borderId="0" xfId="0"/>
    <xf numFmtId="0" fontId="50" fillId="36" borderId="34" xfId="0" applyFont="1" applyFill="1" applyBorder="1" applyAlignment="1">
      <alignment wrapText="1"/>
    </xf>
    <xf numFmtId="0" fontId="50" fillId="36" borderId="35" xfId="0" applyFont="1" applyFill="1" applyBorder="1" applyAlignment="1">
      <alignment wrapText="1"/>
    </xf>
    <xf numFmtId="0" fontId="50" fillId="36" borderId="35" xfId="0" applyFont="1" applyFill="1" applyBorder="1" applyAlignment="1">
      <alignment horizontal="center" wrapText="1"/>
    </xf>
    <xf numFmtId="0" fontId="50" fillId="36" borderId="36" xfId="0" applyFont="1" applyFill="1" applyBorder="1" applyAlignment="1">
      <alignment horizontal="center" wrapText="1"/>
    </xf>
    <xf numFmtId="0" fontId="0" fillId="0" borderId="0" xfId="0" applyAlignment="1"/>
    <xf numFmtId="0" fontId="50" fillId="36" borderId="34" xfId="0" applyFont="1" applyFill="1" applyBorder="1" applyAlignment="1">
      <alignment horizontal="center" wrapText="1"/>
    </xf>
    <xf numFmtId="0" fontId="51" fillId="37" borderId="37" xfId="0" applyFont="1" applyFill="1" applyBorder="1" applyAlignment="1">
      <alignment vertical="center"/>
    </xf>
    <xf numFmtId="0" fontId="51" fillId="37" borderId="38" xfId="0" applyFont="1" applyFill="1" applyBorder="1" applyAlignment="1">
      <alignment horizontal="left" vertical="center"/>
    </xf>
    <xf numFmtId="0" fontId="51" fillId="37" borderId="38" xfId="0" applyFont="1" applyFill="1" applyBorder="1" applyAlignment="1">
      <alignment horizontal="center" vertical="center"/>
    </xf>
    <xf numFmtId="164" fontId="51" fillId="37" borderId="38" xfId="0" applyNumberFormat="1" applyFont="1" applyFill="1" applyBorder="1" applyAlignment="1">
      <alignment horizontal="center" vertical="center"/>
    </xf>
    <xf numFmtId="2" fontId="0" fillId="37" borderId="39" xfId="0" applyNumberFormat="1" applyFont="1" applyFill="1" applyBorder="1" applyAlignment="1">
      <alignment horizontal="center" vertical="center"/>
    </xf>
    <xf numFmtId="0" fontId="0" fillId="0" borderId="0" xfId="0" applyAlignment="1">
      <alignment vertical="center"/>
    </xf>
    <xf numFmtId="0" fontId="52" fillId="37" borderId="37" xfId="0" applyFont="1" applyFill="1" applyBorder="1" applyAlignment="1">
      <alignment horizontal="center" vertical="center"/>
    </xf>
    <xf numFmtId="0" fontId="51" fillId="0" borderId="37" xfId="0" applyFont="1" applyBorder="1" applyAlignment="1">
      <alignment vertical="center"/>
    </xf>
    <xf numFmtId="0" fontId="51" fillId="0" borderId="38" xfId="0" applyFont="1" applyBorder="1" applyAlignment="1">
      <alignment horizontal="left" vertical="center"/>
    </xf>
    <xf numFmtId="0" fontId="51" fillId="0" borderId="38" xfId="0" applyFont="1" applyBorder="1" applyAlignment="1">
      <alignment horizontal="center" vertical="center"/>
    </xf>
    <xf numFmtId="164" fontId="51" fillId="0" borderId="38" xfId="0" applyNumberFormat="1" applyFont="1" applyBorder="1" applyAlignment="1">
      <alignment horizontal="center" vertical="center"/>
    </xf>
    <xf numFmtId="2" fontId="0" fillId="0" borderId="39" xfId="0" applyNumberFormat="1" applyFont="1" applyBorder="1" applyAlignment="1">
      <alignment horizontal="center" vertical="center"/>
    </xf>
    <xf numFmtId="0" fontId="52" fillId="0" borderId="37" xfId="0" applyFont="1" applyBorder="1" applyAlignment="1">
      <alignment horizontal="center" vertical="center"/>
    </xf>
    <xf numFmtId="0" fontId="0" fillId="0" borderId="39" xfId="0" applyFont="1" applyBorder="1" applyAlignment="1">
      <alignment horizontal="center" vertical="center"/>
    </xf>
    <xf numFmtId="0" fontId="0" fillId="37" borderId="39" xfId="0" applyFont="1" applyFill="1" applyBorder="1" applyAlignment="1">
      <alignment horizontal="center" vertical="center"/>
    </xf>
    <xf numFmtId="1" fontId="51" fillId="37" borderId="38" xfId="0" applyNumberFormat="1" applyFont="1" applyFill="1" applyBorder="1" applyAlignment="1">
      <alignment horizontal="center" vertical="center"/>
    </xf>
    <xf numFmtId="1" fontId="51" fillId="0" borderId="38" xfId="0" applyNumberFormat="1" applyFont="1" applyBorder="1" applyAlignment="1">
      <alignment horizontal="center" vertical="center"/>
    </xf>
    <xf numFmtId="0" fontId="1" fillId="0" borderId="23" xfId="2060" applyFont="1" applyBorder="1" applyAlignment="1">
      <alignment horizontal="center"/>
    </xf>
    <xf numFmtId="0" fontId="1" fillId="0" borderId="24" xfId="2060" applyFont="1" applyBorder="1" applyAlignment="1">
      <alignment horizontal="center"/>
    </xf>
    <xf numFmtId="0" fontId="1" fillId="0" borderId="23" xfId="0" applyFont="1" applyBorder="1" applyAlignment="1">
      <alignment horizontal="center"/>
    </xf>
    <xf numFmtId="0" fontId="1" fillId="0" borderId="25" xfId="0" applyFont="1" applyBorder="1" applyAlignment="1">
      <alignment horizontal="center"/>
    </xf>
    <xf numFmtId="0" fontId="1" fillId="0" borderId="24" xfId="0" applyFont="1" applyBorder="1" applyAlignment="1">
      <alignment horizontal="center"/>
    </xf>
    <xf numFmtId="0" fontId="8" fillId="0" borderId="0" xfId="0" applyFont="1" applyAlignment="1">
      <alignment horizontal="left" vertical="center" wrapText="1" readingOrder="1"/>
    </xf>
    <xf numFmtId="0" fontId="0" fillId="0" borderId="2" xfId="0" applyBorder="1" applyAlignment="1">
      <alignment horizontal="left" wrapText="1"/>
    </xf>
    <xf numFmtId="0" fontId="0" fillId="0" borderId="0" xfId="0" applyBorder="1" applyAlignment="1">
      <alignment horizontal="left" wrapText="1"/>
    </xf>
    <xf numFmtId="0" fontId="2" fillId="2" borderId="1" xfId="0" applyFont="1" applyFill="1" applyBorder="1" applyAlignment="1">
      <alignment horizontal="center" vertical="center" wrapText="1" readingOrder="1"/>
    </xf>
    <xf numFmtId="0" fontId="8" fillId="0" borderId="1" xfId="0" applyFont="1" applyFill="1" applyBorder="1" applyAlignment="1">
      <alignment horizontal="center" vertical="center" wrapText="1" readingOrder="1"/>
    </xf>
    <xf numFmtId="0" fontId="0" fillId="0" borderId="0" xfId="0" applyAlignment="1">
      <alignment wrapText="1"/>
    </xf>
    <xf numFmtId="0" fontId="46" fillId="0" borderId="0" xfId="0" applyFont="1" applyAlignment="1">
      <alignment horizontal="center"/>
    </xf>
    <xf numFmtId="0" fontId="0" fillId="0" borderId="0" xfId="0" applyAlignment="1">
      <alignment horizontal="center"/>
    </xf>
    <xf numFmtId="0" fontId="0" fillId="0" borderId="49" xfId="0" applyBorder="1" applyAlignment="1"/>
    <xf numFmtId="0" fontId="0" fillId="0" borderId="50" xfId="0" applyBorder="1" applyAlignment="1"/>
    <xf numFmtId="0" fontId="0" fillId="0" borderId="51" xfId="0" applyBorder="1" applyAlignment="1"/>
    <xf numFmtId="0" fontId="0" fillId="0" borderId="41" xfId="0" applyBorder="1" applyAlignment="1"/>
    <xf numFmtId="0" fontId="0" fillId="0" borderId="10" xfId="0" applyBorder="1" applyAlignment="1"/>
    <xf numFmtId="0" fontId="0" fillId="0" borderId="47" xfId="0" applyBorder="1" applyAlignment="1"/>
    <xf numFmtId="0" fontId="66" fillId="0" borderId="41" xfId="0" applyFont="1" applyBorder="1" applyAlignment="1">
      <alignment wrapText="1"/>
    </xf>
    <xf numFmtId="0" fontId="66" fillId="0" borderId="10" xfId="0" applyFont="1" applyBorder="1" applyAlignment="1">
      <alignment wrapText="1"/>
    </xf>
    <xf numFmtId="0" fontId="66" fillId="0" borderId="47" xfId="0" applyFont="1" applyBorder="1" applyAlignment="1">
      <alignment wrapText="1"/>
    </xf>
    <xf numFmtId="0" fontId="0" fillId="0" borderId="43" xfId="0" applyBorder="1" applyAlignment="1"/>
    <xf numFmtId="0" fontId="0" fillId="0" borderId="45" xfId="0" applyBorder="1" applyAlignment="1"/>
    <xf numFmtId="0" fontId="0" fillId="0" borderId="33" xfId="0" applyBorder="1" applyAlignment="1"/>
    <xf numFmtId="0" fontId="0" fillId="0" borderId="46" xfId="0" applyBorder="1" applyAlignment="1"/>
    <xf numFmtId="0" fontId="0" fillId="0" borderId="33" xfId="0" applyBorder="1" applyAlignment="1">
      <alignment wrapText="1"/>
    </xf>
    <xf numFmtId="0" fontId="0" fillId="0" borderId="46" xfId="0" applyBorder="1" applyAlignment="1">
      <alignment wrapText="1"/>
    </xf>
    <xf numFmtId="0" fontId="0" fillId="0" borderId="41" xfId="0" applyFont="1" applyBorder="1" applyAlignment="1">
      <alignment horizontal="left" wrapText="1"/>
    </xf>
    <xf numFmtId="0" fontId="0" fillId="0" borderId="10" xfId="0" applyBorder="1" applyAlignment="1">
      <alignment horizontal="left" wrapText="1"/>
    </xf>
    <xf numFmtId="0" fontId="0" fillId="0" borderId="47" xfId="0" applyBorder="1" applyAlignment="1">
      <alignment horizontal="left" wrapText="1"/>
    </xf>
    <xf numFmtId="0" fontId="0" fillId="0" borderId="49" xfId="0" applyFont="1" applyBorder="1" applyAlignment="1">
      <alignment horizontal="left"/>
    </xf>
    <xf numFmtId="0" fontId="0" fillId="0" borderId="50" xfId="0" applyBorder="1" applyAlignment="1">
      <alignment horizontal="left"/>
    </xf>
    <xf numFmtId="0" fontId="0" fillId="0" borderId="51" xfId="0" applyBorder="1" applyAlignment="1">
      <alignment horizontal="left"/>
    </xf>
    <xf numFmtId="0" fontId="0" fillId="0" borderId="41" xfId="0" applyFont="1" applyBorder="1" applyAlignment="1">
      <alignment horizontal="left"/>
    </xf>
    <xf numFmtId="0" fontId="0" fillId="0" borderId="10" xfId="0" applyBorder="1" applyAlignment="1">
      <alignment horizontal="left"/>
    </xf>
    <xf numFmtId="0" fontId="0" fillId="0" borderId="47" xfId="0" applyBorder="1" applyAlignment="1">
      <alignment horizontal="left"/>
    </xf>
    <xf numFmtId="0" fontId="15" fillId="0" borderId="10" xfId="2" applyBorder="1" applyAlignment="1">
      <alignment horizontal="center"/>
    </xf>
  </cellXfs>
  <cellStyles count="2260">
    <cellStyle name="20% - Accent1 2" xfId="56"/>
    <cellStyle name="20% - Accent2 2" xfId="57"/>
    <cellStyle name="20% - Accent3 2" xfId="58"/>
    <cellStyle name="20% - Accent4 2" xfId="59"/>
    <cellStyle name="20% - Accent5 2" xfId="60"/>
    <cellStyle name="20% - Accent6 2" xfId="61"/>
    <cellStyle name="40% - Accent1 2" xfId="62"/>
    <cellStyle name="40% - Accent2 2" xfId="63"/>
    <cellStyle name="40% - Accent3 2" xfId="64"/>
    <cellStyle name="40% - Accent4 2" xfId="65"/>
    <cellStyle name="40% - Accent5 2" xfId="66"/>
    <cellStyle name="40% - Accent6 2" xfId="67"/>
    <cellStyle name="60% - Accent1 2" xfId="68"/>
    <cellStyle name="60% - Accent2 2" xfId="69"/>
    <cellStyle name="60% - Accent3 2" xfId="70"/>
    <cellStyle name="60% - Accent4 2" xfId="71"/>
    <cellStyle name="60% - Accent5 2" xfId="72"/>
    <cellStyle name="60% - Accent6 2" xfId="73"/>
    <cellStyle name="Accent1 - 20%" xfId="2073"/>
    <cellStyle name="Accent1 - 40%" xfId="2074"/>
    <cellStyle name="Accent1 - 60%" xfId="2075"/>
    <cellStyle name="Accent1 2" xfId="74"/>
    <cellStyle name="Accent2 - 20%" xfId="2076"/>
    <cellStyle name="Accent2 - 40%" xfId="2077"/>
    <cellStyle name="Accent2 - 60%" xfId="2078"/>
    <cellStyle name="Accent2 2" xfId="75"/>
    <cellStyle name="Accent3 - 20%" xfId="2079"/>
    <cellStyle name="Accent3 - 40%" xfId="2080"/>
    <cellStyle name="Accent3 - 60%" xfId="2081"/>
    <cellStyle name="Accent3 2" xfId="76"/>
    <cellStyle name="Accent3 2 2" xfId="123"/>
    <cellStyle name="Accent4 - 20%" xfId="2082"/>
    <cellStyle name="Accent4 - 40%" xfId="2083"/>
    <cellStyle name="Accent4 - 60%" xfId="2084"/>
    <cellStyle name="Accent4 2" xfId="77"/>
    <cellStyle name="Accent5 - 20%" xfId="2085"/>
    <cellStyle name="Accent5 - 40%" xfId="2086"/>
    <cellStyle name="Accent5 - 60%" xfId="2087"/>
    <cellStyle name="Accent5 2" xfId="78"/>
    <cellStyle name="Accent6 - 20%" xfId="2088"/>
    <cellStyle name="Accent6 - 40%" xfId="2089"/>
    <cellStyle name="Accent6 - 60%" xfId="2090"/>
    <cellStyle name="Accent6 2" xfId="79"/>
    <cellStyle name="Bad 2" xfId="80"/>
    <cellStyle name="Calculation 2" xfId="81"/>
    <cellStyle name="Calculation 2 2" xfId="2064"/>
    <cellStyle name="Calculation 2 3" xfId="2071"/>
    <cellStyle name="Check Cell 2" xfId="82"/>
    <cellStyle name="Comma [0] 2" xfId="2091"/>
    <cellStyle name="Comma [0] 2 2" xfId="2092"/>
    <cellStyle name="Comma 2" xfId="4"/>
    <cellStyle name="Comma 2 2" xfId="25"/>
    <cellStyle name="Comma 2 2 2" xfId="83"/>
    <cellStyle name="Comma 2 3" xfId="84"/>
    <cellStyle name="Comma 3" xfId="5"/>
    <cellStyle name="Comma 3 2" xfId="26"/>
    <cellStyle name="Comma 3 2 2" xfId="85"/>
    <cellStyle name="Comma 3 3" xfId="86"/>
    <cellStyle name="Comma 3 3 2" xfId="2093"/>
    <cellStyle name="Comma 3 3 3" xfId="2094"/>
    <cellStyle name="Comma 3 3 4" xfId="2095"/>
    <cellStyle name="Comma 4" xfId="3"/>
    <cellStyle name="Comma 4 2" xfId="2097"/>
    <cellStyle name="Comma 4 2 2" xfId="2098"/>
    <cellStyle name="Comma 4 3" xfId="2099"/>
    <cellStyle name="Comma 4 4" xfId="2096"/>
    <cellStyle name="Comma 5" xfId="2100"/>
    <cellStyle name="Comma 5 2" xfId="2101"/>
    <cellStyle name="Comma 5 3" xfId="2102"/>
    <cellStyle name="Comma 6" xfId="2103"/>
    <cellStyle name="Comma 7" xfId="2104"/>
    <cellStyle name="Comma 8" xfId="2105"/>
    <cellStyle name="Currency [0] 2" xfId="2106"/>
    <cellStyle name="Currency 2" xfId="7"/>
    <cellStyle name="Currency 2 2" xfId="27"/>
    <cellStyle name="Currency 2 2 2" xfId="87"/>
    <cellStyle name="Currency 2 3" xfId="88"/>
    <cellStyle name="Currency 3" xfId="8"/>
    <cellStyle name="Currency 3 2" xfId="28"/>
    <cellStyle name="Currency 3 2 2" xfId="89"/>
    <cellStyle name="Currency 3 3" xfId="90"/>
    <cellStyle name="Currency 4" xfId="6"/>
    <cellStyle name="Currency 5" xfId="2107"/>
    <cellStyle name="Currency 5 2" xfId="2108"/>
    <cellStyle name="Currency 5 2 2" xfId="2109"/>
    <cellStyle name="Currency 5 3" xfId="2110"/>
    <cellStyle name="Currency 6" xfId="2111"/>
    <cellStyle name="Currency 6 2" xfId="2112"/>
    <cellStyle name="Currency 7" xfId="2113"/>
    <cellStyle name="Currency 7 2" xfId="2114"/>
    <cellStyle name="Currency 8" xfId="2115"/>
    <cellStyle name="Data Field" xfId="9"/>
    <cellStyle name="Data Field 2" xfId="29"/>
    <cellStyle name="Data Field 2 2" xfId="91"/>
    <cellStyle name="Data Field 3" xfId="92"/>
    <cellStyle name="Data Name" xfId="10"/>
    <cellStyle name="Date/Time" xfId="11"/>
    <cellStyle name="Emphasis 1" xfId="2116"/>
    <cellStyle name="Emphasis 2" xfId="2117"/>
    <cellStyle name="Emphasis 3" xfId="2118"/>
    <cellStyle name="Explanatory Text 2" xfId="93"/>
    <cellStyle name="Good 2" xfId="94"/>
    <cellStyle name="Heading" xfId="12"/>
    <cellStyle name="Heading 1 2" xfId="95"/>
    <cellStyle name="Heading 1 2 2" xfId="2119"/>
    <cellStyle name="Heading 2 2" xfId="13"/>
    <cellStyle name="Heading 2 2 2" xfId="126"/>
    <cellStyle name="Heading 2 2 3" xfId="2120"/>
    <cellStyle name="Heading 2 3" xfId="2072"/>
    <cellStyle name="Heading 2 3 2" xfId="2121"/>
    <cellStyle name="Heading 3 2" xfId="96"/>
    <cellStyle name="Heading 4 2" xfId="97"/>
    <cellStyle name="Hyperlink" xfId="1" builtinId="8"/>
    <cellStyle name="Hyperlink 2" xfId="14"/>
    <cellStyle name="Hyperlink 2 2" xfId="2123"/>
    <cellStyle name="Hyperlink 2 2 2" xfId="2124"/>
    <cellStyle name="Hyperlink 2 3" xfId="2122"/>
    <cellStyle name="Hyperlink 2_ResWXMF_FY10v2_0" xfId="2125"/>
    <cellStyle name="Hyperlink 3" xfId="55"/>
    <cellStyle name="Hyperlink 3 2" xfId="2126"/>
    <cellStyle name="Hyperlink 3 2 2" xfId="2127"/>
    <cellStyle name="Hyperlink 4" xfId="120"/>
    <cellStyle name="Hyperlink 4 2" xfId="2128"/>
    <cellStyle name="Hyperlink 5" xfId="2129"/>
    <cellStyle name="Hyperlink 6" xfId="2130"/>
    <cellStyle name="Hyperlink 7" xfId="2131"/>
    <cellStyle name="Hyperlink 8" xfId="2132"/>
    <cellStyle name="Input 2" xfId="98"/>
    <cellStyle name="Input 2 2" xfId="2063"/>
    <cellStyle name="Input 2 3" xfId="2070"/>
    <cellStyle name="Linked Cell 2" xfId="99"/>
    <cellStyle name="Neutral 2" xfId="100"/>
    <cellStyle name="Normal" xfId="0" builtinId="0"/>
    <cellStyle name="Normal 10" xfId="30"/>
    <cellStyle name="Normal 10 2" xfId="127"/>
    <cellStyle name="Normal 10 3" xfId="2133"/>
    <cellStyle name="Normal 11" xfId="31"/>
    <cellStyle name="Normal 11 2" xfId="128"/>
    <cellStyle name="Normal 11 3" xfId="2134"/>
    <cellStyle name="Normal 12" xfId="32"/>
    <cellStyle name="Normal 12 2" xfId="129"/>
    <cellStyle name="Normal 12 3" xfId="2135"/>
    <cellStyle name="Normal 13" xfId="53"/>
    <cellStyle name="Normal 13 2" xfId="54"/>
    <cellStyle name="Normal 13 3" xfId="2136"/>
    <cellStyle name="Normal 13 4" xfId="2137"/>
    <cellStyle name="Normal 14" xfId="118"/>
    <cellStyle name="Normal 14 2" xfId="130"/>
    <cellStyle name="Normal 14 2 2" xfId="2139"/>
    <cellStyle name="Normal 14 2 3" xfId="2140"/>
    <cellStyle name="Normal 14 2 4" xfId="2138"/>
    <cellStyle name="Normal 14 3" xfId="2141"/>
    <cellStyle name="Normal 14 4" xfId="2142"/>
    <cellStyle name="Normal 15" xfId="119"/>
    <cellStyle name="Normal 15 2" xfId="131"/>
    <cellStyle name="Normal 15 2 2" xfId="2144"/>
    <cellStyle name="Normal 15 2 3" xfId="2143"/>
    <cellStyle name="Normal 15 3" xfId="2145"/>
    <cellStyle name="Normal 15 4" xfId="2146"/>
    <cellStyle name="Normal 15 5" xfId="2147"/>
    <cellStyle name="Normal 16" xfId="2"/>
    <cellStyle name="Normal 16 2" xfId="125"/>
    <cellStyle name="Normal 16 3" xfId="2148"/>
    <cellStyle name="Normal 16 4" xfId="2149"/>
    <cellStyle name="Normal 17" xfId="132"/>
    <cellStyle name="Normal 17 2" xfId="2151"/>
    <cellStyle name="Normal 17 2 2" xfId="2152"/>
    <cellStyle name="Normal 17 3" xfId="2153"/>
    <cellStyle name="Normal 17 4" xfId="2150"/>
    <cellStyle name="Normal 18" xfId="133"/>
    <cellStyle name="Normal 18 2" xfId="2155"/>
    <cellStyle name="Normal 18 3" xfId="2156"/>
    <cellStyle name="Normal 18 4" xfId="2154"/>
    <cellStyle name="Normal 19" xfId="134"/>
    <cellStyle name="Normal 19 2" xfId="2158"/>
    <cellStyle name="Normal 19 3" xfId="2159"/>
    <cellStyle name="Normal 19 4" xfId="2157"/>
    <cellStyle name="Normal 2" xfId="15"/>
    <cellStyle name="Normal 2 10" xfId="135"/>
    <cellStyle name="Normal 2 10 10" xfId="136"/>
    <cellStyle name="Normal 2 10 11" xfId="137"/>
    <cellStyle name="Normal 2 10 12" xfId="138"/>
    <cellStyle name="Normal 2 10 13" xfId="139"/>
    <cellStyle name="Normal 2 10 14" xfId="140"/>
    <cellStyle name="Normal 2 10 15" xfId="141"/>
    <cellStyle name="Normal 2 10 16" xfId="142"/>
    <cellStyle name="Normal 2 10 17" xfId="143"/>
    <cellStyle name="Normal 2 10 18" xfId="144"/>
    <cellStyle name="Normal 2 10 19" xfId="145"/>
    <cellStyle name="Normal 2 10 2" xfId="146"/>
    <cellStyle name="Normal 2 10 20" xfId="147"/>
    <cellStyle name="Normal 2 10 21" xfId="148"/>
    <cellStyle name="Normal 2 10 22" xfId="149"/>
    <cellStyle name="Normal 2 10 23" xfId="150"/>
    <cellStyle name="Normal 2 10 3" xfId="151"/>
    <cellStyle name="Normal 2 10 4" xfId="152"/>
    <cellStyle name="Normal 2 10 5" xfId="153"/>
    <cellStyle name="Normal 2 10 6" xfId="154"/>
    <cellStyle name="Normal 2 10 7" xfId="155"/>
    <cellStyle name="Normal 2 10 8" xfId="156"/>
    <cellStyle name="Normal 2 10 9" xfId="157"/>
    <cellStyle name="Normal 2 100" xfId="158"/>
    <cellStyle name="Normal 2 101" xfId="159"/>
    <cellStyle name="Normal 2 102" xfId="160"/>
    <cellStyle name="Normal 2 103" xfId="161"/>
    <cellStyle name="Normal 2 11" xfId="162"/>
    <cellStyle name="Normal 2 11 10" xfId="163"/>
    <cellStyle name="Normal 2 11 11" xfId="164"/>
    <cellStyle name="Normal 2 11 12" xfId="165"/>
    <cellStyle name="Normal 2 11 13" xfId="166"/>
    <cellStyle name="Normal 2 11 14" xfId="167"/>
    <cellStyle name="Normal 2 11 15" xfId="168"/>
    <cellStyle name="Normal 2 11 16" xfId="169"/>
    <cellStyle name="Normal 2 11 17" xfId="170"/>
    <cellStyle name="Normal 2 11 18" xfId="171"/>
    <cellStyle name="Normal 2 11 19" xfId="172"/>
    <cellStyle name="Normal 2 11 2" xfId="173"/>
    <cellStyle name="Normal 2 11 20" xfId="174"/>
    <cellStyle name="Normal 2 11 21" xfId="175"/>
    <cellStyle name="Normal 2 11 22" xfId="176"/>
    <cellStyle name="Normal 2 11 23" xfId="177"/>
    <cellStyle name="Normal 2 11 3" xfId="178"/>
    <cellStyle name="Normal 2 11 4" xfId="179"/>
    <cellStyle name="Normal 2 11 5" xfId="180"/>
    <cellStyle name="Normal 2 11 6" xfId="181"/>
    <cellStyle name="Normal 2 11 7" xfId="182"/>
    <cellStyle name="Normal 2 11 8" xfId="183"/>
    <cellStyle name="Normal 2 11 9" xfId="184"/>
    <cellStyle name="Normal 2 12" xfId="185"/>
    <cellStyle name="Normal 2 12 10" xfId="186"/>
    <cellStyle name="Normal 2 12 11" xfId="187"/>
    <cellStyle name="Normal 2 12 12" xfId="188"/>
    <cellStyle name="Normal 2 12 13" xfId="189"/>
    <cellStyle name="Normal 2 12 14" xfId="190"/>
    <cellStyle name="Normal 2 12 15" xfId="191"/>
    <cellStyle name="Normal 2 12 16" xfId="192"/>
    <cellStyle name="Normal 2 12 17" xfId="193"/>
    <cellStyle name="Normal 2 12 18" xfId="194"/>
    <cellStyle name="Normal 2 12 19" xfId="195"/>
    <cellStyle name="Normal 2 12 2" xfId="196"/>
    <cellStyle name="Normal 2 12 20" xfId="197"/>
    <cellStyle name="Normal 2 12 21" xfId="198"/>
    <cellStyle name="Normal 2 12 22" xfId="199"/>
    <cellStyle name="Normal 2 12 23" xfId="200"/>
    <cellStyle name="Normal 2 12 3" xfId="201"/>
    <cellStyle name="Normal 2 12 4" xfId="202"/>
    <cellStyle name="Normal 2 12 5" xfId="203"/>
    <cellStyle name="Normal 2 12 6" xfId="204"/>
    <cellStyle name="Normal 2 12 7" xfId="205"/>
    <cellStyle name="Normal 2 12 8" xfId="206"/>
    <cellStyle name="Normal 2 12 9" xfId="207"/>
    <cellStyle name="Normal 2 13" xfId="208"/>
    <cellStyle name="Normal 2 13 10" xfId="209"/>
    <cellStyle name="Normal 2 13 11" xfId="210"/>
    <cellStyle name="Normal 2 13 12" xfId="211"/>
    <cellStyle name="Normal 2 13 13" xfId="212"/>
    <cellStyle name="Normal 2 13 14" xfId="213"/>
    <cellStyle name="Normal 2 13 15" xfId="214"/>
    <cellStyle name="Normal 2 13 16" xfId="215"/>
    <cellStyle name="Normal 2 13 17" xfId="216"/>
    <cellStyle name="Normal 2 13 18" xfId="217"/>
    <cellStyle name="Normal 2 13 19" xfId="218"/>
    <cellStyle name="Normal 2 13 2" xfId="219"/>
    <cellStyle name="Normal 2 13 20" xfId="220"/>
    <cellStyle name="Normal 2 13 21" xfId="221"/>
    <cellStyle name="Normal 2 13 22" xfId="222"/>
    <cellStyle name="Normal 2 13 23" xfId="223"/>
    <cellStyle name="Normal 2 13 3" xfId="224"/>
    <cellStyle name="Normal 2 13 4" xfId="225"/>
    <cellStyle name="Normal 2 13 5" xfId="226"/>
    <cellStyle name="Normal 2 13 6" xfId="227"/>
    <cellStyle name="Normal 2 13 7" xfId="228"/>
    <cellStyle name="Normal 2 13 8" xfId="229"/>
    <cellStyle name="Normal 2 13 9" xfId="230"/>
    <cellStyle name="Normal 2 14" xfId="231"/>
    <cellStyle name="Normal 2 14 10" xfId="232"/>
    <cellStyle name="Normal 2 14 11" xfId="233"/>
    <cellStyle name="Normal 2 14 12" xfId="234"/>
    <cellStyle name="Normal 2 14 13" xfId="235"/>
    <cellStyle name="Normal 2 14 14" xfId="236"/>
    <cellStyle name="Normal 2 14 15" xfId="237"/>
    <cellStyle name="Normal 2 14 16" xfId="238"/>
    <cellStyle name="Normal 2 14 17" xfId="239"/>
    <cellStyle name="Normal 2 14 18" xfId="240"/>
    <cellStyle name="Normal 2 14 19" xfId="241"/>
    <cellStyle name="Normal 2 14 2" xfId="242"/>
    <cellStyle name="Normal 2 14 20" xfId="243"/>
    <cellStyle name="Normal 2 14 21" xfId="244"/>
    <cellStyle name="Normal 2 14 22" xfId="245"/>
    <cellStyle name="Normal 2 14 23" xfId="246"/>
    <cellStyle name="Normal 2 14 3" xfId="247"/>
    <cellStyle name="Normal 2 14 4" xfId="248"/>
    <cellStyle name="Normal 2 14 5" xfId="249"/>
    <cellStyle name="Normal 2 14 6" xfId="250"/>
    <cellStyle name="Normal 2 14 7" xfId="251"/>
    <cellStyle name="Normal 2 14 8" xfId="252"/>
    <cellStyle name="Normal 2 14 9" xfId="253"/>
    <cellStyle name="Normal 2 15" xfId="254"/>
    <cellStyle name="Normal 2 15 10" xfId="255"/>
    <cellStyle name="Normal 2 15 11" xfId="256"/>
    <cellStyle name="Normal 2 15 12" xfId="257"/>
    <cellStyle name="Normal 2 15 13" xfId="258"/>
    <cellStyle name="Normal 2 15 14" xfId="259"/>
    <cellStyle name="Normal 2 15 15" xfId="260"/>
    <cellStyle name="Normal 2 15 16" xfId="261"/>
    <cellStyle name="Normal 2 15 17" xfId="262"/>
    <cellStyle name="Normal 2 15 18" xfId="263"/>
    <cellStyle name="Normal 2 15 19" xfId="264"/>
    <cellStyle name="Normal 2 15 2" xfId="265"/>
    <cellStyle name="Normal 2 15 20" xfId="266"/>
    <cellStyle name="Normal 2 15 21" xfId="267"/>
    <cellStyle name="Normal 2 15 22" xfId="268"/>
    <cellStyle name="Normal 2 15 23" xfId="269"/>
    <cellStyle name="Normal 2 15 3" xfId="270"/>
    <cellStyle name="Normal 2 15 4" xfId="271"/>
    <cellStyle name="Normal 2 15 5" xfId="272"/>
    <cellStyle name="Normal 2 15 6" xfId="273"/>
    <cellStyle name="Normal 2 15 7" xfId="274"/>
    <cellStyle name="Normal 2 15 8" xfId="275"/>
    <cellStyle name="Normal 2 15 9" xfId="276"/>
    <cellStyle name="Normal 2 16" xfId="277"/>
    <cellStyle name="Normal 2 16 10" xfId="278"/>
    <cellStyle name="Normal 2 16 11" xfId="279"/>
    <cellStyle name="Normal 2 16 12" xfId="280"/>
    <cellStyle name="Normal 2 16 13" xfId="281"/>
    <cellStyle name="Normal 2 16 14" xfId="282"/>
    <cellStyle name="Normal 2 16 15" xfId="283"/>
    <cellStyle name="Normal 2 16 16" xfId="284"/>
    <cellStyle name="Normal 2 16 17" xfId="285"/>
    <cellStyle name="Normal 2 16 18" xfId="286"/>
    <cellStyle name="Normal 2 16 19" xfId="287"/>
    <cellStyle name="Normal 2 16 2" xfId="288"/>
    <cellStyle name="Normal 2 16 20" xfId="289"/>
    <cellStyle name="Normal 2 16 21" xfId="290"/>
    <cellStyle name="Normal 2 16 22" xfId="291"/>
    <cellStyle name="Normal 2 16 23" xfId="292"/>
    <cellStyle name="Normal 2 16 3" xfId="293"/>
    <cellStyle name="Normal 2 16 4" xfId="294"/>
    <cellStyle name="Normal 2 16 5" xfId="295"/>
    <cellStyle name="Normal 2 16 6" xfId="296"/>
    <cellStyle name="Normal 2 16 7" xfId="297"/>
    <cellStyle name="Normal 2 16 8" xfId="298"/>
    <cellStyle name="Normal 2 16 9" xfId="299"/>
    <cellStyle name="Normal 2 17" xfId="300"/>
    <cellStyle name="Normal 2 17 10" xfId="301"/>
    <cellStyle name="Normal 2 17 11" xfId="302"/>
    <cellStyle name="Normal 2 17 12" xfId="303"/>
    <cellStyle name="Normal 2 17 13" xfId="304"/>
    <cellStyle name="Normal 2 17 14" xfId="305"/>
    <cellStyle name="Normal 2 17 15" xfId="306"/>
    <cellStyle name="Normal 2 17 16" xfId="307"/>
    <cellStyle name="Normal 2 17 17" xfId="308"/>
    <cellStyle name="Normal 2 17 18" xfId="309"/>
    <cellStyle name="Normal 2 17 19" xfId="310"/>
    <cellStyle name="Normal 2 17 2" xfId="311"/>
    <cellStyle name="Normal 2 17 20" xfId="312"/>
    <cellStyle name="Normal 2 17 21" xfId="313"/>
    <cellStyle name="Normal 2 17 22" xfId="314"/>
    <cellStyle name="Normal 2 17 23" xfId="315"/>
    <cellStyle name="Normal 2 17 3" xfId="316"/>
    <cellStyle name="Normal 2 17 4" xfId="317"/>
    <cellStyle name="Normal 2 17 5" xfId="318"/>
    <cellStyle name="Normal 2 17 6" xfId="319"/>
    <cellStyle name="Normal 2 17 7" xfId="320"/>
    <cellStyle name="Normal 2 17 8" xfId="321"/>
    <cellStyle name="Normal 2 17 9" xfId="322"/>
    <cellStyle name="Normal 2 18" xfId="323"/>
    <cellStyle name="Normal 2 18 10" xfId="324"/>
    <cellStyle name="Normal 2 18 11" xfId="325"/>
    <cellStyle name="Normal 2 18 12" xfId="326"/>
    <cellStyle name="Normal 2 18 13" xfId="327"/>
    <cellStyle name="Normal 2 18 14" xfId="328"/>
    <cellStyle name="Normal 2 18 15" xfId="329"/>
    <cellStyle name="Normal 2 18 16" xfId="330"/>
    <cellStyle name="Normal 2 18 17" xfId="331"/>
    <cellStyle name="Normal 2 18 18" xfId="332"/>
    <cellStyle name="Normal 2 18 19" xfId="333"/>
    <cellStyle name="Normal 2 18 2" xfId="334"/>
    <cellStyle name="Normal 2 18 20" xfId="335"/>
    <cellStyle name="Normal 2 18 21" xfId="336"/>
    <cellStyle name="Normal 2 18 22" xfId="337"/>
    <cellStyle name="Normal 2 18 23" xfId="338"/>
    <cellStyle name="Normal 2 18 3" xfId="339"/>
    <cellStyle name="Normal 2 18 4" xfId="340"/>
    <cellStyle name="Normal 2 18 5" xfId="341"/>
    <cellStyle name="Normal 2 18 6" xfId="342"/>
    <cellStyle name="Normal 2 18 7" xfId="343"/>
    <cellStyle name="Normal 2 18 8" xfId="344"/>
    <cellStyle name="Normal 2 18 9" xfId="345"/>
    <cellStyle name="Normal 2 19" xfId="346"/>
    <cellStyle name="Normal 2 19 10" xfId="347"/>
    <cellStyle name="Normal 2 19 11" xfId="348"/>
    <cellStyle name="Normal 2 19 12" xfId="349"/>
    <cellStyle name="Normal 2 19 13" xfId="350"/>
    <cellStyle name="Normal 2 19 14" xfId="351"/>
    <cellStyle name="Normal 2 19 15" xfId="352"/>
    <cellStyle name="Normal 2 19 16" xfId="353"/>
    <cellStyle name="Normal 2 19 17" xfId="354"/>
    <cellStyle name="Normal 2 19 18" xfId="355"/>
    <cellStyle name="Normal 2 19 19" xfId="356"/>
    <cellStyle name="Normal 2 19 2" xfId="357"/>
    <cellStyle name="Normal 2 19 20" xfId="358"/>
    <cellStyle name="Normal 2 19 21" xfId="359"/>
    <cellStyle name="Normal 2 19 22" xfId="360"/>
    <cellStyle name="Normal 2 19 23" xfId="361"/>
    <cellStyle name="Normal 2 19 3" xfId="362"/>
    <cellStyle name="Normal 2 19 4" xfId="363"/>
    <cellStyle name="Normal 2 19 5" xfId="364"/>
    <cellStyle name="Normal 2 19 6" xfId="365"/>
    <cellStyle name="Normal 2 19 7" xfId="366"/>
    <cellStyle name="Normal 2 19 8" xfId="367"/>
    <cellStyle name="Normal 2 19 9" xfId="368"/>
    <cellStyle name="Normal 2 2" xfId="16"/>
    <cellStyle name="Normal 2 2 2" xfId="33"/>
    <cellStyle name="Normal 2 2 2 2" xfId="101"/>
    <cellStyle name="Normal 2 2 3" xfId="102"/>
    <cellStyle name="Normal 2 2 3 2" xfId="2160"/>
    <cellStyle name="Normal 2 2 3 3" xfId="2161"/>
    <cellStyle name="Normal 2 2 4" xfId="2162"/>
    <cellStyle name="Normal 2 20" xfId="369"/>
    <cellStyle name="Normal 2 20 10" xfId="370"/>
    <cellStyle name="Normal 2 20 11" xfId="371"/>
    <cellStyle name="Normal 2 20 12" xfId="372"/>
    <cellStyle name="Normal 2 20 13" xfId="373"/>
    <cellStyle name="Normal 2 20 14" xfId="374"/>
    <cellStyle name="Normal 2 20 15" xfId="375"/>
    <cellStyle name="Normal 2 20 16" xfId="376"/>
    <cellStyle name="Normal 2 20 17" xfId="377"/>
    <cellStyle name="Normal 2 20 18" xfId="378"/>
    <cellStyle name="Normal 2 20 19" xfId="379"/>
    <cellStyle name="Normal 2 20 2" xfId="380"/>
    <cellStyle name="Normal 2 20 20" xfId="381"/>
    <cellStyle name="Normal 2 20 21" xfId="382"/>
    <cellStyle name="Normal 2 20 22" xfId="383"/>
    <cellStyle name="Normal 2 20 23" xfId="384"/>
    <cellStyle name="Normal 2 20 3" xfId="385"/>
    <cellStyle name="Normal 2 20 4" xfId="386"/>
    <cellStyle name="Normal 2 20 5" xfId="387"/>
    <cellStyle name="Normal 2 20 6" xfId="388"/>
    <cellStyle name="Normal 2 20 7" xfId="389"/>
    <cellStyle name="Normal 2 20 8" xfId="390"/>
    <cellStyle name="Normal 2 20 9" xfId="391"/>
    <cellStyle name="Normal 2 21" xfId="392"/>
    <cellStyle name="Normal 2 21 10" xfId="393"/>
    <cellStyle name="Normal 2 21 11" xfId="394"/>
    <cellStyle name="Normal 2 21 12" xfId="395"/>
    <cellStyle name="Normal 2 21 13" xfId="396"/>
    <cellStyle name="Normal 2 21 14" xfId="397"/>
    <cellStyle name="Normal 2 21 15" xfId="398"/>
    <cellStyle name="Normal 2 21 16" xfId="399"/>
    <cellStyle name="Normal 2 21 17" xfId="400"/>
    <cellStyle name="Normal 2 21 18" xfId="401"/>
    <cellStyle name="Normal 2 21 19" xfId="402"/>
    <cellStyle name="Normal 2 21 2" xfId="403"/>
    <cellStyle name="Normal 2 21 20" xfId="404"/>
    <cellStyle name="Normal 2 21 21" xfId="405"/>
    <cellStyle name="Normal 2 21 22" xfId="406"/>
    <cellStyle name="Normal 2 21 23" xfId="407"/>
    <cellStyle name="Normal 2 21 3" xfId="408"/>
    <cellStyle name="Normal 2 21 4" xfId="409"/>
    <cellStyle name="Normal 2 21 5" xfId="410"/>
    <cellStyle name="Normal 2 21 6" xfId="411"/>
    <cellStyle name="Normal 2 21 7" xfId="412"/>
    <cellStyle name="Normal 2 21 8" xfId="413"/>
    <cellStyle name="Normal 2 21 9" xfId="414"/>
    <cellStyle name="Normal 2 22" xfId="415"/>
    <cellStyle name="Normal 2 22 10" xfId="416"/>
    <cellStyle name="Normal 2 22 11" xfId="417"/>
    <cellStyle name="Normal 2 22 12" xfId="418"/>
    <cellStyle name="Normal 2 22 13" xfId="419"/>
    <cellStyle name="Normal 2 22 14" xfId="420"/>
    <cellStyle name="Normal 2 22 15" xfId="421"/>
    <cellStyle name="Normal 2 22 16" xfId="422"/>
    <cellStyle name="Normal 2 22 17" xfId="423"/>
    <cellStyle name="Normal 2 22 18" xfId="424"/>
    <cellStyle name="Normal 2 22 19" xfId="425"/>
    <cellStyle name="Normal 2 22 2" xfId="426"/>
    <cellStyle name="Normal 2 22 20" xfId="427"/>
    <cellStyle name="Normal 2 22 21" xfId="428"/>
    <cellStyle name="Normal 2 22 22" xfId="429"/>
    <cellStyle name="Normal 2 22 23" xfId="430"/>
    <cellStyle name="Normal 2 22 3" xfId="431"/>
    <cellStyle name="Normal 2 22 4" xfId="432"/>
    <cellStyle name="Normal 2 22 5" xfId="433"/>
    <cellStyle name="Normal 2 22 6" xfId="434"/>
    <cellStyle name="Normal 2 22 7" xfId="435"/>
    <cellStyle name="Normal 2 22 8" xfId="436"/>
    <cellStyle name="Normal 2 22 9" xfId="437"/>
    <cellStyle name="Normal 2 23" xfId="438"/>
    <cellStyle name="Normal 2 23 10" xfId="439"/>
    <cellStyle name="Normal 2 23 11" xfId="440"/>
    <cellStyle name="Normal 2 23 12" xfId="441"/>
    <cellStyle name="Normal 2 23 13" xfId="442"/>
    <cellStyle name="Normal 2 23 14" xfId="443"/>
    <cellStyle name="Normal 2 23 15" xfId="444"/>
    <cellStyle name="Normal 2 23 16" xfId="445"/>
    <cellStyle name="Normal 2 23 17" xfId="446"/>
    <cellStyle name="Normal 2 23 18" xfId="447"/>
    <cellStyle name="Normal 2 23 19" xfId="448"/>
    <cellStyle name="Normal 2 23 2" xfId="449"/>
    <cellStyle name="Normal 2 23 20" xfId="450"/>
    <cellStyle name="Normal 2 23 21" xfId="451"/>
    <cellStyle name="Normal 2 23 22" xfId="452"/>
    <cellStyle name="Normal 2 23 23" xfId="453"/>
    <cellStyle name="Normal 2 23 3" xfId="454"/>
    <cellStyle name="Normal 2 23 4" xfId="455"/>
    <cellStyle name="Normal 2 23 5" xfId="456"/>
    <cellStyle name="Normal 2 23 6" xfId="457"/>
    <cellStyle name="Normal 2 23 7" xfId="458"/>
    <cellStyle name="Normal 2 23 8" xfId="459"/>
    <cellStyle name="Normal 2 23 9" xfId="460"/>
    <cellStyle name="Normal 2 24" xfId="461"/>
    <cellStyle name="Normal 2 24 10" xfId="462"/>
    <cellStyle name="Normal 2 24 11" xfId="463"/>
    <cellStyle name="Normal 2 24 12" xfId="464"/>
    <cellStyle name="Normal 2 24 13" xfId="465"/>
    <cellStyle name="Normal 2 24 14" xfId="466"/>
    <cellStyle name="Normal 2 24 15" xfId="467"/>
    <cellStyle name="Normal 2 24 16" xfId="468"/>
    <cellStyle name="Normal 2 24 17" xfId="469"/>
    <cellStyle name="Normal 2 24 18" xfId="470"/>
    <cellStyle name="Normal 2 24 19" xfId="471"/>
    <cellStyle name="Normal 2 24 2" xfId="472"/>
    <cellStyle name="Normal 2 24 20" xfId="473"/>
    <cellStyle name="Normal 2 24 21" xfId="474"/>
    <cellStyle name="Normal 2 24 22" xfId="475"/>
    <cellStyle name="Normal 2 24 23" xfId="476"/>
    <cellStyle name="Normal 2 24 3" xfId="477"/>
    <cellStyle name="Normal 2 24 4" xfId="478"/>
    <cellStyle name="Normal 2 24 5" xfId="479"/>
    <cellStyle name="Normal 2 24 6" xfId="480"/>
    <cellStyle name="Normal 2 24 7" xfId="481"/>
    <cellStyle name="Normal 2 24 8" xfId="482"/>
    <cellStyle name="Normal 2 24 9" xfId="483"/>
    <cellStyle name="Normal 2 25" xfId="484"/>
    <cellStyle name="Normal 2 25 10" xfId="485"/>
    <cellStyle name="Normal 2 25 11" xfId="486"/>
    <cellStyle name="Normal 2 25 12" xfId="487"/>
    <cellStyle name="Normal 2 25 13" xfId="488"/>
    <cellStyle name="Normal 2 25 14" xfId="489"/>
    <cellStyle name="Normal 2 25 15" xfId="490"/>
    <cellStyle name="Normal 2 25 16" xfId="491"/>
    <cellStyle name="Normal 2 25 17" xfId="492"/>
    <cellStyle name="Normal 2 25 18" xfId="493"/>
    <cellStyle name="Normal 2 25 19" xfId="494"/>
    <cellStyle name="Normal 2 25 2" xfId="495"/>
    <cellStyle name="Normal 2 25 20" xfId="496"/>
    <cellStyle name="Normal 2 25 21" xfId="497"/>
    <cellStyle name="Normal 2 25 22" xfId="498"/>
    <cellStyle name="Normal 2 25 23" xfId="499"/>
    <cellStyle name="Normal 2 25 3" xfId="500"/>
    <cellStyle name="Normal 2 25 4" xfId="501"/>
    <cellStyle name="Normal 2 25 5" xfId="502"/>
    <cellStyle name="Normal 2 25 6" xfId="503"/>
    <cellStyle name="Normal 2 25 7" xfId="504"/>
    <cellStyle name="Normal 2 25 8" xfId="505"/>
    <cellStyle name="Normal 2 25 9" xfId="506"/>
    <cellStyle name="Normal 2 26" xfId="507"/>
    <cellStyle name="Normal 2 26 10" xfId="508"/>
    <cellStyle name="Normal 2 26 11" xfId="509"/>
    <cellStyle name="Normal 2 26 12" xfId="510"/>
    <cellStyle name="Normal 2 26 13" xfId="511"/>
    <cellStyle name="Normal 2 26 14" xfId="512"/>
    <cellStyle name="Normal 2 26 15" xfId="513"/>
    <cellStyle name="Normal 2 26 16" xfId="514"/>
    <cellStyle name="Normal 2 26 17" xfId="515"/>
    <cellStyle name="Normal 2 26 18" xfId="516"/>
    <cellStyle name="Normal 2 26 19" xfId="517"/>
    <cellStyle name="Normal 2 26 2" xfId="518"/>
    <cellStyle name="Normal 2 26 20" xfId="519"/>
    <cellStyle name="Normal 2 26 21" xfId="520"/>
    <cellStyle name="Normal 2 26 22" xfId="521"/>
    <cellStyle name="Normal 2 26 23" xfId="522"/>
    <cellStyle name="Normal 2 26 3" xfId="523"/>
    <cellStyle name="Normal 2 26 4" xfId="524"/>
    <cellStyle name="Normal 2 26 5" xfId="525"/>
    <cellStyle name="Normal 2 26 6" xfId="526"/>
    <cellStyle name="Normal 2 26 7" xfId="527"/>
    <cellStyle name="Normal 2 26 8" xfId="528"/>
    <cellStyle name="Normal 2 26 9" xfId="529"/>
    <cellStyle name="Normal 2 27" xfId="530"/>
    <cellStyle name="Normal 2 27 10" xfId="531"/>
    <cellStyle name="Normal 2 27 11" xfId="532"/>
    <cellStyle name="Normal 2 27 12" xfId="533"/>
    <cellStyle name="Normal 2 27 13" xfId="534"/>
    <cellStyle name="Normal 2 27 14" xfId="535"/>
    <cellStyle name="Normal 2 27 15" xfId="536"/>
    <cellStyle name="Normal 2 27 16" xfId="537"/>
    <cellStyle name="Normal 2 27 17" xfId="538"/>
    <cellStyle name="Normal 2 27 18" xfId="539"/>
    <cellStyle name="Normal 2 27 19" xfId="540"/>
    <cellStyle name="Normal 2 27 2" xfId="541"/>
    <cellStyle name="Normal 2 27 20" xfId="542"/>
    <cellStyle name="Normal 2 27 21" xfId="543"/>
    <cellStyle name="Normal 2 27 22" xfId="544"/>
    <cellStyle name="Normal 2 27 23" xfId="545"/>
    <cellStyle name="Normal 2 27 3" xfId="546"/>
    <cellStyle name="Normal 2 27 4" xfId="547"/>
    <cellStyle name="Normal 2 27 5" xfId="548"/>
    <cellStyle name="Normal 2 27 6" xfId="549"/>
    <cellStyle name="Normal 2 27 7" xfId="550"/>
    <cellStyle name="Normal 2 27 8" xfId="551"/>
    <cellStyle name="Normal 2 27 9" xfId="552"/>
    <cellStyle name="Normal 2 28" xfId="553"/>
    <cellStyle name="Normal 2 28 10" xfId="554"/>
    <cellStyle name="Normal 2 28 11" xfId="555"/>
    <cellStyle name="Normal 2 28 12" xfId="556"/>
    <cellStyle name="Normal 2 28 13" xfId="557"/>
    <cellStyle name="Normal 2 28 14" xfId="558"/>
    <cellStyle name="Normal 2 28 15" xfId="559"/>
    <cellStyle name="Normal 2 28 16" xfId="560"/>
    <cellStyle name="Normal 2 28 17" xfId="561"/>
    <cellStyle name="Normal 2 28 18" xfId="562"/>
    <cellStyle name="Normal 2 28 19" xfId="563"/>
    <cellStyle name="Normal 2 28 2" xfId="564"/>
    <cellStyle name="Normal 2 28 20" xfId="565"/>
    <cellStyle name="Normal 2 28 21" xfId="566"/>
    <cellStyle name="Normal 2 28 22" xfId="567"/>
    <cellStyle name="Normal 2 28 23" xfId="568"/>
    <cellStyle name="Normal 2 28 3" xfId="569"/>
    <cellStyle name="Normal 2 28 4" xfId="570"/>
    <cellStyle name="Normal 2 28 5" xfId="571"/>
    <cellStyle name="Normal 2 28 6" xfId="572"/>
    <cellStyle name="Normal 2 28 7" xfId="573"/>
    <cellStyle name="Normal 2 28 8" xfId="574"/>
    <cellStyle name="Normal 2 28 9" xfId="575"/>
    <cellStyle name="Normal 2 29" xfId="576"/>
    <cellStyle name="Normal 2 29 10" xfId="577"/>
    <cellStyle name="Normal 2 29 11" xfId="578"/>
    <cellStyle name="Normal 2 29 12" xfId="579"/>
    <cellStyle name="Normal 2 29 13" xfId="580"/>
    <cellStyle name="Normal 2 29 14" xfId="581"/>
    <cellStyle name="Normal 2 29 15" xfId="582"/>
    <cellStyle name="Normal 2 29 16" xfId="583"/>
    <cellStyle name="Normal 2 29 17" xfId="584"/>
    <cellStyle name="Normal 2 29 18" xfId="585"/>
    <cellStyle name="Normal 2 29 19" xfId="586"/>
    <cellStyle name="Normal 2 29 2" xfId="587"/>
    <cellStyle name="Normal 2 29 20" xfId="588"/>
    <cellStyle name="Normal 2 29 21" xfId="589"/>
    <cellStyle name="Normal 2 29 22" xfId="590"/>
    <cellStyle name="Normal 2 29 23" xfId="591"/>
    <cellStyle name="Normal 2 29 3" xfId="592"/>
    <cellStyle name="Normal 2 29 4" xfId="593"/>
    <cellStyle name="Normal 2 29 5" xfId="594"/>
    <cellStyle name="Normal 2 29 6" xfId="595"/>
    <cellStyle name="Normal 2 29 7" xfId="596"/>
    <cellStyle name="Normal 2 29 8" xfId="597"/>
    <cellStyle name="Normal 2 29 9" xfId="598"/>
    <cellStyle name="Normal 2 3" xfId="34"/>
    <cellStyle name="Normal 2 3 2" xfId="35"/>
    <cellStyle name="Normal 2 3 2 2" xfId="2163"/>
    <cellStyle name="Normal 2 3 2 2 2" xfId="2164"/>
    <cellStyle name="Normal 2 3 3" xfId="599"/>
    <cellStyle name="Normal 2 3 3 2" xfId="2166"/>
    <cellStyle name="Normal 2 3 3 3" xfId="2165"/>
    <cellStyle name="Normal 2 3 4" xfId="2167"/>
    <cellStyle name="Normal 2 30" xfId="600"/>
    <cellStyle name="Normal 2 30 10" xfId="601"/>
    <cellStyle name="Normal 2 30 11" xfId="602"/>
    <cellStyle name="Normal 2 30 12" xfId="603"/>
    <cellStyle name="Normal 2 30 13" xfId="604"/>
    <cellStyle name="Normal 2 30 14" xfId="605"/>
    <cellStyle name="Normal 2 30 15" xfId="606"/>
    <cellStyle name="Normal 2 30 16" xfId="607"/>
    <cellStyle name="Normal 2 30 17" xfId="608"/>
    <cellStyle name="Normal 2 30 18" xfId="609"/>
    <cellStyle name="Normal 2 30 19" xfId="610"/>
    <cellStyle name="Normal 2 30 2" xfId="611"/>
    <cellStyle name="Normal 2 30 20" xfId="612"/>
    <cellStyle name="Normal 2 30 21" xfId="613"/>
    <cellStyle name="Normal 2 30 22" xfId="614"/>
    <cellStyle name="Normal 2 30 23" xfId="615"/>
    <cellStyle name="Normal 2 30 3" xfId="616"/>
    <cellStyle name="Normal 2 30 4" xfId="617"/>
    <cellStyle name="Normal 2 30 5" xfId="618"/>
    <cellStyle name="Normal 2 30 6" xfId="619"/>
    <cellStyle name="Normal 2 30 7" xfId="620"/>
    <cellStyle name="Normal 2 30 8" xfId="621"/>
    <cellStyle name="Normal 2 30 9" xfId="622"/>
    <cellStyle name="Normal 2 31" xfId="623"/>
    <cellStyle name="Normal 2 31 10" xfId="624"/>
    <cellStyle name="Normal 2 31 11" xfId="625"/>
    <cellStyle name="Normal 2 31 12" xfId="626"/>
    <cellStyle name="Normal 2 31 13" xfId="627"/>
    <cellStyle name="Normal 2 31 14" xfId="628"/>
    <cellStyle name="Normal 2 31 15" xfId="629"/>
    <cellStyle name="Normal 2 31 16" xfId="630"/>
    <cellStyle name="Normal 2 31 17" xfId="631"/>
    <cellStyle name="Normal 2 31 18" xfId="632"/>
    <cellStyle name="Normal 2 31 19" xfId="633"/>
    <cellStyle name="Normal 2 31 2" xfId="634"/>
    <cellStyle name="Normal 2 31 20" xfId="635"/>
    <cellStyle name="Normal 2 31 21" xfId="636"/>
    <cellStyle name="Normal 2 31 22" xfId="637"/>
    <cellStyle name="Normal 2 31 23" xfId="638"/>
    <cellStyle name="Normal 2 31 3" xfId="639"/>
    <cellStyle name="Normal 2 31 4" xfId="640"/>
    <cellStyle name="Normal 2 31 5" xfId="641"/>
    <cellStyle name="Normal 2 31 6" xfId="642"/>
    <cellStyle name="Normal 2 31 7" xfId="643"/>
    <cellStyle name="Normal 2 31 8" xfId="644"/>
    <cellStyle name="Normal 2 31 9" xfId="645"/>
    <cellStyle name="Normal 2 32" xfId="646"/>
    <cellStyle name="Normal 2 32 10" xfId="647"/>
    <cellStyle name="Normal 2 32 11" xfId="648"/>
    <cellStyle name="Normal 2 32 12" xfId="649"/>
    <cellStyle name="Normal 2 32 13" xfId="650"/>
    <cellStyle name="Normal 2 32 14" xfId="651"/>
    <cellStyle name="Normal 2 32 15" xfId="652"/>
    <cellStyle name="Normal 2 32 16" xfId="653"/>
    <cellStyle name="Normal 2 32 17" xfId="654"/>
    <cellStyle name="Normal 2 32 18" xfId="655"/>
    <cellStyle name="Normal 2 32 19" xfId="656"/>
    <cellStyle name="Normal 2 32 2" xfId="657"/>
    <cellStyle name="Normal 2 32 20" xfId="658"/>
    <cellStyle name="Normal 2 32 21" xfId="659"/>
    <cellStyle name="Normal 2 32 22" xfId="660"/>
    <cellStyle name="Normal 2 32 23" xfId="661"/>
    <cellStyle name="Normal 2 32 3" xfId="662"/>
    <cellStyle name="Normal 2 32 4" xfId="663"/>
    <cellStyle name="Normal 2 32 5" xfId="664"/>
    <cellStyle name="Normal 2 32 6" xfId="665"/>
    <cellStyle name="Normal 2 32 7" xfId="666"/>
    <cellStyle name="Normal 2 32 8" xfId="667"/>
    <cellStyle name="Normal 2 32 9" xfId="668"/>
    <cellStyle name="Normal 2 33" xfId="669"/>
    <cellStyle name="Normal 2 33 10" xfId="670"/>
    <cellStyle name="Normal 2 33 11" xfId="671"/>
    <cellStyle name="Normal 2 33 12" xfId="672"/>
    <cellStyle name="Normal 2 33 13" xfId="673"/>
    <cellStyle name="Normal 2 33 14" xfId="674"/>
    <cellStyle name="Normal 2 33 15" xfId="675"/>
    <cellStyle name="Normal 2 33 16" xfId="676"/>
    <cellStyle name="Normal 2 33 17" xfId="677"/>
    <cellStyle name="Normal 2 33 18" xfId="678"/>
    <cellStyle name="Normal 2 33 19" xfId="679"/>
    <cellStyle name="Normal 2 33 2" xfId="680"/>
    <cellStyle name="Normal 2 33 20" xfId="681"/>
    <cellStyle name="Normal 2 33 21" xfId="682"/>
    <cellStyle name="Normal 2 33 22" xfId="683"/>
    <cellStyle name="Normal 2 33 23" xfId="684"/>
    <cellStyle name="Normal 2 33 3" xfId="685"/>
    <cellStyle name="Normal 2 33 4" xfId="686"/>
    <cellStyle name="Normal 2 33 5" xfId="687"/>
    <cellStyle name="Normal 2 33 6" xfId="688"/>
    <cellStyle name="Normal 2 33 7" xfId="689"/>
    <cellStyle name="Normal 2 33 8" xfId="690"/>
    <cellStyle name="Normal 2 33 9" xfId="691"/>
    <cellStyle name="Normal 2 34" xfId="692"/>
    <cellStyle name="Normal 2 34 10" xfId="693"/>
    <cellStyle name="Normal 2 34 11" xfId="694"/>
    <cellStyle name="Normal 2 34 12" xfId="695"/>
    <cellStyle name="Normal 2 34 13" xfId="696"/>
    <cellStyle name="Normal 2 34 14" xfId="697"/>
    <cellStyle name="Normal 2 34 15" xfId="698"/>
    <cellStyle name="Normal 2 34 16" xfId="699"/>
    <cellStyle name="Normal 2 34 17" xfId="700"/>
    <cellStyle name="Normal 2 34 18" xfId="701"/>
    <cellStyle name="Normal 2 34 19" xfId="702"/>
    <cellStyle name="Normal 2 34 2" xfId="703"/>
    <cellStyle name="Normal 2 34 20" xfId="704"/>
    <cellStyle name="Normal 2 34 21" xfId="705"/>
    <cellStyle name="Normal 2 34 22" xfId="706"/>
    <cellStyle name="Normal 2 34 23" xfId="707"/>
    <cellStyle name="Normal 2 34 3" xfId="708"/>
    <cellStyle name="Normal 2 34 4" xfId="709"/>
    <cellStyle name="Normal 2 34 5" xfId="710"/>
    <cellStyle name="Normal 2 34 6" xfId="711"/>
    <cellStyle name="Normal 2 34 7" xfId="712"/>
    <cellStyle name="Normal 2 34 8" xfId="713"/>
    <cellStyle name="Normal 2 34 9" xfId="714"/>
    <cellStyle name="Normal 2 35" xfId="715"/>
    <cellStyle name="Normal 2 35 10" xfId="716"/>
    <cellStyle name="Normal 2 35 11" xfId="717"/>
    <cellStyle name="Normal 2 35 12" xfId="718"/>
    <cellStyle name="Normal 2 35 13" xfId="719"/>
    <cellStyle name="Normal 2 35 14" xfId="720"/>
    <cellStyle name="Normal 2 35 15" xfId="721"/>
    <cellStyle name="Normal 2 35 16" xfId="722"/>
    <cellStyle name="Normal 2 35 17" xfId="723"/>
    <cellStyle name="Normal 2 35 18" xfId="724"/>
    <cellStyle name="Normal 2 35 19" xfId="725"/>
    <cellStyle name="Normal 2 35 2" xfId="726"/>
    <cellStyle name="Normal 2 35 20" xfId="727"/>
    <cellStyle name="Normal 2 35 21" xfId="728"/>
    <cellStyle name="Normal 2 35 22" xfId="729"/>
    <cellStyle name="Normal 2 35 23" xfId="730"/>
    <cellStyle name="Normal 2 35 3" xfId="731"/>
    <cellStyle name="Normal 2 35 4" xfId="732"/>
    <cellStyle name="Normal 2 35 5" xfId="733"/>
    <cellStyle name="Normal 2 35 6" xfId="734"/>
    <cellStyle name="Normal 2 35 7" xfId="735"/>
    <cellStyle name="Normal 2 35 8" xfId="736"/>
    <cellStyle name="Normal 2 35 9" xfId="737"/>
    <cellStyle name="Normal 2 36" xfId="738"/>
    <cellStyle name="Normal 2 36 10" xfId="739"/>
    <cellStyle name="Normal 2 36 11" xfId="740"/>
    <cellStyle name="Normal 2 36 12" xfId="741"/>
    <cellStyle name="Normal 2 36 13" xfId="742"/>
    <cellStyle name="Normal 2 36 14" xfId="743"/>
    <cellStyle name="Normal 2 36 15" xfId="744"/>
    <cellStyle name="Normal 2 36 16" xfId="745"/>
    <cellStyle name="Normal 2 36 17" xfId="746"/>
    <cellStyle name="Normal 2 36 18" xfId="747"/>
    <cellStyle name="Normal 2 36 19" xfId="748"/>
    <cellStyle name="Normal 2 36 2" xfId="749"/>
    <cellStyle name="Normal 2 36 20" xfId="750"/>
    <cellStyle name="Normal 2 36 21" xfId="751"/>
    <cellStyle name="Normal 2 36 22" xfId="752"/>
    <cellStyle name="Normal 2 36 23" xfId="753"/>
    <cellStyle name="Normal 2 36 3" xfId="754"/>
    <cellStyle name="Normal 2 36 4" xfId="755"/>
    <cellStyle name="Normal 2 36 5" xfId="756"/>
    <cellStyle name="Normal 2 36 6" xfId="757"/>
    <cellStyle name="Normal 2 36 7" xfId="758"/>
    <cellStyle name="Normal 2 36 8" xfId="759"/>
    <cellStyle name="Normal 2 36 9" xfId="760"/>
    <cellStyle name="Normal 2 37" xfId="761"/>
    <cellStyle name="Normal 2 37 10" xfId="762"/>
    <cellStyle name="Normal 2 37 11" xfId="763"/>
    <cellStyle name="Normal 2 37 12" xfId="764"/>
    <cellStyle name="Normal 2 37 13" xfId="765"/>
    <cellStyle name="Normal 2 37 14" xfId="766"/>
    <cellStyle name="Normal 2 37 15" xfId="767"/>
    <cellStyle name="Normal 2 37 16" xfId="768"/>
    <cellStyle name="Normal 2 37 17" xfId="769"/>
    <cellStyle name="Normal 2 37 18" xfId="770"/>
    <cellStyle name="Normal 2 37 19" xfId="771"/>
    <cellStyle name="Normal 2 37 2" xfId="772"/>
    <cellStyle name="Normal 2 37 20" xfId="773"/>
    <cellStyle name="Normal 2 37 21" xfId="774"/>
    <cellStyle name="Normal 2 37 22" xfId="775"/>
    <cellStyle name="Normal 2 37 23" xfId="776"/>
    <cellStyle name="Normal 2 37 3" xfId="777"/>
    <cellStyle name="Normal 2 37 4" xfId="778"/>
    <cellStyle name="Normal 2 37 5" xfId="779"/>
    <cellStyle name="Normal 2 37 6" xfId="780"/>
    <cellStyle name="Normal 2 37 7" xfId="781"/>
    <cellStyle name="Normal 2 37 8" xfId="782"/>
    <cellStyle name="Normal 2 37 9" xfId="783"/>
    <cellStyle name="Normal 2 38" xfId="784"/>
    <cellStyle name="Normal 2 38 10" xfId="785"/>
    <cellStyle name="Normal 2 38 11" xfId="786"/>
    <cellStyle name="Normal 2 38 12" xfId="787"/>
    <cellStyle name="Normal 2 38 13" xfId="788"/>
    <cellStyle name="Normal 2 38 14" xfId="789"/>
    <cellStyle name="Normal 2 38 15" xfId="790"/>
    <cellStyle name="Normal 2 38 16" xfId="791"/>
    <cellStyle name="Normal 2 38 17" xfId="792"/>
    <cellStyle name="Normal 2 38 18" xfId="793"/>
    <cellStyle name="Normal 2 38 19" xfId="794"/>
    <cellStyle name="Normal 2 38 2" xfId="795"/>
    <cellStyle name="Normal 2 38 20" xfId="796"/>
    <cellStyle name="Normal 2 38 21" xfId="797"/>
    <cellStyle name="Normal 2 38 22" xfId="798"/>
    <cellStyle name="Normal 2 38 23" xfId="799"/>
    <cellStyle name="Normal 2 38 3" xfId="800"/>
    <cellStyle name="Normal 2 38 4" xfId="801"/>
    <cellStyle name="Normal 2 38 5" xfId="802"/>
    <cellStyle name="Normal 2 38 6" xfId="803"/>
    <cellStyle name="Normal 2 38 7" xfId="804"/>
    <cellStyle name="Normal 2 38 8" xfId="805"/>
    <cellStyle name="Normal 2 38 9" xfId="806"/>
    <cellStyle name="Normal 2 39" xfId="807"/>
    <cellStyle name="Normal 2 39 10" xfId="808"/>
    <cellStyle name="Normal 2 39 11" xfId="809"/>
    <cellStyle name="Normal 2 39 12" xfId="810"/>
    <cellStyle name="Normal 2 39 13" xfId="811"/>
    <cellStyle name="Normal 2 39 14" xfId="812"/>
    <cellStyle name="Normal 2 39 15" xfId="813"/>
    <cellStyle name="Normal 2 39 16" xfId="814"/>
    <cellStyle name="Normal 2 39 17" xfId="815"/>
    <cellStyle name="Normal 2 39 18" xfId="816"/>
    <cellStyle name="Normal 2 39 19" xfId="817"/>
    <cellStyle name="Normal 2 39 2" xfId="818"/>
    <cellStyle name="Normal 2 39 20" xfId="819"/>
    <cellStyle name="Normal 2 39 21" xfId="820"/>
    <cellStyle name="Normal 2 39 22" xfId="821"/>
    <cellStyle name="Normal 2 39 23" xfId="822"/>
    <cellStyle name="Normal 2 39 3" xfId="823"/>
    <cellStyle name="Normal 2 39 4" xfId="824"/>
    <cellStyle name="Normal 2 39 5" xfId="825"/>
    <cellStyle name="Normal 2 39 6" xfId="826"/>
    <cellStyle name="Normal 2 39 7" xfId="827"/>
    <cellStyle name="Normal 2 39 8" xfId="828"/>
    <cellStyle name="Normal 2 39 9" xfId="829"/>
    <cellStyle name="Normal 2 4" xfId="36"/>
    <cellStyle name="Normal 2 4 2" xfId="103"/>
    <cellStyle name="Normal 2 4 2 2" xfId="2168"/>
    <cellStyle name="Normal 2 4 2 3" xfId="2169"/>
    <cellStyle name="Normal 2 4 2 4" xfId="2170"/>
    <cellStyle name="Normal 2 4 2 5" xfId="2171"/>
    <cellStyle name="Normal 2 4 3" xfId="121"/>
    <cellStyle name="Normal 2 4 3 2" xfId="2172"/>
    <cellStyle name="Normal 2 40" xfId="830"/>
    <cellStyle name="Normal 2 41" xfId="831"/>
    <cellStyle name="Normal 2 42" xfId="832"/>
    <cellStyle name="Normal 2 43" xfId="833"/>
    <cellStyle name="Normal 2 44" xfId="834"/>
    <cellStyle name="Normal 2 45" xfId="835"/>
    <cellStyle name="Normal 2 46" xfId="836"/>
    <cellStyle name="Normal 2 47" xfId="837"/>
    <cellStyle name="Normal 2 48" xfId="838"/>
    <cellStyle name="Normal 2 49" xfId="839"/>
    <cellStyle name="Normal 2 5" xfId="37"/>
    <cellStyle name="Normal 2 5 10" xfId="841"/>
    <cellStyle name="Normal 2 5 11" xfId="842"/>
    <cellStyle name="Normal 2 5 12" xfId="843"/>
    <cellStyle name="Normal 2 5 13" xfId="844"/>
    <cellStyle name="Normal 2 5 14" xfId="845"/>
    <cellStyle name="Normal 2 5 15" xfId="846"/>
    <cellStyle name="Normal 2 5 16" xfId="847"/>
    <cellStyle name="Normal 2 5 17" xfId="848"/>
    <cellStyle name="Normal 2 5 18" xfId="849"/>
    <cellStyle name="Normal 2 5 19" xfId="850"/>
    <cellStyle name="Normal 2 5 2" xfId="851"/>
    <cellStyle name="Normal 2 5 2 10" xfId="852"/>
    <cellStyle name="Normal 2 5 2 11" xfId="853"/>
    <cellStyle name="Normal 2 5 2 12" xfId="854"/>
    <cellStyle name="Normal 2 5 2 13" xfId="855"/>
    <cellStyle name="Normal 2 5 2 14" xfId="856"/>
    <cellStyle name="Normal 2 5 2 15" xfId="857"/>
    <cellStyle name="Normal 2 5 2 16" xfId="858"/>
    <cellStyle name="Normal 2 5 2 17" xfId="859"/>
    <cellStyle name="Normal 2 5 2 18" xfId="860"/>
    <cellStyle name="Normal 2 5 2 19" xfId="861"/>
    <cellStyle name="Normal 2 5 2 2" xfId="862"/>
    <cellStyle name="Normal 2 5 2 2 10" xfId="863"/>
    <cellStyle name="Normal 2 5 2 2 11" xfId="864"/>
    <cellStyle name="Normal 2 5 2 2 12" xfId="865"/>
    <cellStyle name="Normal 2 5 2 2 13" xfId="866"/>
    <cellStyle name="Normal 2 5 2 2 14" xfId="867"/>
    <cellStyle name="Normal 2 5 2 2 15" xfId="868"/>
    <cellStyle name="Normal 2 5 2 2 16" xfId="869"/>
    <cellStyle name="Normal 2 5 2 2 17" xfId="870"/>
    <cellStyle name="Normal 2 5 2 2 18" xfId="871"/>
    <cellStyle name="Normal 2 5 2 2 19" xfId="872"/>
    <cellStyle name="Normal 2 5 2 2 2" xfId="873"/>
    <cellStyle name="Normal 2 5 2 2 20" xfId="874"/>
    <cellStyle name="Normal 2 5 2 2 21" xfId="875"/>
    <cellStyle name="Normal 2 5 2 2 22" xfId="876"/>
    <cellStyle name="Normal 2 5 2 2 23" xfId="877"/>
    <cellStyle name="Normal 2 5 2 2 24" xfId="878"/>
    <cellStyle name="Normal 2 5 2 2 25" xfId="879"/>
    <cellStyle name="Normal 2 5 2 2 26" xfId="880"/>
    <cellStyle name="Normal 2 5 2 2 27" xfId="881"/>
    <cellStyle name="Normal 2 5 2 2 28" xfId="882"/>
    <cellStyle name="Normal 2 5 2 2 29" xfId="883"/>
    <cellStyle name="Normal 2 5 2 2 3" xfId="884"/>
    <cellStyle name="Normal 2 5 2 2 30" xfId="885"/>
    <cellStyle name="Normal 2 5 2 2 31" xfId="886"/>
    <cellStyle name="Normal 2 5 2 2 32" xfId="887"/>
    <cellStyle name="Normal 2 5 2 2 33" xfId="888"/>
    <cellStyle name="Normal 2 5 2 2 34" xfId="889"/>
    <cellStyle name="Normal 2 5 2 2 35" xfId="890"/>
    <cellStyle name="Normal 2 5 2 2 36" xfId="891"/>
    <cellStyle name="Normal 2 5 2 2 37" xfId="892"/>
    <cellStyle name="Normal 2 5 2 2 38" xfId="893"/>
    <cellStyle name="Normal 2 5 2 2 39" xfId="894"/>
    <cellStyle name="Normal 2 5 2 2 4" xfId="895"/>
    <cellStyle name="Normal 2 5 2 2 40" xfId="896"/>
    <cellStyle name="Normal 2 5 2 2 41" xfId="897"/>
    <cellStyle name="Normal 2 5 2 2 42" xfId="898"/>
    <cellStyle name="Normal 2 5 2 2 43" xfId="899"/>
    <cellStyle name="Normal 2 5 2 2 44" xfId="900"/>
    <cellStyle name="Normal 2 5 2 2 45" xfId="901"/>
    <cellStyle name="Normal 2 5 2 2 46" xfId="902"/>
    <cellStyle name="Normal 2 5 2 2 47" xfId="903"/>
    <cellStyle name="Normal 2 5 2 2 48" xfId="904"/>
    <cellStyle name="Normal 2 5 2 2 49" xfId="905"/>
    <cellStyle name="Normal 2 5 2 2 5" xfId="906"/>
    <cellStyle name="Normal 2 5 2 2 50" xfId="907"/>
    <cellStyle name="Normal 2 5 2 2 51" xfId="908"/>
    <cellStyle name="Normal 2 5 2 2 52" xfId="909"/>
    <cellStyle name="Normal 2 5 2 2 53" xfId="910"/>
    <cellStyle name="Normal 2 5 2 2 54" xfId="911"/>
    <cellStyle name="Normal 2 5 2 2 55" xfId="912"/>
    <cellStyle name="Normal 2 5 2 2 6" xfId="913"/>
    <cellStyle name="Normal 2 5 2 2 7" xfId="914"/>
    <cellStyle name="Normal 2 5 2 2 8" xfId="915"/>
    <cellStyle name="Normal 2 5 2 2 9" xfId="916"/>
    <cellStyle name="Normal 2 5 2 20" xfId="917"/>
    <cellStyle name="Normal 2 5 2 21" xfId="918"/>
    <cellStyle name="Normal 2 5 2 22" xfId="919"/>
    <cellStyle name="Normal 2 5 2 23" xfId="920"/>
    <cellStyle name="Normal 2 5 2 24" xfId="921"/>
    <cellStyle name="Normal 2 5 2 25" xfId="922"/>
    <cellStyle name="Normal 2 5 2 26" xfId="923"/>
    <cellStyle name="Normal 2 5 2 27" xfId="924"/>
    <cellStyle name="Normal 2 5 2 28" xfId="925"/>
    <cellStyle name="Normal 2 5 2 29" xfId="926"/>
    <cellStyle name="Normal 2 5 2 3" xfId="927"/>
    <cellStyle name="Normal 2 5 2 30" xfId="928"/>
    <cellStyle name="Normal 2 5 2 31" xfId="929"/>
    <cellStyle name="Normal 2 5 2 32" xfId="930"/>
    <cellStyle name="Normal 2 5 2 33" xfId="931"/>
    <cellStyle name="Normal 2 5 2 4" xfId="932"/>
    <cellStyle name="Normal 2 5 2 5" xfId="933"/>
    <cellStyle name="Normal 2 5 2 6" xfId="934"/>
    <cellStyle name="Normal 2 5 2 7" xfId="935"/>
    <cellStyle name="Normal 2 5 2 8" xfId="936"/>
    <cellStyle name="Normal 2 5 2 9" xfId="937"/>
    <cellStyle name="Normal 2 5 20" xfId="938"/>
    <cellStyle name="Normal 2 5 21" xfId="939"/>
    <cellStyle name="Normal 2 5 22" xfId="940"/>
    <cellStyle name="Normal 2 5 23" xfId="941"/>
    <cellStyle name="Normal 2 5 24" xfId="942"/>
    <cellStyle name="Normal 2 5 25" xfId="943"/>
    <cellStyle name="Normal 2 5 26" xfId="944"/>
    <cellStyle name="Normal 2 5 27" xfId="945"/>
    <cellStyle name="Normal 2 5 28" xfId="946"/>
    <cellStyle name="Normal 2 5 29" xfId="947"/>
    <cellStyle name="Normal 2 5 3" xfId="948"/>
    <cellStyle name="Normal 2 5 30" xfId="949"/>
    <cellStyle name="Normal 2 5 31" xfId="950"/>
    <cellStyle name="Normal 2 5 32" xfId="951"/>
    <cellStyle name="Normal 2 5 33" xfId="952"/>
    <cellStyle name="Normal 2 5 34" xfId="953"/>
    <cellStyle name="Normal 2 5 35" xfId="954"/>
    <cellStyle name="Normal 2 5 36" xfId="955"/>
    <cellStyle name="Normal 2 5 37" xfId="956"/>
    <cellStyle name="Normal 2 5 38" xfId="957"/>
    <cellStyle name="Normal 2 5 39" xfId="958"/>
    <cellStyle name="Normal 2 5 4" xfId="959"/>
    <cellStyle name="Normal 2 5 40" xfId="960"/>
    <cellStyle name="Normal 2 5 41" xfId="961"/>
    <cellStyle name="Normal 2 5 42" xfId="962"/>
    <cellStyle name="Normal 2 5 43" xfId="963"/>
    <cellStyle name="Normal 2 5 44" xfId="964"/>
    <cellStyle name="Normal 2 5 45" xfId="965"/>
    <cellStyle name="Normal 2 5 46" xfId="966"/>
    <cellStyle name="Normal 2 5 47" xfId="967"/>
    <cellStyle name="Normal 2 5 48" xfId="968"/>
    <cellStyle name="Normal 2 5 49" xfId="969"/>
    <cellStyle name="Normal 2 5 5" xfId="970"/>
    <cellStyle name="Normal 2 5 50" xfId="971"/>
    <cellStyle name="Normal 2 5 51" xfId="972"/>
    <cellStyle name="Normal 2 5 52" xfId="973"/>
    <cellStyle name="Normal 2 5 53" xfId="974"/>
    <cellStyle name="Normal 2 5 54" xfId="975"/>
    <cellStyle name="Normal 2 5 55" xfId="976"/>
    <cellStyle name="Normal 2 5 56" xfId="977"/>
    <cellStyle name="Normal 2 5 57" xfId="978"/>
    <cellStyle name="Normal 2 5 58" xfId="979"/>
    <cellStyle name="Normal 2 5 59" xfId="980"/>
    <cellStyle name="Normal 2 5 6" xfId="981"/>
    <cellStyle name="Normal 2 5 60" xfId="982"/>
    <cellStyle name="Normal 2 5 61" xfId="983"/>
    <cellStyle name="Normal 2 5 62" xfId="984"/>
    <cellStyle name="Normal 2 5 63" xfId="985"/>
    <cellStyle name="Normal 2 5 64" xfId="986"/>
    <cellStyle name="Normal 2 5 65" xfId="987"/>
    <cellStyle name="Normal 2 5 66" xfId="988"/>
    <cellStyle name="Normal 2 5 67" xfId="989"/>
    <cellStyle name="Normal 2 5 68" xfId="990"/>
    <cellStyle name="Normal 2 5 69" xfId="991"/>
    <cellStyle name="Normal 2 5 7" xfId="992"/>
    <cellStyle name="Normal 2 5 70" xfId="993"/>
    <cellStyle name="Normal 2 5 71" xfId="994"/>
    <cellStyle name="Normal 2 5 72" xfId="995"/>
    <cellStyle name="Normal 2 5 73" xfId="996"/>
    <cellStyle name="Normal 2 5 74" xfId="997"/>
    <cellStyle name="Normal 2 5 75" xfId="998"/>
    <cellStyle name="Normal 2 5 76" xfId="999"/>
    <cellStyle name="Normal 2 5 77" xfId="1000"/>
    <cellStyle name="Normal 2 5 78" xfId="1001"/>
    <cellStyle name="Normal 2 5 79" xfId="1002"/>
    <cellStyle name="Normal 2 5 8" xfId="1003"/>
    <cellStyle name="Normal 2 5 80" xfId="1004"/>
    <cellStyle name="Normal 2 5 81" xfId="1005"/>
    <cellStyle name="Normal 2 5 82" xfId="1006"/>
    <cellStyle name="Normal 2 5 83" xfId="1007"/>
    <cellStyle name="Normal 2 5 84" xfId="1008"/>
    <cellStyle name="Normal 2 5 85" xfId="1009"/>
    <cellStyle name="Normal 2 5 86" xfId="1010"/>
    <cellStyle name="Normal 2 5 87" xfId="1011"/>
    <cellStyle name="Normal 2 5 88" xfId="840"/>
    <cellStyle name="Normal 2 5 9" xfId="1012"/>
    <cellStyle name="Normal 2 5_DEER 032008 Cost Summary Delivery - Rev 4 (2)" xfId="1013"/>
    <cellStyle name="Normal 2 50" xfId="1014"/>
    <cellStyle name="Normal 2 51" xfId="1015"/>
    <cellStyle name="Normal 2 52" xfId="1016"/>
    <cellStyle name="Normal 2 53" xfId="1017"/>
    <cellStyle name="Normal 2 54" xfId="1018"/>
    <cellStyle name="Normal 2 55" xfId="1019"/>
    <cellStyle name="Normal 2 56" xfId="1020"/>
    <cellStyle name="Normal 2 57" xfId="1021"/>
    <cellStyle name="Normal 2 58" xfId="1022"/>
    <cellStyle name="Normal 2 59" xfId="1023"/>
    <cellStyle name="Normal 2 6" xfId="104"/>
    <cellStyle name="Normal 2 6 2" xfId="1024"/>
    <cellStyle name="Normal 2 6 2 2" xfId="2174"/>
    <cellStyle name="Normal 2 6 2 3" xfId="2175"/>
    <cellStyle name="Normal 2 6 2 4" xfId="2173"/>
    <cellStyle name="Normal 2 6 3" xfId="2176"/>
    <cellStyle name="Normal 2 6 3 2" xfId="2177"/>
    <cellStyle name="Normal 2 6 4" xfId="2178"/>
    <cellStyle name="Normal 2 6 4 2" xfId="2179"/>
    <cellStyle name="Normal 2 6 5" xfId="2180"/>
    <cellStyle name="Normal 2 6 6" xfId="2181"/>
    <cellStyle name="Normal 2 6 7" xfId="2182"/>
    <cellStyle name="Normal 2 60" xfId="1025"/>
    <cellStyle name="Normal 2 61" xfId="1026"/>
    <cellStyle name="Normal 2 62" xfId="1027"/>
    <cellStyle name="Normal 2 63" xfId="1028"/>
    <cellStyle name="Normal 2 64" xfId="1029"/>
    <cellStyle name="Normal 2 65" xfId="1030"/>
    <cellStyle name="Normal 2 66" xfId="1031"/>
    <cellStyle name="Normal 2 67" xfId="1032"/>
    <cellStyle name="Normal 2 68" xfId="1033"/>
    <cellStyle name="Normal 2 69" xfId="1034"/>
    <cellStyle name="Normal 2 7" xfId="1035"/>
    <cellStyle name="Normal 2 7 2" xfId="2184"/>
    <cellStyle name="Normal 2 7 2 2" xfId="2185"/>
    <cellStyle name="Normal 2 7 3" xfId="2186"/>
    <cellStyle name="Normal 2 7 4" xfId="2187"/>
    <cellStyle name="Normal 2 7 5" xfId="2183"/>
    <cellStyle name="Normal 2 70" xfId="1036"/>
    <cellStyle name="Normal 2 71" xfId="1037"/>
    <cellStyle name="Normal 2 72" xfId="1038"/>
    <cellStyle name="Normal 2 73" xfId="1039"/>
    <cellStyle name="Normal 2 74" xfId="1040"/>
    <cellStyle name="Normal 2 75" xfId="1041"/>
    <cellStyle name="Normal 2 76" xfId="1042"/>
    <cellStyle name="Normal 2 77" xfId="1043"/>
    <cellStyle name="Normal 2 78" xfId="1044"/>
    <cellStyle name="Normal 2 79" xfId="1045"/>
    <cellStyle name="Normal 2 8" xfId="1046"/>
    <cellStyle name="Normal 2 8 10" xfId="1047"/>
    <cellStyle name="Normal 2 8 11" xfId="1048"/>
    <cellStyle name="Normal 2 8 12" xfId="1049"/>
    <cellStyle name="Normal 2 8 13" xfId="1050"/>
    <cellStyle name="Normal 2 8 14" xfId="1051"/>
    <cellStyle name="Normal 2 8 15" xfId="1052"/>
    <cellStyle name="Normal 2 8 16" xfId="1053"/>
    <cellStyle name="Normal 2 8 17" xfId="1054"/>
    <cellStyle name="Normal 2 8 18" xfId="1055"/>
    <cellStyle name="Normal 2 8 19" xfId="1056"/>
    <cellStyle name="Normal 2 8 2" xfId="1057"/>
    <cellStyle name="Normal 2 8 20" xfId="1058"/>
    <cellStyle name="Normal 2 8 21" xfId="1059"/>
    <cellStyle name="Normal 2 8 22" xfId="1060"/>
    <cellStyle name="Normal 2 8 23" xfId="1061"/>
    <cellStyle name="Normal 2 8 24" xfId="2189"/>
    <cellStyle name="Normal 2 8 25" xfId="2188"/>
    <cellStyle name="Normal 2 8 3" xfId="1062"/>
    <cellStyle name="Normal 2 8 4" xfId="1063"/>
    <cellStyle name="Normal 2 8 5" xfId="1064"/>
    <cellStyle name="Normal 2 8 6" xfId="1065"/>
    <cellStyle name="Normal 2 8 7" xfId="1066"/>
    <cellStyle name="Normal 2 8 8" xfId="1067"/>
    <cellStyle name="Normal 2 8 9" xfId="1068"/>
    <cellStyle name="Normal 2 80" xfId="1069"/>
    <cellStyle name="Normal 2 81" xfId="1070"/>
    <cellStyle name="Normal 2 82" xfId="1071"/>
    <cellStyle name="Normal 2 83" xfId="1072"/>
    <cellStyle name="Normal 2 84" xfId="1073"/>
    <cellStyle name="Normal 2 85" xfId="1074"/>
    <cellStyle name="Normal 2 86" xfId="1075"/>
    <cellStyle name="Normal 2 87" xfId="1076"/>
    <cellStyle name="Normal 2 88" xfId="1077"/>
    <cellStyle name="Normal 2 89" xfId="1078"/>
    <cellStyle name="Normal 2 9" xfId="1079"/>
    <cellStyle name="Normal 2 9 10" xfId="1080"/>
    <cellStyle name="Normal 2 9 11" xfId="1081"/>
    <cellStyle name="Normal 2 9 12" xfId="1082"/>
    <cellStyle name="Normal 2 9 13" xfId="1083"/>
    <cellStyle name="Normal 2 9 14" xfId="1084"/>
    <cellStyle name="Normal 2 9 15" xfId="1085"/>
    <cellStyle name="Normal 2 9 16" xfId="1086"/>
    <cellStyle name="Normal 2 9 17" xfId="1087"/>
    <cellStyle name="Normal 2 9 18" xfId="1088"/>
    <cellStyle name="Normal 2 9 19" xfId="1089"/>
    <cellStyle name="Normal 2 9 2" xfId="1090"/>
    <cellStyle name="Normal 2 9 20" xfId="1091"/>
    <cellStyle name="Normal 2 9 21" xfId="1092"/>
    <cellStyle name="Normal 2 9 22" xfId="1093"/>
    <cellStyle name="Normal 2 9 23" xfId="1094"/>
    <cellStyle name="Normal 2 9 3" xfId="1095"/>
    <cellStyle name="Normal 2 9 4" xfId="1096"/>
    <cellStyle name="Normal 2 9 5" xfId="1097"/>
    <cellStyle name="Normal 2 9 6" xfId="1098"/>
    <cellStyle name="Normal 2 9 7" xfId="1099"/>
    <cellStyle name="Normal 2 9 8" xfId="1100"/>
    <cellStyle name="Normal 2 9 9" xfId="1101"/>
    <cellStyle name="Normal 2 90" xfId="1102"/>
    <cellStyle name="Normal 2 91" xfId="1103"/>
    <cellStyle name="Normal 2 92" xfId="1104"/>
    <cellStyle name="Normal 2 93" xfId="1105"/>
    <cellStyle name="Normal 2 94" xfId="1106"/>
    <cellStyle name="Normal 2 95" xfId="1107"/>
    <cellStyle name="Normal 2 96" xfId="1108"/>
    <cellStyle name="Normal 2 97" xfId="1109"/>
    <cellStyle name="Normal 2 98" xfId="1110"/>
    <cellStyle name="Normal 2 99" xfId="1111"/>
    <cellStyle name="Normal 20" xfId="1112"/>
    <cellStyle name="Normal 20 2" xfId="2191"/>
    <cellStyle name="Normal 20 3" xfId="2190"/>
    <cellStyle name="Normal 21" xfId="2066"/>
    <cellStyle name="Normal 21 2" xfId="2192"/>
    <cellStyle name="Normal 21 2 2" xfId="2193"/>
    <cellStyle name="Normal 21 3" xfId="2194"/>
    <cellStyle name="Normal 22" xfId="124"/>
    <cellStyle name="Normal 22 2" xfId="2196"/>
    <cellStyle name="Normal 22 2 2" xfId="2197"/>
    <cellStyle name="Normal 22 3" xfId="2198"/>
    <cellStyle name="Normal 22 4" xfId="2195"/>
    <cellStyle name="Normal 23" xfId="2060"/>
    <cellStyle name="Normal 23 2" xfId="2200"/>
    <cellStyle name="Normal 23 3" xfId="2199"/>
    <cellStyle name="Normal 24" xfId="2201"/>
    <cellStyle name="Normal 24 2" xfId="2202"/>
    <cellStyle name="Normal 25" xfId="2203"/>
    <cellStyle name="Normal 25 2" xfId="2204"/>
    <cellStyle name="Normal 26" xfId="2205"/>
    <cellStyle name="Normal 27" xfId="2206"/>
    <cellStyle name="Normal 28" xfId="2207"/>
    <cellStyle name="Normal 29" xfId="2208"/>
    <cellStyle name="Normal 3" xfId="17"/>
    <cellStyle name="Normal 3 10" xfId="1113"/>
    <cellStyle name="Normal 3 10 10" xfId="1114"/>
    <cellStyle name="Normal 3 10 11" xfId="1115"/>
    <cellStyle name="Normal 3 10 12" xfId="1116"/>
    <cellStyle name="Normal 3 10 13" xfId="1117"/>
    <cellStyle name="Normal 3 10 14" xfId="1118"/>
    <cellStyle name="Normal 3 10 15" xfId="1119"/>
    <cellStyle name="Normal 3 10 16" xfId="1120"/>
    <cellStyle name="Normal 3 10 17" xfId="1121"/>
    <cellStyle name="Normal 3 10 18" xfId="1122"/>
    <cellStyle name="Normal 3 10 19" xfId="1123"/>
    <cellStyle name="Normal 3 10 2" xfId="1124"/>
    <cellStyle name="Normal 3 10 20" xfId="1125"/>
    <cellStyle name="Normal 3 10 21" xfId="1126"/>
    <cellStyle name="Normal 3 10 22" xfId="1127"/>
    <cellStyle name="Normal 3 10 23" xfId="1128"/>
    <cellStyle name="Normal 3 10 3" xfId="1129"/>
    <cellStyle name="Normal 3 10 4" xfId="1130"/>
    <cellStyle name="Normal 3 10 5" xfId="1131"/>
    <cellStyle name="Normal 3 10 6" xfId="1132"/>
    <cellStyle name="Normal 3 10 7" xfId="1133"/>
    <cellStyle name="Normal 3 10 8" xfId="1134"/>
    <cellStyle name="Normal 3 10 9" xfId="1135"/>
    <cellStyle name="Normal 3 11" xfId="1136"/>
    <cellStyle name="Normal 3 11 10" xfId="1137"/>
    <cellStyle name="Normal 3 11 11" xfId="1138"/>
    <cellStyle name="Normal 3 11 12" xfId="1139"/>
    <cellStyle name="Normal 3 11 13" xfId="1140"/>
    <cellStyle name="Normal 3 11 14" xfId="1141"/>
    <cellStyle name="Normal 3 11 15" xfId="1142"/>
    <cellStyle name="Normal 3 11 16" xfId="1143"/>
    <cellStyle name="Normal 3 11 17" xfId="1144"/>
    <cellStyle name="Normal 3 11 18" xfId="1145"/>
    <cellStyle name="Normal 3 11 19" xfId="1146"/>
    <cellStyle name="Normal 3 11 2" xfId="1147"/>
    <cellStyle name="Normal 3 11 20" xfId="1148"/>
    <cellStyle name="Normal 3 11 21" xfId="1149"/>
    <cellStyle name="Normal 3 11 22" xfId="1150"/>
    <cellStyle name="Normal 3 11 23" xfId="1151"/>
    <cellStyle name="Normal 3 11 3" xfId="1152"/>
    <cellStyle name="Normal 3 11 4" xfId="1153"/>
    <cellStyle name="Normal 3 11 5" xfId="1154"/>
    <cellStyle name="Normal 3 11 6" xfId="1155"/>
    <cellStyle name="Normal 3 11 7" xfId="1156"/>
    <cellStyle name="Normal 3 11 8" xfId="1157"/>
    <cellStyle name="Normal 3 11 9" xfId="1158"/>
    <cellStyle name="Normal 3 12" xfId="1159"/>
    <cellStyle name="Normal 3 12 10" xfId="1160"/>
    <cellStyle name="Normal 3 12 11" xfId="1161"/>
    <cellStyle name="Normal 3 12 12" xfId="1162"/>
    <cellStyle name="Normal 3 12 13" xfId="1163"/>
    <cellStyle name="Normal 3 12 14" xfId="1164"/>
    <cellStyle name="Normal 3 12 15" xfId="1165"/>
    <cellStyle name="Normal 3 12 16" xfId="1166"/>
    <cellStyle name="Normal 3 12 17" xfId="1167"/>
    <cellStyle name="Normal 3 12 18" xfId="1168"/>
    <cellStyle name="Normal 3 12 19" xfId="1169"/>
    <cellStyle name="Normal 3 12 2" xfId="1170"/>
    <cellStyle name="Normal 3 12 20" xfId="1171"/>
    <cellStyle name="Normal 3 12 21" xfId="1172"/>
    <cellStyle name="Normal 3 12 22" xfId="1173"/>
    <cellStyle name="Normal 3 12 23" xfId="1174"/>
    <cellStyle name="Normal 3 12 3" xfId="1175"/>
    <cellStyle name="Normal 3 12 4" xfId="1176"/>
    <cellStyle name="Normal 3 12 5" xfId="1177"/>
    <cellStyle name="Normal 3 12 6" xfId="1178"/>
    <cellStyle name="Normal 3 12 7" xfId="1179"/>
    <cellStyle name="Normal 3 12 8" xfId="1180"/>
    <cellStyle name="Normal 3 12 9" xfId="1181"/>
    <cellStyle name="Normal 3 13" xfId="1182"/>
    <cellStyle name="Normal 3 13 10" xfId="1183"/>
    <cellStyle name="Normal 3 13 11" xfId="1184"/>
    <cellStyle name="Normal 3 13 12" xfId="1185"/>
    <cellStyle name="Normal 3 13 13" xfId="1186"/>
    <cellStyle name="Normal 3 13 14" xfId="1187"/>
    <cellStyle name="Normal 3 13 15" xfId="1188"/>
    <cellStyle name="Normal 3 13 16" xfId="1189"/>
    <cellStyle name="Normal 3 13 17" xfId="1190"/>
    <cellStyle name="Normal 3 13 18" xfId="1191"/>
    <cellStyle name="Normal 3 13 19" xfId="1192"/>
    <cellStyle name="Normal 3 13 2" xfId="1193"/>
    <cellStyle name="Normal 3 13 20" xfId="1194"/>
    <cellStyle name="Normal 3 13 21" xfId="1195"/>
    <cellStyle name="Normal 3 13 22" xfId="1196"/>
    <cellStyle name="Normal 3 13 23" xfId="1197"/>
    <cellStyle name="Normal 3 13 3" xfId="1198"/>
    <cellStyle name="Normal 3 13 4" xfId="1199"/>
    <cellStyle name="Normal 3 13 5" xfId="1200"/>
    <cellStyle name="Normal 3 13 6" xfId="1201"/>
    <cellStyle name="Normal 3 13 7" xfId="1202"/>
    <cellStyle name="Normal 3 13 8" xfId="1203"/>
    <cellStyle name="Normal 3 13 9" xfId="1204"/>
    <cellStyle name="Normal 3 14" xfId="1205"/>
    <cellStyle name="Normal 3 14 10" xfId="1206"/>
    <cellStyle name="Normal 3 14 11" xfId="1207"/>
    <cellStyle name="Normal 3 14 12" xfId="1208"/>
    <cellStyle name="Normal 3 14 13" xfId="1209"/>
    <cellStyle name="Normal 3 14 14" xfId="1210"/>
    <cellStyle name="Normal 3 14 15" xfId="1211"/>
    <cellStyle name="Normal 3 14 16" xfId="1212"/>
    <cellStyle name="Normal 3 14 17" xfId="1213"/>
    <cellStyle name="Normal 3 14 18" xfId="1214"/>
    <cellStyle name="Normal 3 14 19" xfId="1215"/>
    <cellStyle name="Normal 3 14 2" xfId="1216"/>
    <cellStyle name="Normal 3 14 20" xfId="1217"/>
    <cellStyle name="Normal 3 14 21" xfId="1218"/>
    <cellStyle name="Normal 3 14 22" xfId="1219"/>
    <cellStyle name="Normal 3 14 23" xfId="1220"/>
    <cellStyle name="Normal 3 14 3" xfId="1221"/>
    <cellStyle name="Normal 3 14 4" xfId="1222"/>
    <cellStyle name="Normal 3 14 5" xfId="1223"/>
    <cellStyle name="Normal 3 14 6" xfId="1224"/>
    <cellStyle name="Normal 3 14 7" xfId="1225"/>
    <cellStyle name="Normal 3 14 8" xfId="1226"/>
    <cellStyle name="Normal 3 14 9" xfId="1227"/>
    <cellStyle name="Normal 3 15" xfId="1228"/>
    <cellStyle name="Normal 3 15 10" xfId="1229"/>
    <cellStyle name="Normal 3 15 11" xfId="1230"/>
    <cellStyle name="Normal 3 15 12" xfId="1231"/>
    <cellStyle name="Normal 3 15 13" xfId="1232"/>
    <cellStyle name="Normal 3 15 14" xfId="1233"/>
    <cellStyle name="Normal 3 15 15" xfId="1234"/>
    <cellStyle name="Normal 3 15 16" xfId="1235"/>
    <cellStyle name="Normal 3 15 17" xfId="1236"/>
    <cellStyle name="Normal 3 15 18" xfId="1237"/>
    <cellStyle name="Normal 3 15 19" xfId="1238"/>
    <cellStyle name="Normal 3 15 2" xfId="1239"/>
    <cellStyle name="Normal 3 15 20" xfId="1240"/>
    <cellStyle name="Normal 3 15 21" xfId="1241"/>
    <cellStyle name="Normal 3 15 22" xfId="1242"/>
    <cellStyle name="Normal 3 15 23" xfId="1243"/>
    <cellStyle name="Normal 3 15 3" xfId="1244"/>
    <cellStyle name="Normal 3 15 4" xfId="1245"/>
    <cellStyle name="Normal 3 15 5" xfId="1246"/>
    <cellStyle name="Normal 3 15 6" xfId="1247"/>
    <cellStyle name="Normal 3 15 7" xfId="1248"/>
    <cellStyle name="Normal 3 15 8" xfId="1249"/>
    <cellStyle name="Normal 3 15 9" xfId="1250"/>
    <cellStyle name="Normal 3 16" xfId="1251"/>
    <cellStyle name="Normal 3 16 10" xfId="1252"/>
    <cellStyle name="Normal 3 16 11" xfId="1253"/>
    <cellStyle name="Normal 3 16 12" xfId="1254"/>
    <cellStyle name="Normal 3 16 13" xfId="1255"/>
    <cellStyle name="Normal 3 16 14" xfId="1256"/>
    <cellStyle name="Normal 3 16 15" xfId="1257"/>
    <cellStyle name="Normal 3 16 16" xfId="1258"/>
    <cellStyle name="Normal 3 16 17" xfId="1259"/>
    <cellStyle name="Normal 3 16 18" xfId="1260"/>
    <cellStyle name="Normal 3 16 19" xfId="1261"/>
    <cellStyle name="Normal 3 16 2" xfId="1262"/>
    <cellStyle name="Normal 3 16 20" xfId="1263"/>
    <cellStyle name="Normal 3 16 21" xfId="1264"/>
    <cellStyle name="Normal 3 16 22" xfId="1265"/>
    <cellStyle name="Normal 3 16 23" xfId="1266"/>
    <cellStyle name="Normal 3 16 3" xfId="1267"/>
    <cellStyle name="Normal 3 16 4" xfId="1268"/>
    <cellStyle name="Normal 3 16 5" xfId="1269"/>
    <cellStyle name="Normal 3 16 6" xfId="1270"/>
    <cellStyle name="Normal 3 16 7" xfId="1271"/>
    <cellStyle name="Normal 3 16 8" xfId="1272"/>
    <cellStyle name="Normal 3 16 9" xfId="1273"/>
    <cellStyle name="Normal 3 17" xfId="1274"/>
    <cellStyle name="Normal 3 17 10" xfId="1275"/>
    <cellStyle name="Normal 3 17 11" xfId="1276"/>
    <cellStyle name="Normal 3 17 12" xfId="1277"/>
    <cellStyle name="Normal 3 17 13" xfId="1278"/>
    <cellStyle name="Normal 3 17 14" xfId="1279"/>
    <cellStyle name="Normal 3 17 15" xfId="1280"/>
    <cellStyle name="Normal 3 17 16" xfId="1281"/>
    <cellStyle name="Normal 3 17 17" xfId="1282"/>
    <cellStyle name="Normal 3 17 18" xfId="1283"/>
    <cellStyle name="Normal 3 17 19" xfId="1284"/>
    <cellStyle name="Normal 3 17 2" xfId="1285"/>
    <cellStyle name="Normal 3 17 20" xfId="1286"/>
    <cellStyle name="Normal 3 17 21" xfId="1287"/>
    <cellStyle name="Normal 3 17 22" xfId="1288"/>
    <cellStyle name="Normal 3 17 23" xfId="1289"/>
    <cellStyle name="Normal 3 17 3" xfId="1290"/>
    <cellStyle name="Normal 3 17 4" xfId="1291"/>
    <cellStyle name="Normal 3 17 5" xfId="1292"/>
    <cellStyle name="Normal 3 17 6" xfId="1293"/>
    <cellStyle name="Normal 3 17 7" xfId="1294"/>
    <cellStyle name="Normal 3 17 8" xfId="1295"/>
    <cellStyle name="Normal 3 17 9" xfId="1296"/>
    <cellStyle name="Normal 3 18" xfId="1297"/>
    <cellStyle name="Normal 3 18 10" xfId="1298"/>
    <cellStyle name="Normal 3 18 11" xfId="1299"/>
    <cellStyle name="Normal 3 18 12" xfId="1300"/>
    <cellStyle name="Normal 3 18 13" xfId="1301"/>
    <cellStyle name="Normal 3 18 14" xfId="1302"/>
    <cellStyle name="Normal 3 18 15" xfId="1303"/>
    <cellStyle name="Normal 3 18 16" xfId="1304"/>
    <cellStyle name="Normal 3 18 17" xfId="1305"/>
    <cellStyle name="Normal 3 18 18" xfId="1306"/>
    <cellStyle name="Normal 3 18 19" xfId="1307"/>
    <cellStyle name="Normal 3 18 2" xfId="1308"/>
    <cellStyle name="Normal 3 18 20" xfId="1309"/>
    <cellStyle name="Normal 3 18 21" xfId="1310"/>
    <cellStyle name="Normal 3 18 22" xfId="1311"/>
    <cellStyle name="Normal 3 18 23" xfId="1312"/>
    <cellStyle name="Normal 3 18 3" xfId="1313"/>
    <cellStyle name="Normal 3 18 4" xfId="1314"/>
    <cellStyle name="Normal 3 18 5" xfId="1315"/>
    <cellStyle name="Normal 3 18 6" xfId="1316"/>
    <cellStyle name="Normal 3 18 7" xfId="1317"/>
    <cellStyle name="Normal 3 18 8" xfId="1318"/>
    <cellStyle name="Normal 3 18 9" xfId="1319"/>
    <cellStyle name="Normal 3 19" xfId="1320"/>
    <cellStyle name="Normal 3 19 10" xfId="1321"/>
    <cellStyle name="Normal 3 19 11" xfId="1322"/>
    <cellStyle name="Normal 3 19 12" xfId="1323"/>
    <cellStyle name="Normal 3 19 13" xfId="1324"/>
    <cellStyle name="Normal 3 19 14" xfId="1325"/>
    <cellStyle name="Normal 3 19 15" xfId="1326"/>
    <cellStyle name="Normal 3 19 16" xfId="1327"/>
    <cellStyle name="Normal 3 19 17" xfId="1328"/>
    <cellStyle name="Normal 3 19 18" xfId="1329"/>
    <cellStyle name="Normal 3 19 19" xfId="1330"/>
    <cellStyle name="Normal 3 19 2" xfId="1331"/>
    <cellStyle name="Normal 3 19 20" xfId="1332"/>
    <cellStyle name="Normal 3 19 21" xfId="1333"/>
    <cellStyle name="Normal 3 19 22" xfId="1334"/>
    <cellStyle name="Normal 3 19 23" xfId="1335"/>
    <cellStyle name="Normal 3 19 3" xfId="1336"/>
    <cellStyle name="Normal 3 19 4" xfId="1337"/>
    <cellStyle name="Normal 3 19 5" xfId="1338"/>
    <cellStyle name="Normal 3 19 6" xfId="1339"/>
    <cellStyle name="Normal 3 19 7" xfId="1340"/>
    <cellStyle name="Normal 3 19 8" xfId="1341"/>
    <cellStyle name="Normal 3 19 9" xfId="1342"/>
    <cellStyle name="Normal 3 2" xfId="38"/>
    <cellStyle name="Normal 3 2 10" xfId="1343"/>
    <cellStyle name="Normal 3 2 11" xfId="1344"/>
    <cellStyle name="Normal 3 2 12" xfId="1345"/>
    <cellStyle name="Normal 3 2 13" xfId="1346"/>
    <cellStyle name="Normal 3 2 14" xfId="1347"/>
    <cellStyle name="Normal 3 2 15" xfId="1348"/>
    <cellStyle name="Normal 3 2 16" xfId="1349"/>
    <cellStyle name="Normal 3 2 17" xfId="1350"/>
    <cellStyle name="Normal 3 2 18" xfId="1351"/>
    <cellStyle name="Normal 3 2 19" xfId="1352"/>
    <cellStyle name="Normal 3 2 2" xfId="105"/>
    <cellStyle name="Normal 3 2 2 10" xfId="1353"/>
    <cellStyle name="Normal 3 2 2 11" xfId="1354"/>
    <cellStyle name="Normal 3 2 2 12" xfId="1355"/>
    <cellStyle name="Normal 3 2 2 13" xfId="1356"/>
    <cellStyle name="Normal 3 2 2 14" xfId="1357"/>
    <cellStyle name="Normal 3 2 2 15" xfId="1358"/>
    <cellStyle name="Normal 3 2 2 16" xfId="1359"/>
    <cellStyle name="Normal 3 2 2 17" xfId="1360"/>
    <cellStyle name="Normal 3 2 2 18" xfId="1361"/>
    <cellStyle name="Normal 3 2 2 19" xfId="1362"/>
    <cellStyle name="Normal 3 2 2 2" xfId="1363"/>
    <cellStyle name="Normal 3 2 2 20" xfId="1364"/>
    <cellStyle name="Normal 3 2 2 21" xfId="1365"/>
    <cellStyle name="Normal 3 2 2 22" xfId="1366"/>
    <cellStyle name="Normal 3 2 2 23" xfId="1367"/>
    <cellStyle name="Normal 3 2 2 24" xfId="1368"/>
    <cellStyle name="Normal 3 2 2 25" xfId="1369"/>
    <cellStyle name="Normal 3 2 2 26" xfId="1370"/>
    <cellStyle name="Normal 3 2 2 27" xfId="1371"/>
    <cellStyle name="Normal 3 2 2 28" xfId="1372"/>
    <cellStyle name="Normal 3 2 2 29" xfId="1373"/>
    <cellStyle name="Normal 3 2 2 3" xfId="1374"/>
    <cellStyle name="Normal 3 2 2 30" xfId="1375"/>
    <cellStyle name="Normal 3 2 2 31" xfId="1376"/>
    <cellStyle name="Normal 3 2 2 32" xfId="1377"/>
    <cellStyle name="Normal 3 2 2 33" xfId="1378"/>
    <cellStyle name="Normal 3 2 2 4" xfId="1379"/>
    <cellStyle name="Normal 3 2 2 5" xfId="1380"/>
    <cellStyle name="Normal 3 2 2 6" xfId="1381"/>
    <cellStyle name="Normal 3 2 2 7" xfId="1382"/>
    <cellStyle name="Normal 3 2 2 8" xfId="1383"/>
    <cellStyle name="Normal 3 2 2 9" xfId="1384"/>
    <cellStyle name="Normal 3 2 20" xfId="1385"/>
    <cellStyle name="Normal 3 2 21" xfId="1386"/>
    <cellStyle name="Normal 3 2 22" xfId="1387"/>
    <cellStyle name="Normal 3 2 23" xfId="1388"/>
    <cellStyle name="Normal 3 2 24" xfId="1389"/>
    <cellStyle name="Normal 3 2 25" xfId="1390"/>
    <cellStyle name="Normal 3 2 26" xfId="1391"/>
    <cellStyle name="Normal 3 2 27" xfId="1392"/>
    <cellStyle name="Normal 3 2 28" xfId="1393"/>
    <cellStyle name="Normal 3 2 29" xfId="1394"/>
    <cellStyle name="Normal 3 2 3" xfId="1395"/>
    <cellStyle name="Normal 3 2 30" xfId="1396"/>
    <cellStyle name="Normal 3 2 31" xfId="1397"/>
    <cellStyle name="Normal 3 2 32" xfId="1398"/>
    <cellStyle name="Normal 3 2 33" xfId="1399"/>
    <cellStyle name="Normal 3 2 34" xfId="1400"/>
    <cellStyle name="Normal 3 2 35" xfId="1401"/>
    <cellStyle name="Normal 3 2 36" xfId="1402"/>
    <cellStyle name="Normal 3 2 37" xfId="1403"/>
    <cellStyle name="Normal 3 2 38" xfId="1404"/>
    <cellStyle name="Normal 3 2 39" xfId="1405"/>
    <cellStyle name="Normal 3 2 4" xfId="1406"/>
    <cellStyle name="Normal 3 2 40" xfId="1407"/>
    <cellStyle name="Normal 3 2 41" xfId="1408"/>
    <cellStyle name="Normal 3 2 42" xfId="1409"/>
    <cellStyle name="Normal 3 2 43" xfId="1410"/>
    <cellStyle name="Normal 3 2 44" xfId="1411"/>
    <cellStyle name="Normal 3 2 45" xfId="1412"/>
    <cellStyle name="Normal 3 2 46" xfId="1413"/>
    <cellStyle name="Normal 3 2 47" xfId="1414"/>
    <cellStyle name="Normal 3 2 48" xfId="1415"/>
    <cellStyle name="Normal 3 2 49" xfId="1416"/>
    <cellStyle name="Normal 3 2 5" xfId="1417"/>
    <cellStyle name="Normal 3 2 50" xfId="1418"/>
    <cellStyle name="Normal 3 2 51" xfId="1419"/>
    <cellStyle name="Normal 3 2 52" xfId="1420"/>
    <cellStyle name="Normal 3 2 53" xfId="1421"/>
    <cellStyle name="Normal 3 2 54" xfId="1422"/>
    <cellStyle name="Normal 3 2 55" xfId="1423"/>
    <cellStyle name="Normal 3 2 6" xfId="1424"/>
    <cellStyle name="Normal 3 2 7" xfId="1425"/>
    <cellStyle name="Normal 3 2 8" xfId="1426"/>
    <cellStyle name="Normal 3 2 9" xfId="1427"/>
    <cellStyle name="Normal 3 20" xfId="1428"/>
    <cellStyle name="Normal 3 20 10" xfId="1429"/>
    <cellStyle name="Normal 3 20 11" xfId="1430"/>
    <cellStyle name="Normal 3 20 12" xfId="1431"/>
    <cellStyle name="Normal 3 20 13" xfId="1432"/>
    <cellStyle name="Normal 3 20 14" xfId="1433"/>
    <cellStyle name="Normal 3 20 15" xfId="1434"/>
    <cellStyle name="Normal 3 20 16" xfId="1435"/>
    <cellStyle name="Normal 3 20 17" xfId="1436"/>
    <cellStyle name="Normal 3 20 18" xfId="1437"/>
    <cellStyle name="Normal 3 20 19" xfId="1438"/>
    <cellStyle name="Normal 3 20 2" xfId="1439"/>
    <cellStyle name="Normal 3 20 20" xfId="1440"/>
    <cellStyle name="Normal 3 20 21" xfId="1441"/>
    <cellStyle name="Normal 3 20 22" xfId="1442"/>
    <cellStyle name="Normal 3 20 23" xfId="1443"/>
    <cellStyle name="Normal 3 20 3" xfId="1444"/>
    <cellStyle name="Normal 3 20 4" xfId="1445"/>
    <cellStyle name="Normal 3 20 5" xfId="1446"/>
    <cellStyle name="Normal 3 20 6" xfId="1447"/>
    <cellStyle name="Normal 3 20 7" xfId="1448"/>
    <cellStyle name="Normal 3 20 8" xfId="1449"/>
    <cellStyle name="Normal 3 20 9" xfId="1450"/>
    <cellStyle name="Normal 3 21" xfId="1451"/>
    <cellStyle name="Normal 3 21 10" xfId="1452"/>
    <cellStyle name="Normal 3 21 11" xfId="1453"/>
    <cellStyle name="Normal 3 21 12" xfId="1454"/>
    <cellStyle name="Normal 3 21 13" xfId="1455"/>
    <cellStyle name="Normal 3 21 14" xfId="1456"/>
    <cellStyle name="Normal 3 21 15" xfId="1457"/>
    <cellStyle name="Normal 3 21 16" xfId="1458"/>
    <cellStyle name="Normal 3 21 17" xfId="1459"/>
    <cellStyle name="Normal 3 21 18" xfId="1460"/>
    <cellStyle name="Normal 3 21 19" xfId="1461"/>
    <cellStyle name="Normal 3 21 2" xfId="1462"/>
    <cellStyle name="Normal 3 21 20" xfId="1463"/>
    <cellStyle name="Normal 3 21 21" xfId="1464"/>
    <cellStyle name="Normal 3 21 22" xfId="1465"/>
    <cellStyle name="Normal 3 21 23" xfId="1466"/>
    <cellStyle name="Normal 3 21 3" xfId="1467"/>
    <cellStyle name="Normal 3 21 4" xfId="1468"/>
    <cellStyle name="Normal 3 21 5" xfId="1469"/>
    <cellStyle name="Normal 3 21 6" xfId="1470"/>
    <cellStyle name="Normal 3 21 7" xfId="1471"/>
    <cellStyle name="Normal 3 21 8" xfId="1472"/>
    <cellStyle name="Normal 3 21 9" xfId="1473"/>
    <cellStyle name="Normal 3 22" xfId="1474"/>
    <cellStyle name="Normal 3 22 10" xfId="1475"/>
    <cellStyle name="Normal 3 22 11" xfId="1476"/>
    <cellStyle name="Normal 3 22 12" xfId="1477"/>
    <cellStyle name="Normal 3 22 13" xfId="1478"/>
    <cellStyle name="Normal 3 22 14" xfId="1479"/>
    <cellStyle name="Normal 3 22 15" xfId="1480"/>
    <cellStyle name="Normal 3 22 16" xfId="1481"/>
    <cellStyle name="Normal 3 22 17" xfId="1482"/>
    <cellStyle name="Normal 3 22 18" xfId="1483"/>
    <cellStyle name="Normal 3 22 19" xfId="1484"/>
    <cellStyle name="Normal 3 22 2" xfId="1485"/>
    <cellStyle name="Normal 3 22 20" xfId="1486"/>
    <cellStyle name="Normal 3 22 21" xfId="1487"/>
    <cellStyle name="Normal 3 22 22" xfId="1488"/>
    <cellStyle name="Normal 3 22 23" xfId="1489"/>
    <cellStyle name="Normal 3 22 3" xfId="1490"/>
    <cellStyle name="Normal 3 22 4" xfId="1491"/>
    <cellStyle name="Normal 3 22 5" xfId="1492"/>
    <cellStyle name="Normal 3 22 6" xfId="1493"/>
    <cellStyle name="Normal 3 22 7" xfId="1494"/>
    <cellStyle name="Normal 3 22 8" xfId="1495"/>
    <cellStyle name="Normal 3 22 9" xfId="1496"/>
    <cellStyle name="Normal 3 23" xfId="1497"/>
    <cellStyle name="Normal 3 23 10" xfId="1498"/>
    <cellStyle name="Normal 3 23 11" xfId="1499"/>
    <cellStyle name="Normal 3 23 12" xfId="1500"/>
    <cellStyle name="Normal 3 23 13" xfId="1501"/>
    <cellStyle name="Normal 3 23 14" xfId="1502"/>
    <cellStyle name="Normal 3 23 15" xfId="1503"/>
    <cellStyle name="Normal 3 23 16" xfId="1504"/>
    <cellStyle name="Normal 3 23 17" xfId="1505"/>
    <cellStyle name="Normal 3 23 18" xfId="1506"/>
    <cellStyle name="Normal 3 23 19" xfId="1507"/>
    <cellStyle name="Normal 3 23 2" xfId="1508"/>
    <cellStyle name="Normal 3 23 20" xfId="1509"/>
    <cellStyle name="Normal 3 23 21" xfId="1510"/>
    <cellStyle name="Normal 3 23 22" xfId="1511"/>
    <cellStyle name="Normal 3 23 23" xfId="1512"/>
    <cellStyle name="Normal 3 23 3" xfId="1513"/>
    <cellStyle name="Normal 3 23 4" xfId="1514"/>
    <cellStyle name="Normal 3 23 5" xfId="1515"/>
    <cellStyle name="Normal 3 23 6" xfId="1516"/>
    <cellStyle name="Normal 3 23 7" xfId="1517"/>
    <cellStyle name="Normal 3 23 8" xfId="1518"/>
    <cellStyle name="Normal 3 23 9" xfId="1519"/>
    <cellStyle name="Normal 3 24" xfId="1520"/>
    <cellStyle name="Normal 3 24 10" xfId="1521"/>
    <cellStyle name="Normal 3 24 11" xfId="1522"/>
    <cellStyle name="Normal 3 24 12" xfId="1523"/>
    <cellStyle name="Normal 3 24 13" xfId="1524"/>
    <cellStyle name="Normal 3 24 14" xfId="1525"/>
    <cellStyle name="Normal 3 24 15" xfId="1526"/>
    <cellStyle name="Normal 3 24 16" xfId="1527"/>
    <cellStyle name="Normal 3 24 17" xfId="1528"/>
    <cellStyle name="Normal 3 24 18" xfId="1529"/>
    <cellStyle name="Normal 3 24 19" xfId="1530"/>
    <cellStyle name="Normal 3 24 2" xfId="1531"/>
    <cellStyle name="Normal 3 24 20" xfId="1532"/>
    <cellStyle name="Normal 3 24 21" xfId="1533"/>
    <cellStyle name="Normal 3 24 22" xfId="1534"/>
    <cellStyle name="Normal 3 24 23" xfId="1535"/>
    <cellStyle name="Normal 3 24 3" xfId="1536"/>
    <cellStyle name="Normal 3 24 4" xfId="1537"/>
    <cellStyle name="Normal 3 24 5" xfId="1538"/>
    <cellStyle name="Normal 3 24 6" xfId="1539"/>
    <cellStyle name="Normal 3 24 7" xfId="1540"/>
    <cellStyle name="Normal 3 24 8" xfId="1541"/>
    <cellStyle name="Normal 3 24 9" xfId="1542"/>
    <cellStyle name="Normal 3 25" xfId="1543"/>
    <cellStyle name="Normal 3 25 10" xfId="1544"/>
    <cellStyle name="Normal 3 25 11" xfId="1545"/>
    <cellStyle name="Normal 3 25 12" xfId="1546"/>
    <cellStyle name="Normal 3 25 13" xfId="1547"/>
    <cellStyle name="Normal 3 25 14" xfId="1548"/>
    <cellStyle name="Normal 3 25 15" xfId="1549"/>
    <cellStyle name="Normal 3 25 16" xfId="1550"/>
    <cellStyle name="Normal 3 25 17" xfId="1551"/>
    <cellStyle name="Normal 3 25 18" xfId="1552"/>
    <cellStyle name="Normal 3 25 19" xfId="1553"/>
    <cellStyle name="Normal 3 25 2" xfId="1554"/>
    <cellStyle name="Normal 3 25 20" xfId="1555"/>
    <cellStyle name="Normal 3 25 21" xfId="1556"/>
    <cellStyle name="Normal 3 25 22" xfId="1557"/>
    <cellStyle name="Normal 3 25 23" xfId="1558"/>
    <cellStyle name="Normal 3 25 3" xfId="1559"/>
    <cellStyle name="Normal 3 25 4" xfId="1560"/>
    <cellStyle name="Normal 3 25 5" xfId="1561"/>
    <cellStyle name="Normal 3 25 6" xfId="1562"/>
    <cellStyle name="Normal 3 25 7" xfId="1563"/>
    <cellStyle name="Normal 3 25 8" xfId="1564"/>
    <cellStyle name="Normal 3 25 9" xfId="1565"/>
    <cellStyle name="Normal 3 26" xfId="1566"/>
    <cellStyle name="Normal 3 26 10" xfId="1567"/>
    <cellStyle name="Normal 3 26 11" xfId="1568"/>
    <cellStyle name="Normal 3 26 12" xfId="1569"/>
    <cellStyle name="Normal 3 26 13" xfId="1570"/>
    <cellStyle name="Normal 3 26 14" xfId="1571"/>
    <cellStyle name="Normal 3 26 15" xfId="1572"/>
    <cellStyle name="Normal 3 26 16" xfId="1573"/>
    <cellStyle name="Normal 3 26 17" xfId="1574"/>
    <cellStyle name="Normal 3 26 18" xfId="1575"/>
    <cellStyle name="Normal 3 26 19" xfId="1576"/>
    <cellStyle name="Normal 3 26 2" xfId="1577"/>
    <cellStyle name="Normal 3 26 20" xfId="1578"/>
    <cellStyle name="Normal 3 26 21" xfId="1579"/>
    <cellStyle name="Normal 3 26 22" xfId="1580"/>
    <cellStyle name="Normal 3 26 23" xfId="1581"/>
    <cellStyle name="Normal 3 26 3" xfId="1582"/>
    <cellStyle name="Normal 3 26 4" xfId="1583"/>
    <cellStyle name="Normal 3 26 5" xfId="1584"/>
    <cellStyle name="Normal 3 26 6" xfId="1585"/>
    <cellStyle name="Normal 3 26 7" xfId="1586"/>
    <cellStyle name="Normal 3 26 8" xfId="1587"/>
    <cellStyle name="Normal 3 26 9" xfId="1588"/>
    <cellStyle name="Normal 3 27" xfId="1589"/>
    <cellStyle name="Normal 3 27 10" xfId="1590"/>
    <cellStyle name="Normal 3 27 11" xfId="1591"/>
    <cellStyle name="Normal 3 27 12" xfId="1592"/>
    <cellStyle name="Normal 3 27 13" xfId="1593"/>
    <cellStyle name="Normal 3 27 14" xfId="1594"/>
    <cellStyle name="Normal 3 27 15" xfId="1595"/>
    <cellStyle name="Normal 3 27 16" xfId="1596"/>
    <cellStyle name="Normal 3 27 17" xfId="1597"/>
    <cellStyle name="Normal 3 27 18" xfId="1598"/>
    <cellStyle name="Normal 3 27 19" xfId="1599"/>
    <cellStyle name="Normal 3 27 2" xfId="1600"/>
    <cellStyle name="Normal 3 27 20" xfId="1601"/>
    <cellStyle name="Normal 3 27 21" xfId="1602"/>
    <cellStyle name="Normal 3 27 22" xfId="1603"/>
    <cellStyle name="Normal 3 27 23" xfId="1604"/>
    <cellStyle name="Normal 3 27 3" xfId="1605"/>
    <cellStyle name="Normal 3 27 4" xfId="1606"/>
    <cellStyle name="Normal 3 27 5" xfId="1607"/>
    <cellStyle name="Normal 3 27 6" xfId="1608"/>
    <cellStyle name="Normal 3 27 7" xfId="1609"/>
    <cellStyle name="Normal 3 27 8" xfId="1610"/>
    <cellStyle name="Normal 3 27 9" xfId="1611"/>
    <cellStyle name="Normal 3 28" xfId="1612"/>
    <cellStyle name="Normal 3 28 10" xfId="1613"/>
    <cellStyle name="Normal 3 28 11" xfId="1614"/>
    <cellStyle name="Normal 3 28 12" xfId="1615"/>
    <cellStyle name="Normal 3 28 13" xfId="1616"/>
    <cellStyle name="Normal 3 28 14" xfId="1617"/>
    <cellStyle name="Normal 3 28 15" xfId="1618"/>
    <cellStyle name="Normal 3 28 16" xfId="1619"/>
    <cellStyle name="Normal 3 28 17" xfId="1620"/>
    <cellStyle name="Normal 3 28 18" xfId="1621"/>
    <cellStyle name="Normal 3 28 19" xfId="1622"/>
    <cellStyle name="Normal 3 28 2" xfId="1623"/>
    <cellStyle name="Normal 3 28 20" xfId="1624"/>
    <cellStyle name="Normal 3 28 21" xfId="1625"/>
    <cellStyle name="Normal 3 28 22" xfId="1626"/>
    <cellStyle name="Normal 3 28 23" xfId="1627"/>
    <cellStyle name="Normal 3 28 3" xfId="1628"/>
    <cellStyle name="Normal 3 28 4" xfId="1629"/>
    <cellStyle name="Normal 3 28 5" xfId="1630"/>
    <cellStyle name="Normal 3 28 6" xfId="1631"/>
    <cellStyle name="Normal 3 28 7" xfId="1632"/>
    <cellStyle name="Normal 3 28 8" xfId="1633"/>
    <cellStyle name="Normal 3 28 9" xfId="1634"/>
    <cellStyle name="Normal 3 29" xfId="1635"/>
    <cellStyle name="Normal 3 29 10" xfId="1636"/>
    <cellStyle name="Normal 3 29 11" xfId="1637"/>
    <cellStyle name="Normal 3 29 12" xfId="1638"/>
    <cellStyle name="Normal 3 29 13" xfId="1639"/>
    <cellStyle name="Normal 3 29 14" xfId="1640"/>
    <cellStyle name="Normal 3 29 15" xfId="1641"/>
    <cellStyle name="Normal 3 29 16" xfId="1642"/>
    <cellStyle name="Normal 3 29 17" xfId="1643"/>
    <cellStyle name="Normal 3 29 18" xfId="1644"/>
    <cellStyle name="Normal 3 29 19" xfId="1645"/>
    <cellStyle name="Normal 3 29 2" xfId="1646"/>
    <cellStyle name="Normal 3 29 20" xfId="1647"/>
    <cellStyle name="Normal 3 29 21" xfId="1648"/>
    <cellStyle name="Normal 3 29 22" xfId="1649"/>
    <cellStyle name="Normal 3 29 23" xfId="1650"/>
    <cellStyle name="Normal 3 29 3" xfId="1651"/>
    <cellStyle name="Normal 3 29 4" xfId="1652"/>
    <cellStyle name="Normal 3 29 5" xfId="1653"/>
    <cellStyle name="Normal 3 29 6" xfId="1654"/>
    <cellStyle name="Normal 3 29 7" xfId="1655"/>
    <cellStyle name="Normal 3 29 8" xfId="1656"/>
    <cellStyle name="Normal 3 29 9" xfId="1657"/>
    <cellStyle name="Normal 3 3" xfId="106"/>
    <cellStyle name="Normal 3 3 10" xfId="1658"/>
    <cellStyle name="Normal 3 3 11" xfId="1659"/>
    <cellStyle name="Normal 3 3 12" xfId="1660"/>
    <cellStyle name="Normal 3 3 13" xfId="1661"/>
    <cellStyle name="Normal 3 3 14" xfId="1662"/>
    <cellStyle name="Normal 3 3 15" xfId="1663"/>
    <cellStyle name="Normal 3 3 16" xfId="1664"/>
    <cellStyle name="Normal 3 3 17" xfId="1665"/>
    <cellStyle name="Normal 3 3 18" xfId="1666"/>
    <cellStyle name="Normal 3 3 19" xfId="1667"/>
    <cellStyle name="Normal 3 3 2" xfId="1668"/>
    <cellStyle name="Normal 3 3 2 2" xfId="2210"/>
    <cellStyle name="Normal 3 3 2 3" xfId="2209"/>
    <cellStyle name="Normal 3 3 20" xfId="1669"/>
    <cellStyle name="Normal 3 3 21" xfId="1670"/>
    <cellStyle name="Normal 3 3 22" xfId="1671"/>
    <cellStyle name="Normal 3 3 23" xfId="1672"/>
    <cellStyle name="Normal 3 3 3" xfId="1673"/>
    <cellStyle name="Normal 3 3 4" xfId="1674"/>
    <cellStyle name="Normal 3 3 5" xfId="1675"/>
    <cellStyle name="Normal 3 3 6" xfId="1676"/>
    <cellStyle name="Normal 3 3 7" xfId="1677"/>
    <cellStyle name="Normal 3 3 8" xfId="1678"/>
    <cellStyle name="Normal 3 3 9" xfId="1679"/>
    <cellStyle name="Normal 3 30" xfId="1680"/>
    <cellStyle name="Normal 3 30 10" xfId="1681"/>
    <cellStyle name="Normal 3 30 11" xfId="1682"/>
    <cellStyle name="Normal 3 30 12" xfId="1683"/>
    <cellStyle name="Normal 3 30 13" xfId="1684"/>
    <cellStyle name="Normal 3 30 14" xfId="1685"/>
    <cellStyle name="Normal 3 30 15" xfId="1686"/>
    <cellStyle name="Normal 3 30 16" xfId="1687"/>
    <cellStyle name="Normal 3 30 17" xfId="1688"/>
    <cellStyle name="Normal 3 30 18" xfId="1689"/>
    <cellStyle name="Normal 3 30 19" xfId="1690"/>
    <cellStyle name="Normal 3 30 2" xfId="1691"/>
    <cellStyle name="Normal 3 30 20" xfId="1692"/>
    <cellStyle name="Normal 3 30 21" xfId="1693"/>
    <cellStyle name="Normal 3 30 22" xfId="1694"/>
    <cellStyle name="Normal 3 30 23" xfId="1695"/>
    <cellStyle name="Normal 3 30 3" xfId="1696"/>
    <cellStyle name="Normal 3 30 4" xfId="1697"/>
    <cellStyle name="Normal 3 30 5" xfId="1698"/>
    <cellStyle name="Normal 3 30 6" xfId="1699"/>
    <cellStyle name="Normal 3 30 7" xfId="1700"/>
    <cellStyle name="Normal 3 30 8" xfId="1701"/>
    <cellStyle name="Normal 3 30 9" xfId="1702"/>
    <cellStyle name="Normal 3 31" xfId="1703"/>
    <cellStyle name="Normal 3 31 10" xfId="1704"/>
    <cellStyle name="Normal 3 31 11" xfId="1705"/>
    <cellStyle name="Normal 3 31 12" xfId="1706"/>
    <cellStyle name="Normal 3 31 13" xfId="1707"/>
    <cellStyle name="Normal 3 31 14" xfId="1708"/>
    <cellStyle name="Normal 3 31 15" xfId="1709"/>
    <cellStyle name="Normal 3 31 16" xfId="1710"/>
    <cellStyle name="Normal 3 31 17" xfId="1711"/>
    <cellStyle name="Normal 3 31 18" xfId="1712"/>
    <cellStyle name="Normal 3 31 19" xfId="1713"/>
    <cellStyle name="Normal 3 31 2" xfId="1714"/>
    <cellStyle name="Normal 3 31 20" xfId="1715"/>
    <cellStyle name="Normal 3 31 21" xfId="1716"/>
    <cellStyle name="Normal 3 31 22" xfId="1717"/>
    <cellStyle name="Normal 3 31 23" xfId="1718"/>
    <cellStyle name="Normal 3 31 3" xfId="1719"/>
    <cellStyle name="Normal 3 31 4" xfId="1720"/>
    <cellStyle name="Normal 3 31 5" xfId="1721"/>
    <cellStyle name="Normal 3 31 6" xfId="1722"/>
    <cellStyle name="Normal 3 31 7" xfId="1723"/>
    <cellStyle name="Normal 3 31 8" xfId="1724"/>
    <cellStyle name="Normal 3 31 9" xfId="1725"/>
    <cellStyle name="Normal 3 32" xfId="1726"/>
    <cellStyle name="Normal 3 32 10" xfId="1727"/>
    <cellStyle name="Normal 3 32 11" xfId="1728"/>
    <cellStyle name="Normal 3 32 12" xfId="1729"/>
    <cellStyle name="Normal 3 32 13" xfId="1730"/>
    <cellStyle name="Normal 3 32 14" xfId="1731"/>
    <cellStyle name="Normal 3 32 15" xfId="1732"/>
    <cellStyle name="Normal 3 32 16" xfId="1733"/>
    <cellStyle name="Normal 3 32 17" xfId="1734"/>
    <cellStyle name="Normal 3 32 18" xfId="1735"/>
    <cellStyle name="Normal 3 32 19" xfId="1736"/>
    <cellStyle name="Normal 3 32 2" xfId="1737"/>
    <cellStyle name="Normal 3 32 20" xfId="1738"/>
    <cellStyle name="Normal 3 32 21" xfId="1739"/>
    <cellStyle name="Normal 3 32 22" xfId="1740"/>
    <cellStyle name="Normal 3 32 23" xfId="1741"/>
    <cellStyle name="Normal 3 32 3" xfId="1742"/>
    <cellStyle name="Normal 3 32 4" xfId="1743"/>
    <cellStyle name="Normal 3 32 5" xfId="1744"/>
    <cellStyle name="Normal 3 32 6" xfId="1745"/>
    <cellStyle name="Normal 3 32 7" xfId="1746"/>
    <cellStyle name="Normal 3 32 8" xfId="1747"/>
    <cellStyle name="Normal 3 32 9" xfId="1748"/>
    <cellStyle name="Normal 3 33" xfId="1749"/>
    <cellStyle name="Normal 3 33 10" xfId="1750"/>
    <cellStyle name="Normal 3 33 11" xfId="1751"/>
    <cellStyle name="Normal 3 33 12" xfId="1752"/>
    <cellStyle name="Normal 3 33 13" xfId="1753"/>
    <cellStyle name="Normal 3 33 14" xfId="1754"/>
    <cellStyle name="Normal 3 33 15" xfId="1755"/>
    <cellStyle name="Normal 3 33 16" xfId="1756"/>
    <cellStyle name="Normal 3 33 17" xfId="1757"/>
    <cellStyle name="Normal 3 33 18" xfId="1758"/>
    <cellStyle name="Normal 3 33 19" xfId="1759"/>
    <cellStyle name="Normal 3 33 2" xfId="1760"/>
    <cellStyle name="Normal 3 33 20" xfId="1761"/>
    <cellStyle name="Normal 3 33 21" xfId="1762"/>
    <cellStyle name="Normal 3 33 22" xfId="1763"/>
    <cellStyle name="Normal 3 33 23" xfId="1764"/>
    <cellStyle name="Normal 3 33 3" xfId="1765"/>
    <cellStyle name="Normal 3 33 4" xfId="1766"/>
    <cellStyle name="Normal 3 33 5" xfId="1767"/>
    <cellStyle name="Normal 3 33 6" xfId="1768"/>
    <cellStyle name="Normal 3 33 7" xfId="1769"/>
    <cellStyle name="Normal 3 33 8" xfId="1770"/>
    <cellStyle name="Normal 3 33 9" xfId="1771"/>
    <cellStyle name="Normal 3 34" xfId="1772"/>
    <cellStyle name="Normal 3 35" xfId="1773"/>
    <cellStyle name="Normal 3 36" xfId="1774"/>
    <cellStyle name="Normal 3 37" xfId="1775"/>
    <cellStyle name="Normal 3 38" xfId="1776"/>
    <cellStyle name="Normal 3 39" xfId="1777"/>
    <cellStyle name="Normal 3 4" xfId="122"/>
    <cellStyle name="Normal 3 4 10" xfId="1779"/>
    <cellStyle name="Normal 3 4 11" xfId="1780"/>
    <cellStyle name="Normal 3 4 12" xfId="1781"/>
    <cellStyle name="Normal 3 4 13" xfId="1782"/>
    <cellStyle name="Normal 3 4 14" xfId="1783"/>
    <cellStyle name="Normal 3 4 15" xfId="1784"/>
    <cellStyle name="Normal 3 4 16" xfId="1785"/>
    <cellStyle name="Normal 3 4 17" xfId="1786"/>
    <cellStyle name="Normal 3 4 18" xfId="1787"/>
    <cellStyle name="Normal 3 4 19" xfId="1788"/>
    <cellStyle name="Normal 3 4 2" xfId="1789"/>
    <cellStyle name="Normal 3 4 20" xfId="1790"/>
    <cellStyle name="Normal 3 4 21" xfId="1791"/>
    <cellStyle name="Normal 3 4 22" xfId="1792"/>
    <cellStyle name="Normal 3 4 23" xfId="1793"/>
    <cellStyle name="Normal 3 4 24" xfId="1778"/>
    <cellStyle name="Normal 3 4 3" xfId="1794"/>
    <cellStyle name="Normal 3 4 4" xfId="1795"/>
    <cellStyle name="Normal 3 4 5" xfId="1796"/>
    <cellStyle name="Normal 3 4 6" xfId="1797"/>
    <cellStyle name="Normal 3 4 7" xfId="1798"/>
    <cellStyle name="Normal 3 4 8" xfId="1799"/>
    <cellStyle name="Normal 3 4 9" xfId="1800"/>
    <cellStyle name="Normal 3 40" xfId="1801"/>
    <cellStyle name="Normal 3 41" xfId="1802"/>
    <cellStyle name="Normal 3 42" xfId="1803"/>
    <cellStyle name="Normal 3 43" xfId="1804"/>
    <cellStyle name="Normal 3 44" xfId="1805"/>
    <cellStyle name="Normal 3 45" xfId="1806"/>
    <cellStyle name="Normal 3 46" xfId="1807"/>
    <cellStyle name="Normal 3 47" xfId="1808"/>
    <cellStyle name="Normal 3 48" xfId="1809"/>
    <cellStyle name="Normal 3 49" xfId="1810"/>
    <cellStyle name="Normal 3 5" xfId="1811"/>
    <cellStyle name="Normal 3 5 10" xfId="1812"/>
    <cellStyle name="Normal 3 5 11" xfId="1813"/>
    <cellStyle name="Normal 3 5 12" xfId="1814"/>
    <cellStyle name="Normal 3 5 13" xfId="1815"/>
    <cellStyle name="Normal 3 5 14" xfId="1816"/>
    <cellStyle name="Normal 3 5 15" xfId="1817"/>
    <cellStyle name="Normal 3 5 16" xfId="1818"/>
    <cellStyle name="Normal 3 5 17" xfId="1819"/>
    <cellStyle name="Normal 3 5 18" xfId="1820"/>
    <cellStyle name="Normal 3 5 19" xfId="1821"/>
    <cellStyle name="Normal 3 5 2" xfId="1822"/>
    <cellStyle name="Normal 3 5 20" xfId="1823"/>
    <cellStyle name="Normal 3 5 21" xfId="1824"/>
    <cellStyle name="Normal 3 5 22" xfId="1825"/>
    <cellStyle name="Normal 3 5 23" xfId="1826"/>
    <cellStyle name="Normal 3 5 3" xfId="1827"/>
    <cellStyle name="Normal 3 5 4" xfId="1828"/>
    <cellStyle name="Normal 3 5 5" xfId="1829"/>
    <cellStyle name="Normal 3 5 6" xfId="1830"/>
    <cellStyle name="Normal 3 5 7" xfId="1831"/>
    <cellStyle name="Normal 3 5 8" xfId="1832"/>
    <cellStyle name="Normal 3 5 9" xfId="1833"/>
    <cellStyle name="Normal 3 50" xfId="1834"/>
    <cellStyle name="Normal 3 51" xfId="1835"/>
    <cellStyle name="Normal 3 52" xfId="1836"/>
    <cellStyle name="Normal 3 53" xfId="1837"/>
    <cellStyle name="Normal 3 54" xfId="1838"/>
    <cellStyle name="Normal 3 55" xfId="1839"/>
    <cellStyle name="Normal 3 56" xfId="1840"/>
    <cellStyle name="Normal 3 57" xfId="1841"/>
    <cellStyle name="Normal 3 58" xfId="1842"/>
    <cellStyle name="Normal 3 59" xfId="1843"/>
    <cellStyle name="Normal 3 6" xfId="1844"/>
    <cellStyle name="Normal 3 6 10" xfId="1845"/>
    <cellStyle name="Normal 3 6 11" xfId="1846"/>
    <cellStyle name="Normal 3 6 12" xfId="1847"/>
    <cellStyle name="Normal 3 6 13" xfId="1848"/>
    <cellStyle name="Normal 3 6 14" xfId="1849"/>
    <cellStyle name="Normal 3 6 15" xfId="1850"/>
    <cellStyle name="Normal 3 6 16" xfId="1851"/>
    <cellStyle name="Normal 3 6 17" xfId="1852"/>
    <cellStyle name="Normal 3 6 18" xfId="1853"/>
    <cellStyle name="Normal 3 6 19" xfId="1854"/>
    <cellStyle name="Normal 3 6 2" xfId="1855"/>
    <cellStyle name="Normal 3 6 20" xfId="1856"/>
    <cellStyle name="Normal 3 6 21" xfId="1857"/>
    <cellStyle name="Normal 3 6 22" xfId="1858"/>
    <cellStyle name="Normal 3 6 23" xfId="1859"/>
    <cellStyle name="Normal 3 6 3" xfId="1860"/>
    <cellStyle name="Normal 3 6 4" xfId="1861"/>
    <cellStyle name="Normal 3 6 5" xfId="1862"/>
    <cellStyle name="Normal 3 6 6" xfId="1863"/>
    <cellStyle name="Normal 3 6 7" xfId="1864"/>
    <cellStyle name="Normal 3 6 8" xfId="1865"/>
    <cellStyle name="Normal 3 6 9" xfId="1866"/>
    <cellStyle name="Normal 3 60" xfId="1867"/>
    <cellStyle name="Normal 3 61" xfId="1868"/>
    <cellStyle name="Normal 3 62" xfId="1869"/>
    <cellStyle name="Normal 3 63" xfId="1870"/>
    <cellStyle name="Normal 3 64" xfId="1871"/>
    <cellStyle name="Normal 3 65" xfId="1872"/>
    <cellStyle name="Normal 3 66" xfId="2211"/>
    <cellStyle name="Normal 3 66 2" xfId="2212"/>
    <cellStyle name="Normal 3 7" xfId="1873"/>
    <cellStyle name="Normal 3 7 10" xfId="1874"/>
    <cellStyle name="Normal 3 7 11" xfId="1875"/>
    <cellStyle name="Normal 3 7 12" xfId="1876"/>
    <cellStyle name="Normal 3 7 13" xfId="1877"/>
    <cellStyle name="Normal 3 7 14" xfId="1878"/>
    <cellStyle name="Normal 3 7 15" xfId="1879"/>
    <cellStyle name="Normal 3 7 16" xfId="1880"/>
    <cellStyle name="Normal 3 7 17" xfId="1881"/>
    <cellStyle name="Normal 3 7 18" xfId="1882"/>
    <cellStyle name="Normal 3 7 19" xfId="1883"/>
    <cellStyle name="Normal 3 7 2" xfId="1884"/>
    <cellStyle name="Normal 3 7 20" xfId="1885"/>
    <cellStyle name="Normal 3 7 21" xfId="1886"/>
    <cellStyle name="Normal 3 7 22" xfId="1887"/>
    <cellStyle name="Normal 3 7 23" xfId="1888"/>
    <cellStyle name="Normal 3 7 3" xfId="1889"/>
    <cellStyle name="Normal 3 7 4" xfId="1890"/>
    <cellStyle name="Normal 3 7 5" xfId="1891"/>
    <cellStyle name="Normal 3 7 6" xfId="1892"/>
    <cellStyle name="Normal 3 7 7" xfId="1893"/>
    <cellStyle name="Normal 3 7 8" xfId="1894"/>
    <cellStyle name="Normal 3 7 9" xfId="1895"/>
    <cellStyle name="Normal 3 8" xfId="1896"/>
    <cellStyle name="Normal 3 8 10" xfId="1897"/>
    <cellStyle name="Normal 3 8 11" xfId="1898"/>
    <cellStyle name="Normal 3 8 12" xfId="1899"/>
    <cellStyle name="Normal 3 8 13" xfId="1900"/>
    <cellStyle name="Normal 3 8 14" xfId="1901"/>
    <cellStyle name="Normal 3 8 15" xfId="1902"/>
    <cellStyle name="Normal 3 8 16" xfId="1903"/>
    <cellStyle name="Normal 3 8 17" xfId="1904"/>
    <cellStyle name="Normal 3 8 18" xfId="1905"/>
    <cellStyle name="Normal 3 8 19" xfId="1906"/>
    <cellStyle name="Normal 3 8 2" xfId="1907"/>
    <cellStyle name="Normal 3 8 20" xfId="1908"/>
    <cellStyle name="Normal 3 8 21" xfId="1909"/>
    <cellStyle name="Normal 3 8 22" xfId="1910"/>
    <cellStyle name="Normal 3 8 23" xfId="1911"/>
    <cellStyle name="Normal 3 8 3" xfId="1912"/>
    <cellStyle name="Normal 3 8 4" xfId="1913"/>
    <cellStyle name="Normal 3 8 5" xfId="1914"/>
    <cellStyle name="Normal 3 8 6" xfId="1915"/>
    <cellStyle name="Normal 3 8 7" xfId="1916"/>
    <cellStyle name="Normal 3 8 8" xfId="1917"/>
    <cellStyle name="Normal 3 8 9" xfId="1918"/>
    <cellStyle name="Normal 3 9" xfId="1919"/>
    <cellStyle name="Normal 3 9 10" xfId="1920"/>
    <cellStyle name="Normal 3 9 11" xfId="1921"/>
    <cellStyle name="Normal 3 9 12" xfId="1922"/>
    <cellStyle name="Normal 3 9 13" xfId="1923"/>
    <cellStyle name="Normal 3 9 14" xfId="1924"/>
    <cellStyle name="Normal 3 9 15" xfId="1925"/>
    <cellStyle name="Normal 3 9 16" xfId="1926"/>
    <cellStyle name="Normal 3 9 17" xfId="1927"/>
    <cellStyle name="Normal 3 9 18" xfId="1928"/>
    <cellStyle name="Normal 3 9 19" xfId="1929"/>
    <cellStyle name="Normal 3 9 2" xfId="1930"/>
    <cellStyle name="Normal 3 9 20" xfId="1931"/>
    <cellStyle name="Normal 3 9 21" xfId="1932"/>
    <cellStyle name="Normal 3 9 22" xfId="1933"/>
    <cellStyle name="Normal 3 9 23" xfId="1934"/>
    <cellStyle name="Normal 3 9 3" xfId="1935"/>
    <cellStyle name="Normal 3 9 4" xfId="1936"/>
    <cellStyle name="Normal 3 9 5" xfId="1937"/>
    <cellStyle name="Normal 3 9 6" xfId="1938"/>
    <cellStyle name="Normal 3 9 7" xfId="1939"/>
    <cellStyle name="Normal 3 9 8" xfId="1940"/>
    <cellStyle name="Normal 3 9 9" xfId="1941"/>
    <cellStyle name="Normal 30" xfId="2213"/>
    <cellStyle name="Normal 31" xfId="2214"/>
    <cellStyle name="Normal 32" xfId="1942"/>
    <cellStyle name="Normal 33" xfId="1943"/>
    <cellStyle name="Normal 34" xfId="1944"/>
    <cellStyle name="Normal 35" xfId="1945"/>
    <cellStyle name="Normal 37" xfId="1946"/>
    <cellStyle name="Normal 38" xfId="1947"/>
    <cellStyle name="Normal 39" xfId="1948"/>
    <cellStyle name="Normal 4" xfId="24"/>
    <cellStyle name="Normal 4 2" xfId="39"/>
    <cellStyle name="Normal 4 2 2" xfId="1949"/>
    <cellStyle name="Normal 4 2 3" xfId="2215"/>
    <cellStyle name="Normal 4 3" xfId="107"/>
    <cellStyle name="Normal 4 3 2" xfId="2216"/>
    <cellStyle name="Normal 4 3 2 2" xfId="2217"/>
    <cellStyle name="Normal 4 3 2 3" xfId="2218"/>
    <cellStyle name="Normal 4 3 3" xfId="2219"/>
    <cellStyle name="Normal 4 3 4" xfId="2220"/>
    <cellStyle name="Normal 4 4" xfId="2221"/>
    <cellStyle name="Normal 4 4 2" xfId="2222"/>
    <cellStyle name="Normal 4 4 3" xfId="2223"/>
    <cellStyle name="Normal 4 4 4" xfId="2224"/>
    <cellStyle name="Normal 4 5" xfId="2225"/>
    <cellStyle name="Normal 4 5 2" xfId="2226"/>
    <cellStyle name="Normal 40" xfId="1950"/>
    <cellStyle name="Normal 41" xfId="1951"/>
    <cellStyle name="Normal 42" xfId="1952"/>
    <cellStyle name="Normal 5" xfId="40"/>
    <cellStyle name="Normal 5 10" xfId="1953"/>
    <cellStyle name="Normal 5 11" xfId="1954"/>
    <cellStyle name="Normal 5 12" xfId="1955"/>
    <cellStyle name="Normal 5 13" xfId="1956"/>
    <cellStyle name="Normal 5 14" xfId="1957"/>
    <cellStyle name="Normal 5 15" xfId="1958"/>
    <cellStyle name="Normal 5 16" xfId="1959"/>
    <cellStyle name="Normal 5 17" xfId="1960"/>
    <cellStyle name="Normal 5 18" xfId="1961"/>
    <cellStyle name="Normal 5 19" xfId="1962"/>
    <cellStyle name="Normal 5 2" xfId="41"/>
    <cellStyle name="Normal 5 2 10" xfId="1964"/>
    <cellStyle name="Normal 5 2 11" xfId="1965"/>
    <cellStyle name="Normal 5 2 12" xfId="1966"/>
    <cellStyle name="Normal 5 2 13" xfId="1967"/>
    <cellStyle name="Normal 5 2 14" xfId="1968"/>
    <cellStyle name="Normal 5 2 15" xfId="1969"/>
    <cellStyle name="Normal 5 2 16" xfId="1970"/>
    <cellStyle name="Normal 5 2 17" xfId="1971"/>
    <cellStyle name="Normal 5 2 18" xfId="1972"/>
    <cellStyle name="Normal 5 2 19" xfId="1973"/>
    <cellStyle name="Normal 5 2 2" xfId="1974"/>
    <cellStyle name="Normal 5 2 20" xfId="1975"/>
    <cellStyle name="Normal 5 2 21" xfId="1976"/>
    <cellStyle name="Normal 5 2 22" xfId="1977"/>
    <cellStyle name="Normal 5 2 23" xfId="1978"/>
    <cellStyle name="Normal 5 2 24" xfId="1963"/>
    <cellStyle name="Normal 5 2 3" xfId="1979"/>
    <cellStyle name="Normal 5 2 4" xfId="1980"/>
    <cellStyle name="Normal 5 2 5" xfId="1981"/>
    <cellStyle name="Normal 5 2 6" xfId="1982"/>
    <cellStyle name="Normal 5 2 7" xfId="1983"/>
    <cellStyle name="Normal 5 2 8" xfId="1984"/>
    <cellStyle name="Normal 5 2 9" xfId="1985"/>
    <cellStyle name="Normal 5 20" xfId="1986"/>
    <cellStyle name="Normal 5 21" xfId="1987"/>
    <cellStyle name="Normal 5 22" xfId="1988"/>
    <cellStyle name="Normal 5 23" xfId="1989"/>
    <cellStyle name="Normal 5 24" xfId="1990"/>
    <cellStyle name="Normal 5 25" xfId="2227"/>
    <cellStyle name="Normal 5 26" xfId="2228"/>
    <cellStyle name="Normal 5 3" xfId="1991"/>
    <cellStyle name="Normal 5 4" xfId="1992"/>
    <cellStyle name="Normal 5 5" xfId="1993"/>
    <cellStyle name="Normal 5 6" xfId="1994"/>
    <cellStyle name="Normal 5 7" xfId="1995"/>
    <cellStyle name="Normal 5 8" xfId="1996"/>
    <cellStyle name="Normal 5 9" xfId="1997"/>
    <cellStyle name="Normal 6" xfId="42"/>
    <cellStyle name="Normal 6 2" xfId="1998"/>
    <cellStyle name="Normal 6 3" xfId="2229"/>
    <cellStyle name="Normal 7" xfId="43"/>
    <cellStyle name="Normal 7 10" xfId="2000"/>
    <cellStyle name="Normal 7 11" xfId="2001"/>
    <cellStyle name="Normal 7 12" xfId="2002"/>
    <cellStyle name="Normal 7 13" xfId="2003"/>
    <cellStyle name="Normal 7 14" xfId="2004"/>
    <cellStyle name="Normal 7 15" xfId="2005"/>
    <cellStyle name="Normal 7 16" xfId="2006"/>
    <cellStyle name="Normal 7 17" xfId="2007"/>
    <cellStyle name="Normal 7 18" xfId="2008"/>
    <cellStyle name="Normal 7 19" xfId="2009"/>
    <cellStyle name="Normal 7 2" xfId="44"/>
    <cellStyle name="Normal 7 2 10" xfId="2011"/>
    <cellStyle name="Normal 7 2 11" xfId="2012"/>
    <cellStyle name="Normal 7 2 12" xfId="2013"/>
    <cellStyle name="Normal 7 2 13" xfId="2014"/>
    <cellStyle name="Normal 7 2 14" xfId="2015"/>
    <cellStyle name="Normal 7 2 15" xfId="2016"/>
    <cellStyle name="Normal 7 2 16" xfId="2017"/>
    <cellStyle name="Normal 7 2 17" xfId="2018"/>
    <cellStyle name="Normal 7 2 18" xfId="2019"/>
    <cellStyle name="Normal 7 2 19" xfId="2020"/>
    <cellStyle name="Normal 7 2 2" xfId="2021"/>
    <cellStyle name="Normal 7 2 20" xfId="2022"/>
    <cellStyle name="Normal 7 2 21" xfId="2023"/>
    <cellStyle name="Normal 7 2 22" xfId="2024"/>
    <cellStyle name="Normal 7 2 23" xfId="2025"/>
    <cellStyle name="Normal 7 2 24" xfId="2010"/>
    <cellStyle name="Normal 7 2 3" xfId="2026"/>
    <cellStyle name="Normal 7 2 4" xfId="2027"/>
    <cellStyle name="Normal 7 2 5" xfId="2028"/>
    <cellStyle name="Normal 7 2 6" xfId="2029"/>
    <cellStyle name="Normal 7 2 7" xfId="2030"/>
    <cellStyle name="Normal 7 2 8" xfId="2031"/>
    <cellStyle name="Normal 7 2 9" xfId="2032"/>
    <cellStyle name="Normal 7 20" xfId="2033"/>
    <cellStyle name="Normal 7 21" xfId="2034"/>
    <cellStyle name="Normal 7 22" xfId="2035"/>
    <cellStyle name="Normal 7 23" xfId="2036"/>
    <cellStyle name="Normal 7 24" xfId="2037"/>
    <cellStyle name="Normal 7 25" xfId="1999"/>
    <cellStyle name="Normal 7 26" xfId="2230"/>
    <cellStyle name="Normal 7 3" xfId="2038"/>
    <cellStyle name="Normal 7 4" xfId="2039"/>
    <cellStyle name="Normal 7 5" xfId="2040"/>
    <cellStyle name="Normal 7 6" xfId="2041"/>
    <cellStyle name="Normal 7 7" xfId="2042"/>
    <cellStyle name="Normal 7 8" xfId="2043"/>
    <cellStyle name="Normal 7 9" xfId="2044"/>
    <cellStyle name="Normal 8" xfId="45"/>
    <cellStyle name="Normal 8 2" xfId="46"/>
    <cellStyle name="Normal 8 2 2" xfId="2045"/>
    <cellStyle name="Normal 8 2 2 2" xfId="2231"/>
    <cellStyle name="Normal 8 2 3" xfId="2232"/>
    <cellStyle name="Normal 8 2 4" xfId="2233"/>
    <cellStyle name="Normal 8 3" xfId="2046"/>
    <cellStyle name="Normal 8 3 2" xfId="2234"/>
    <cellStyle name="Normal 8 3 2 2" xfId="2235"/>
    <cellStyle name="Normal 8 3 3" xfId="2236"/>
    <cellStyle name="Normal 8 4" xfId="2047"/>
    <cellStyle name="Normal 8 4 2" xfId="2237"/>
    <cellStyle name="Normal 8 4 2 2" xfId="2238"/>
    <cellStyle name="Normal 8 4 3" xfId="2239"/>
    <cellStyle name="Normal 8 5" xfId="2048"/>
    <cellStyle name="Normal 8 5 2" xfId="2240"/>
    <cellStyle name="Normal 8 5 2 2" xfId="2241"/>
    <cellStyle name="Normal 8 5 3" xfId="2242"/>
    <cellStyle name="Normal 8 6" xfId="2049"/>
    <cellStyle name="Normal 8 6 2" xfId="2243"/>
    <cellStyle name="Normal 8 6 2 2" xfId="2244"/>
    <cellStyle name="Normal 8 6 3" xfId="2245"/>
    <cellStyle name="Normal 8 7" xfId="2246"/>
    <cellStyle name="Normal 8 8" xfId="2247"/>
    <cellStyle name="Normal 9" xfId="47"/>
    <cellStyle name="Normal 9 2" xfId="108"/>
    <cellStyle name="Normal 9 2 2" xfId="2248"/>
    <cellStyle name="Normal 9 3" xfId="2050"/>
    <cellStyle name="Normal 9 3 2" xfId="2249"/>
    <cellStyle name="Note 2" xfId="109"/>
    <cellStyle name="Note 2 2" xfId="2062"/>
    <cellStyle name="Note 2 3" xfId="2051"/>
    <cellStyle name="Note 2 4" xfId="2069"/>
    <cellStyle name="Note 3" xfId="2250"/>
    <cellStyle name="Output 2" xfId="110"/>
    <cellStyle name="Output 2 2" xfId="2061"/>
    <cellStyle name="Output 2 3" xfId="2068"/>
    <cellStyle name="Percent 2" xfId="19"/>
    <cellStyle name="Percent 2 2" xfId="20"/>
    <cellStyle name="Percent 2 2 2" xfId="48"/>
    <cellStyle name="Percent 2 2 2 2" xfId="111"/>
    <cellStyle name="Percent 2 2 3" xfId="112"/>
    <cellStyle name="Percent 2 3" xfId="2053"/>
    <cellStyle name="Percent 2 4" xfId="2054"/>
    <cellStyle name="Percent 2 5" xfId="2055"/>
    <cellStyle name="Percent 2 6" xfId="2056"/>
    <cellStyle name="Percent 2 7" xfId="2057"/>
    <cellStyle name="Percent 2 8" xfId="2058"/>
    <cellStyle name="Percent 3" xfId="21"/>
    <cellStyle name="Percent 3 2" xfId="49"/>
    <cellStyle name="Percent 3 2 2" xfId="113"/>
    <cellStyle name="Percent 3 3" xfId="114"/>
    <cellStyle name="Percent 4" xfId="50"/>
    <cellStyle name="Percent 4 2" xfId="51"/>
    <cellStyle name="Percent 4 3" xfId="2059"/>
    <cellStyle name="Percent 5" xfId="52"/>
    <cellStyle name="Percent 5 2" xfId="2052"/>
    <cellStyle name="Percent 5 2 2" xfId="2251"/>
    <cellStyle name="Percent 5 3" xfId="2252"/>
    <cellStyle name="Percent 5 4" xfId="2253"/>
    <cellStyle name="Percent 6" xfId="18"/>
    <cellStyle name="Percent 6 2" xfId="2254"/>
    <cellStyle name="Percent 7" xfId="2255"/>
    <cellStyle name="Percent 8" xfId="2256"/>
    <cellStyle name="Sheet Title" xfId="2257"/>
    <cellStyle name="Style 1" xfId="2258"/>
    <cellStyle name="Style 1 2" xfId="2259"/>
    <cellStyle name="Title 2" xfId="115"/>
    <cellStyle name="Total 2" xfId="116"/>
    <cellStyle name="Total 2 2" xfId="2065"/>
    <cellStyle name="Total 2 3" xfId="2067"/>
    <cellStyle name="Warning Text 2" xfId="117"/>
    <cellStyle name="표준_ENERGY CONSUMP" xfId="22"/>
    <cellStyle name="常规_海外市场服务网站资料操作BOM"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438150</xdr:colOff>
      <xdr:row>14</xdr:row>
      <xdr:rowOff>114300</xdr:rowOff>
    </xdr:from>
    <xdr:to>
      <xdr:col>20</xdr:col>
      <xdr:colOff>113351</xdr:colOff>
      <xdr:row>24</xdr:row>
      <xdr:rowOff>85476</xdr:rowOff>
    </xdr:to>
    <xdr:pic>
      <xdr:nvPicPr>
        <xdr:cNvPr id="2" name="Picture 1"/>
        <xdr:cNvPicPr>
          <a:picLocks noChangeAspect="1"/>
        </xdr:cNvPicPr>
      </xdr:nvPicPr>
      <xdr:blipFill>
        <a:blip xmlns:r="http://schemas.openxmlformats.org/officeDocument/2006/relationships" r:embed="rId1"/>
        <a:stretch>
          <a:fillRect/>
        </a:stretch>
      </xdr:blipFill>
      <xdr:spPr>
        <a:xfrm>
          <a:off x="7620000" y="2886075"/>
          <a:ext cx="7600001" cy="19904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ork%20Documents/Workpapers/Clothes%20Dryers/ResClothesDryers_v1_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hecklist"/>
      <sheetName val="MeasureTable"/>
      <sheetName val="ProData"/>
      <sheetName val="Measure_InputOutput"/>
      <sheetName val="LookupTable"/>
      <sheetName val="Results Summary"/>
      <sheetName val="Assumptions"/>
      <sheetName val="Performance Metrics"/>
      <sheetName val="Lab Tests"/>
      <sheetName val="HVAC"/>
      <sheetName val="SEEM HVAC"/>
      <sheetName val="SavingsData&amp;Analysis"/>
      <sheetName val="CostData&amp;Analysis"/>
      <sheetName val="ValidationLists"/>
      <sheetName val="Uncertainty"/>
      <sheetName val="Tables for Presentation"/>
      <sheetName val="ProCost 6th Plan Inputs"/>
      <sheetName val="Levelized Cost Note"/>
      <sheetName val="Problems"/>
    </sheetNames>
    <sheetDataSet>
      <sheetData sheetId="0"/>
      <sheetData sheetId="1">
        <row r="6">
          <cell r="I6" t="str">
            <v>Unit Energy Savings</v>
          </cell>
        </row>
        <row r="7">
          <cell r="I7" t="str">
            <v>Planning</v>
          </cell>
        </row>
        <row r="8">
          <cell r="I8" t="str">
            <v>Calibrated Engineering</v>
          </cell>
        </row>
        <row r="9">
          <cell r="I9" t="str">
            <v>Yes</v>
          </cell>
        </row>
      </sheetData>
      <sheetData sheetId="2"/>
      <sheetData sheetId="3">
        <row r="5">
          <cell r="F5" t="str">
            <v>6P MidC Final (with carbon)</v>
          </cell>
        </row>
        <row r="6">
          <cell r="F6" t="str">
            <v>Conservation Load Shapes</v>
          </cell>
        </row>
        <row r="7">
          <cell r="F7" t="str">
            <v>6P_Gas_Final</v>
          </cell>
        </row>
        <row r="8">
          <cell r="F8" t="str">
            <v>Conservation Load Shapes</v>
          </cell>
        </row>
        <row r="9">
          <cell r="F9" t="str">
            <v>6P CO2 lbs per kWh Hcap</v>
          </cell>
        </row>
        <row r="10">
          <cell r="F10" t="str">
            <v>CO2 lbs per therm</v>
          </cell>
        </row>
        <row r="11">
          <cell r="F11" t="str">
            <v>Zero Dollars per ton CO2</v>
          </cell>
        </row>
        <row r="12">
          <cell r="F12" t="str">
            <v>LineLossShapes</v>
          </cell>
        </row>
        <row r="27">
          <cell r="C27" t="b">
            <v>0</v>
          </cell>
        </row>
        <row r="28">
          <cell r="C28" t="b">
            <v>0</v>
          </cell>
        </row>
        <row r="29">
          <cell r="C29" t="b">
            <v>0</v>
          </cell>
        </row>
        <row r="30">
          <cell r="C30" t="b">
            <v>1</v>
          </cell>
        </row>
        <row r="31">
          <cell r="C31" t="b">
            <v>0</v>
          </cell>
        </row>
        <row r="32">
          <cell r="C32" t="b">
            <v>0</v>
          </cell>
        </row>
        <row r="33">
          <cell r="C33" t="b">
            <v>0</v>
          </cell>
        </row>
        <row r="34">
          <cell r="C34" t="b">
            <v>0</v>
          </cell>
        </row>
        <row r="35">
          <cell r="C35" t="b">
            <v>0</v>
          </cell>
        </row>
        <row r="36">
          <cell r="C36" t="b">
            <v>0</v>
          </cell>
        </row>
        <row r="37">
          <cell r="C37" t="b">
            <v>0</v>
          </cell>
        </row>
        <row r="38">
          <cell r="C38" t="b">
            <v>0</v>
          </cell>
        </row>
        <row r="39">
          <cell r="C39" t="b">
            <v>0</v>
          </cell>
        </row>
        <row r="40">
          <cell r="C40" t="b">
            <v>0</v>
          </cell>
        </row>
        <row r="41">
          <cell r="C41" t="b">
            <v>0</v>
          </cell>
        </row>
        <row r="42">
          <cell r="C42" t="b">
            <v>0</v>
          </cell>
        </row>
        <row r="43">
          <cell r="C43" t="b">
            <v>0</v>
          </cell>
        </row>
        <row r="44">
          <cell r="C44" t="b">
            <v>0</v>
          </cell>
        </row>
        <row r="45">
          <cell r="C45" t="b">
            <v>0</v>
          </cell>
        </row>
        <row r="46">
          <cell r="C46" t="b">
            <v>0</v>
          </cell>
        </row>
        <row r="47">
          <cell r="C47" t="b">
            <v>0</v>
          </cell>
        </row>
        <row r="48">
          <cell r="C48" t="b">
            <v>0</v>
          </cell>
        </row>
        <row r="49">
          <cell r="C49" t="b">
            <v>0</v>
          </cell>
        </row>
        <row r="50">
          <cell r="C50" t="b">
            <v>0</v>
          </cell>
        </row>
        <row r="51">
          <cell r="C51" t="b">
            <v>0</v>
          </cell>
        </row>
        <row r="52">
          <cell r="C52" t="b">
            <v>0</v>
          </cell>
        </row>
        <row r="53">
          <cell r="C53" t="b">
            <v>0</v>
          </cell>
        </row>
        <row r="54">
          <cell r="C54" t="b">
            <v>0</v>
          </cell>
        </row>
        <row r="55">
          <cell r="C55" t="b">
            <v>0</v>
          </cell>
        </row>
      </sheetData>
      <sheetData sheetId="4"/>
      <sheetData sheetId="5">
        <row r="1">
          <cell r="A1">
            <v>1</v>
          </cell>
          <cell r="B1">
            <v>2</v>
          </cell>
          <cell r="C1">
            <v>3</v>
          </cell>
          <cell r="D1">
            <v>4</v>
          </cell>
          <cell r="E1">
            <v>5</v>
          </cell>
          <cell r="F1">
            <v>6</v>
          </cell>
          <cell r="G1">
            <v>7</v>
          </cell>
          <cell r="H1">
            <v>8</v>
          </cell>
          <cell r="I1">
            <v>9</v>
          </cell>
          <cell r="J1">
            <v>10</v>
          </cell>
          <cell r="K1">
            <v>11</v>
          </cell>
          <cell r="L1">
            <v>12</v>
          </cell>
          <cell r="M1">
            <v>13</v>
          </cell>
          <cell r="N1">
            <v>14</v>
          </cell>
          <cell r="O1">
            <v>15</v>
          </cell>
          <cell r="P1">
            <v>16</v>
          </cell>
          <cell r="Q1">
            <v>17</v>
          </cell>
          <cell r="R1">
            <v>18</v>
          </cell>
          <cell r="S1">
            <v>19</v>
          </cell>
          <cell r="T1">
            <v>20</v>
          </cell>
          <cell r="U1">
            <v>21</v>
          </cell>
          <cell r="V1">
            <v>22</v>
          </cell>
          <cell r="W1">
            <v>23</v>
          </cell>
          <cell r="X1">
            <v>24</v>
          </cell>
          <cell r="Y1">
            <v>25</v>
          </cell>
        </row>
        <row r="2">
          <cell r="A2" t="str">
            <v>Original Measure Name</v>
          </cell>
          <cell r="B2" t="str">
            <v>Sector</v>
          </cell>
          <cell r="C2" t="str">
            <v>Category</v>
          </cell>
          <cell r="D2" t="str">
            <v>Subcategory</v>
          </cell>
          <cell r="E2" t="str">
            <v>Technology, Measure or Practice</v>
          </cell>
          <cell r="F2" t="str">
            <v>UnitType</v>
          </cell>
          <cell r="G2" t="str">
            <v>Building Type</v>
          </cell>
          <cell r="H2" t="str">
            <v>Vintage</v>
          </cell>
          <cell r="I2" t="str">
            <v>Other 1</v>
          </cell>
          <cell r="J2" t="str">
            <v>Other 2</v>
          </cell>
          <cell r="K2" t="str">
            <v>Delivery Mechanism or Program</v>
          </cell>
          <cell r="L2" t="str">
            <v>ID_Mechanism</v>
          </cell>
          <cell r="M2" t="str">
            <v>Application</v>
          </cell>
          <cell r="N2" t="str">
            <v>ID_Application</v>
          </cell>
          <cell r="O2" t="str">
            <v>Lost Opportunity?</v>
          </cell>
          <cell r="P2" t="str">
            <v>Location</v>
          </cell>
          <cell r="Q2" t="str">
            <v>ID_ClimateZone</v>
          </cell>
          <cell r="R2" t="str">
            <v>Basis of Savings</v>
          </cell>
          <cell r="S2" t="str">
            <v>ID_Basis</v>
          </cell>
          <cell r="T2" t="str">
            <v>End User Benefits</v>
          </cell>
          <cell r="U2" t="str">
            <v>Societal Benefits</v>
          </cell>
          <cell r="V2" t="str">
            <v>Related Programs/Activities</v>
          </cell>
          <cell r="W2" t="str">
            <v>Comments</v>
          </cell>
          <cell r="X2" t="str">
            <v>Credit/ Reimbursement</v>
          </cell>
          <cell r="Y2" t="str">
            <v>Reference No</v>
          </cell>
        </row>
        <row r="3">
          <cell r="A3" t="str">
            <v>Standard_Vented_UCEF 3.00 to 3.39</v>
          </cell>
          <cell r="B3" t="str">
            <v>Residential</v>
          </cell>
          <cell r="C3" t="str">
            <v>Appliance</v>
          </cell>
          <cell r="D3" t="str">
            <v>Dryer</v>
          </cell>
          <cell r="E3" t="str">
            <v>Energy efficient residential clothes dryer</v>
          </cell>
          <cell r="G3" t="str">
            <v>any</v>
          </cell>
          <cell r="H3" t="str">
            <v>any</v>
          </cell>
          <cell r="K3" t="str">
            <v>Retail</v>
          </cell>
          <cell r="O3" t="str">
            <v>Yes</v>
          </cell>
          <cell r="P3" t="str">
            <v>All climate zones</v>
          </cell>
          <cell r="T3" t="str">
            <v>Potentially less wear and tear on clothing.
Heat pump dryers reduce the risk of dryer fire.</v>
          </cell>
        </row>
        <row r="4">
          <cell r="A4" t="str">
            <v>Standard_Vented_UCEF 3.40 to 3.99</v>
          </cell>
          <cell r="B4" t="str">
            <v>Residential</v>
          </cell>
          <cell r="C4" t="str">
            <v>Appliance</v>
          </cell>
          <cell r="D4" t="str">
            <v>Dryer</v>
          </cell>
          <cell r="E4" t="str">
            <v>Energy efficient residential clothes dryer</v>
          </cell>
          <cell r="G4" t="str">
            <v>any</v>
          </cell>
          <cell r="H4" t="str">
            <v>any</v>
          </cell>
          <cell r="K4" t="str">
            <v>Retail</v>
          </cell>
          <cell r="O4" t="str">
            <v>Yes</v>
          </cell>
          <cell r="P4" t="str">
            <v>All climate zones</v>
          </cell>
          <cell r="T4" t="str">
            <v>Potentially less wear and tear on clothing.
Heat pump dryers reduce the risk of dryer fire.</v>
          </cell>
        </row>
        <row r="5">
          <cell r="A5" t="str">
            <v>Standard_Vented_UCEF 4.00 to 4.99</v>
          </cell>
          <cell r="B5" t="str">
            <v>Residential</v>
          </cell>
          <cell r="C5" t="str">
            <v>Appliance</v>
          </cell>
          <cell r="D5" t="str">
            <v>Dryer</v>
          </cell>
          <cell r="E5" t="str">
            <v>Energy efficient residential clothes dryer</v>
          </cell>
          <cell r="G5" t="str">
            <v>any</v>
          </cell>
          <cell r="H5" t="str">
            <v>any</v>
          </cell>
          <cell r="K5" t="str">
            <v>Retail</v>
          </cell>
          <cell r="O5" t="str">
            <v>Yes</v>
          </cell>
          <cell r="P5" t="str">
            <v>All climate zones</v>
          </cell>
          <cell r="T5" t="str">
            <v>Potentially less wear and tear on clothing.
Heat pump dryers reduce the risk of dryer fire.</v>
          </cell>
        </row>
        <row r="6">
          <cell r="A6" t="str">
            <v>Standard_Vented_UCEF 5.00 to 5.99</v>
          </cell>
          <cell r="B6" t="str">
            <v>Residential</v>
          </cell>
          <cell r="C6" t="str">
            <v>Appliance</v>
          </cell>
          <cell r="D6" t="str">
            <v>Dryer</v>
          </cell>
          <cell r="E6" t="str">
            <v>Energy efficient residential clothes dryer</v>
          </cell>
          <cell r="G6" t="str">
            <v>any</v>
          </cell>
          <cell r="H6" t="str">
            <v>any</v>
          </cell>
          <cell r="K6" t="str">
            <v>Retail</v>
          </cell>
          <cell r="O6" t="str">
            <v>Yes</v>
          </cell>
          <cell r="P6" t="str">
            <v>All climate zones</v>
          </cell>
          <cell r="T6" t="str">
            <v>Potentially less wear and tear on clothing.
Heat pump dryers reduce the risk of dryer fire.</v>
          </cell>
        </row>
        <row r="7">
          <cell r="A7" t="str">
            <v>Standard_Vented_UCEF 6.00 to 6.99</v>
          </cell>
          <cell r="B7" t="str">
            <v>Residential</v>
          </cell>
          <cell r="C7" t="str">
            <v>Appliance</v>
          </cell>
          <cell r="D7" t="str">
            <v>Dryer</v>
          </cell>
          <cell r="E7" t="str">
            <v>Energy efficient residential clothes dryer</v>
          </cell>
          <cell r="G7" t="str">
            <v>any</v>
          </cell>
          <cell r="H7" t="str">
            <v>any</v>
          </cell>
          <cell r="K7" t="str">
            <v>Retail</v>
          </cell>
          <cell r="O7" t="str">
            <v>Yes</v>
          </cell>
          <cell r="P7" t="str">
            <v>All climate zones</v>
          </cell>
          <cell r="T7" t="str">
            <v>Potentially less wear and tear on clothing.
Heat pump dryers reduce the risk of dryer fire.</v>
          </cell>
        </row>
        <row r="8">
          <cell r="A8" t="str">
            <v>Standard_Vented_UCEF 7.00 to 7.99</v>
          </cell>
          <cell r="B8" t="str">
            <v>Residential</v>
          </cell>
          <cell r="C8" t="str">
            <v>Appliance</v>
          </cell>
          <cell r="D8" t="str">
            <v>Dryer</v>
          </cell>
          <cell r="E8" t="str">
            <v>Energy efficient residential clothes dryer</v>
          </cell>
          <cell r="G8" t="str">
            <v>any</v>
          </cell>
          <cell r="H8" t="str">
            <v>any</v>
          </cell>
          <cell r="K8" t="str">
            <v>Retail</v>
          </cell>
          <cell r="O8" t="str">
            <v>Yes</v>
          </cell>
          <cell r="P8" t="str">
            <v>All climate zones</v>
          </cell>
          <cell r="T8" t="str">
            <v>Potentially less wear and tear on clothing.
Heat pump dryers reduce the risk of dryer fire.</v>
          </cell>
        </row>
        <row r="9">
          <cell r="A9" t="str">
            <v>Standard_Ventless_UCEF 3.00 to 3.39</v>
          </cell>
          <cell r="B9" t="str">
            <v>Residential</v>
          </cell>
          <cell r="C9" t="str">
            <v>Appliance</v>
          </cell>
          <cell r="D9" t="str">
            <v>Dryer</v>
          </cell>
          <cell r="E9" t="str">
            <v>Energy efficient residential clothes dryer</v>
          </cell>
          <cell r="G9" t="str">
            <v>any</v>
          </cell>
          <cell r="H9" t="str">
            <v>any</v>
          </cell>
          <cell r="K9" t="str">
            <v>Retail</v>
          </cell>
          <cell r="O9" t="str">
            <v>Yes</v>
          </cell>
          <cell r="P9" t="str">
            <v>All climate zones</v>
          </cell>
          <cell r="T9" t="str">
            <v>Potentially less wear and tear on clothing.
Heat pump dryers reduce the risk of dryer fire.</v>
          </cell>
        </row>
        <row r="10">
          <cell r="A10" t="str">
            <v>Standard_Ventless_UCEF 3.40 to 3.99</v>
          </cell>
          <cell r="B10" t="str">
            <v>Residential</v>
          </cell>
          <cell r="C10" t="str">
            <v>Appliance</v>
          </cell>
          <cell r="D10" t="str">
            <v>Dryer</v>
          </cell>
          <cell r="E10" t="str">
            <v>Energy efficient residential clothes dryer</v>
          </cell>
          <cell r="G10" t="str">
            <v>any</v>
          </cell>
          <cell r="H10" t="str">
            <v>any</v>
          </cell>
          <cell r="K10" t="str">
            <v>Retail</v>
          </cell>
          <cell r="O10" t="str">
            <v>Yes</v>
          </cell>
          <cell r="P10" t="str">
            <v>All climate zones</v>
          </cell>
          <cell r="T10" t="str">
            <v>Potentially less wear and tear on clothing.
Heat pump dryers reduce the risk of dryer fire.</v>
          </cell>
        </row>
        <row r="11">
          <cell r="A11" t="str">
            <v>Standard_Ventless_UCEF 4.00 to 4.99</v>
          </cell>
          <cell r="B11" t="str">
            <v>Residential</v>
          </cell>
          <cell r="C11" t="str">
            <v>Appliance</v>
          </cell>
          <cell r="D11" t="str">
            <v>Dryer</v>
          </cell>
          <cell r="E11" t="str">
            <v>Energy efficient residential clothes dryer</v>
          </cell>
          <cell r="G11" t="str">
            <v>any</v>
          </cell>
          <cell r="H11" t="str">
            <v>any</v>
          </cell>
          <cell r="K11" t="str">
            <v>Retail</v>
          </cell>
          <cell r="O11" t="str">
            <v>Yes</v>
          </cell>
          <cell r="P11" t="str">
            <v>All climate zones</v>
          </cell>
          <cell r="T11" t="str">
            <v>Potentially less wear and tear on clothing.
Heat pump dryers reduce the risk of dryer fire.</v>
          </cell>
        </row>
        <row r="12">
          <cell r="A12" t="str">
            <v>Standard_Ventless_UCEF 5.00 to 5.99</v>
          </cell>
          <cell r="B12" t="str">
            <v>Residential</v>
          </cell>
          <cell r="C12" t="str">
            <v>Appliance</v>
          </cell>
          <cell r="D12" t="str">
            <v>Dryer</v>
          </cell>
          <cell r="E12" t="str">
            <v>Energy efficient residential clothes dryer</v>
          </cell>
          <cell r="G12" t="str">
            <v>any</v>
          </cell>
          <cell r="H12" t="str">
            <v>any</v>
          </cell>
          <cell r="K12" t="str">
            <v>Retail</v>
          </cell>
          <cell r="O12" t="str">
            <v>Yes</v>
          </cell>
          <cell r="P12" t="str">
            <v>All climate zones</v>
          </cell>
          <cell r="T12" t="str">
            <v>Potentially less wear and tear on clothing.
Heat pump dryers reduce the risk of dryer fire.</v>
          </cell>
        </row>
        <row r="13">
          <cell r="A13" t="str">
            <v>Standard_Ventless_UCEF 6.00 to 6.99</v>
          </cell>
          <cell r="B13" t="str">
            <v>Residential</v>
          </cell>
          <cell r="C13" t="str">
            <v>Appliance</v>
          </cell>
          <cell r="D13" t="str">
            <v>Dryer</v>
          </cell>
          <cell r="E13" t="str">
            <v>Energy efficient residential clothes dryer</v>
          </cell>
          <cell r="G13" t="str">
            <v>any</v>
          </cell>
          <cell r="H13" t="str">
            <v>any</v>
          </cell>
          <cell r="K13" t="str">
            <v>Retail</v>
          </cell>
          <cell r="O13" t="str">
            <v>Yes</v>
          </cell>
          <cell r="P13" t="str">
            <v>All climate zones</v>
          </cell>
          <cell r="T13" t="str">
            <v>Potentially less wear and tear on clothing.
Heat pump dryers reduce the risk of dryer fire.</v>
          </cell>
        </row>
        <row r="14">
          <cell r="A14" t="str">
            <v>Standard_Ventless_UCEF 7.00 to 7.99</v>
          </cell>
          <cell r="B14" t="str">
            <v>Residential</v>
          </cell>
          <cell r="C14" t="str">
            <v>Appliance</v>
          </cell>
          <cell r="D14" t="str">
            <v>Dryer</v>
          </cell>
          <cell r="E14" t="str">
            <v>Energy efficient residential clothes dryer</v>
          </cell>
          <cell r="G14" t="str">
            <v>any</v>
          </cell>
          <cell r="H14" t="str">
            <v>any</v>
          </cell>
          <cell r="K14" t="str">
            <v>Retail</v>
          </cell>
          <cell r="O14" t="str">
            <v>Yes</v>
          </cell>
          <cell r="P14" t="str">
            <v>All climate zones</v>
          </cell>
          <cell r="T14" t="str">
            <v>Potentially less wear and tear on clothing.
Heat pump dryers reduce the risk of dryer fire.</v>
          </cell>
        </row>
      </sheetData>
      <sheetData sheetId="6"/>
      <sheetData sheetId="7"/>
      <sheetData sheetId="8"/>
      <sheetData sheetId="9"/>
      <sheetData sheetId="10"/>
      <sheetData sheetId="11"/>
      <sheetData sheetId="12"/>
      <sheetData sheetId="13"/>
      <sheetData sheetId="14">
        <row r="2">
          <cell r="A2" t="str">
            <v>Program Tracking Data</v>
          </cell>
          <cell r="B2" t="str">
            <v>Savings</v>
          </cell>
          <cell r="C2" t="str">
            <v>Unit Energy Savings</v>
          </cell>
          <cell r="D2" t="str">
            <v>Proven</v>
          </cell>
          <cell r="E2" t="str">
            <v>Statistical</v>
          </cell>
          <cell r="F2" t="str">
            <v>Yes</v>
          </cell>
        </row>
        <row r="3">
          <cell r="A3" t="str">
            <v>In-Store Retail</v>
          </cell>
          <cell r="B3" t="str">
            <v>Cost</v>
          </cell>
          <cell r="C3" t="str">
            <v>Standard Protocol</v>
          </cell>
          <cell r="D3" t="str">
            <v>Provisional</v>
          </cell>
          <cell r="E3" t="str">
            <v>Meta-Statistical</v>
          </cell>
          <cell r="F3" t="str">
            <v>No</v>
          </cell>
        </row>
        <row r="4">
          <cell r="A4" t="str">
            <v>Contractor and Project Invoices</v>
          </cell>
          <cell r="B4" t="str">
            <v>Lifetime</v>
          </cell>
          <cell r="C4" t="str">
            <v>Custom</v>
          </cell>
          <cell r="D4" t="str">
            <v>Small Saver</v>
          </cell>
          <cell r="E4" t="str">
            <v>Calibrated Engineering</v>
          </cell>
          <cell r="F4" t="str">
            <v>NA</v>
          </cell>
        </row>
        <row r="5">
          <cell r="A5" t="str">
            <v>Contractor Price Sheets</v>
          </cell>
          <cell r="B5" t="str">
            <v>Small and Rural</v>
          </cell>
          <cell r="C5" t="str">
            <v>Program Impact Evaluation</v>
          </cell>
          <cell r="D5" t="str">
            <v>Planning</v>
          </cell>
          <cell r="E5" t="str">
            <v>All</v>
          </cell>
        </row>
        <row r="6">
          <cell r="A6" t="str">
            <v>Online Retail</v>
          </cell>
          <cell r="B6" t="str">
            <v>ProCost</v>
          </cell>
          <cell r="C6" t="str">
            <v>All</v>
          </cell>
          <cell r="D6" t="str">
            <v>All</v>
          </cell>
        </row>
        <row r="7">
          <cell r="A7" t="str">
            <v>DOE / Other Standard Setting Process</v>
          </cell>
          <cell r="B7" t="str">
            <v>Roadmap</v>
          </cell>
        </row>
        <row r="8">
          <cell r="A8" t="str">
            <v>Contractor Interview</v>
          </cell>
          <cell r="B8" t="str">
            <v>All</v>
          </cell>
        </row>
        <row r="9">
          <cell r="A9" t="str">
            <v>Distributor Interview</v>
          </cell>
        </row>
        <row r="10">
          <cell r="A10" t="str">
            <v>Market Actor Interviews</v>
          </cell>
        </row>
        <row r="11">
          <cell r="A11" t="str">
            <v>Maintenance Staff Interviews</v>
          </cell>
        </row>
        <row r="12">
          <cell r="A12" t="str">
            <v>Professional Judgment</v>
          </cell>
        </row>
      </sheetData>
      <sheetData sheetId="15"/>
      <sheetData sheetId="16"/>
      <sheetData sheetId="17">
        <row r="1">
          <cell r="A1">
            <v>1</v>
          </cell>
          <cell r="B1">
            <v>2</v>
          </cell>
          <cell r="C1">
            <v>3</v>
          </cell>
          <cell r="D1">
            <v>4</v>
          </cell>
          <cell r="E1">
            <v>5</v>
          </cell>
          <cell r="F1">
            <v>6</v>
          </cell>
          <cell r="G1">
            <v>7</v>
          </cell>
          <cell r="H1">
            <v>8</v>
          </cell>
          <cell r="I1">
            <v>9</v>
          </cell>
          <cell r="J1">
            <v>10</v>
          </cell>
          <cell r="K1">
            <v>11</v>
          </cell>
        </row>
        <row r="2">
          <cell r="A2" t="str">
            <v>Residential Sector ProCost Input Assumptions</v>
          </cell>
          <cell r="B2">
            <v>0.52</v>
          </cell>
        </row>
        <row r="3">
          <cell r="A3" t="str">
            <v>Sponsor Parameters</v>
          </cell>
          <cell r="B3" t="str">
            <v>Customer</v>
          </cell>
          <cell r="C3" t="str">
            <v>Wholesale Electric</v>
          </cell>
          <cell r="D3" t="str">
            <v>Retail Electric</v>
          </cell>
          <cell r="E3" t="str">
            <v>Natural Gas</v>
          </cell>
          <cell r="I3" t="str">
            <v>Program Parameters</v>
          </cell>
          <cell r="J3" t="str">
            <v>Program</v>
          </cell>
        </row>
        <row r="4">
          <cell r="A4" t="str">
            <v>Real After-Tax Cost of Capital</v>
          </cell>
          <cell r="B4">
            <v>3.9E-2</v>
          </cell>
          <cell r="C4">
            <v>4.3999999999999997E-2</v>
          </cell>
          <cell r="D4">
            <v>4.9000000000000002E-2</v>
          </cell>
          <cell r="E4">
            <v>0.05</v>
          </cell>
          <cell r="I4" t="str">
            <v>Program Life (yrs)</v>
          </cell>
          <cell r="J4">
            <v>20</v>
          </cell>
        </row>
        <row r="5">
          <cell r="A5" t="str">
            <v>Financial Life (years)</v>
          </cell>
          <cell r="B5">
            <v>15</v>
          </cell>
          <cell r="C5">
            <v>1</v>
          </cell>
          <cell r="D5">
            <v>1</v>
          </cell>
          <cell r="E5">
            <v>1</v>
          </cell>
          <cell r="I5" t="str">
            <v>Program Start Date</v>
          </cell>
          <cell r="J5">
            <v>2010</v>
          </cell>
        </row>
        <row r="6">
          <cell r="A6" t="str">
            <v xml:space="preserve">Sponsor Share of Initial Capital Cost </v>
          </cell>
          <cell r="B6">
            <v>0.35</v>
          </cell>
          <cell r="C6">
            <v>0.2</v>
          </cell>
          <cell r="D6">
            <v>0.45</v>
          </cell>
          <cell r="E6">
            <v>0</v>
          </cell>
          <cell r="I6" t="str">
            <v>Present Value Time Zero</v>
          </cell>
          <cell r="J6">
            <v>2010</v>
          </cell>
        </row>
        <row r="7">
          <cell r="A7" t="str">
            <v>Sponsor Share of Annual O&amp;M</v>
          </cell>
          <cell r="B7">
            <v>1</v>
          </cell>
          <cell r="C7">
            <v>0</v>
          </cell>
          <cell r="D7">
            <v>0</v>
          </cell>
          <cell r="E7">
            <v>0</v>
          </cell>
          <cell r="I7" t="str">
            <v>Input Cost Reference Year</v>
          </cell>
          <cell r="J7">
            <v>2006</v>
          </cell>
        </row>
        <row r="8">
          <cell r="A8" t="str">
            <v>Sponsor Share of Periodic Replacement Cost</v>
          </cell>
          <cell r="B8">
            <v>1</v>
          </cell>
          <cell r="C8">
            <v>0</v>
          </cell>
          <cell r="D8">
            <v>0</v>
          </cell>
          <cell r="E8">
            <v>0</v>
          </cell>
          <cell r="I8" t="str">
            <v>Real Discount Rate</v>
          </cell>
          <cell r="J8">
            <v>0.05</v>
          </cell>
        </row>
        <row r="9">
          <cell r="A9" t="str">
            <v>Sponsor Share of Administrative Cost</v>
          </cell>
          <cell r="B9">
            <v>0</v>
          </cell>
          <cell r="C9">
            <v>0.5</v>
          </cell>
          <cell r="D9">
            <v>0.5</v>
          </cell>
          <cell r="E9">
            <v>0</v>
          </cell>
          <cell r="I9" t="str">
            <v>Capital Real Escalation Rate</v>
          </cell>
          <cell r="J9">
            <v>0</v>
          </cell>
        </row>
        <row r="10">
          <cell r="A10" t="str">
            <v>Last Year of Non-Customer O&amp;M &amp; Period Replacement</v>
          </cell>
          <cell r="C10">
            <v>20</v>
          </cell>
          <cell r="I10" t="str">
            <v>Admin Cost (As % of Initial Capital Cost)</v>
          </cell>
          <cell r="J10">
            <v>0.2</v>
          </cell>
        </row>
        <row r="11">
          <cell r="I11" t="str">
            <v>Regional Act Conservation Credit (%)</v>
          </cell>
          <cell r="J11">
            <v>0.1</v>
          </cell>
        </row>
        <row r="12">
          <cell r="A12" t="str">
            <v>Commercial Sector ProCost Assumptions</v>
          </cell>
          <cell r="B12">
            <v>0.33</v>
          </cell>
          <cell r="I12" t="str">
            <v>Report Annual Carbon Saved for Year</v>
          </cell>
          <cell r="J12">
            <v>2020</v>
          </cell>
        </row>
        <row r="13">
          <cell r="A13" t="str">
            <v>Sponsor Parameters</v>
          </cell>
          <cell r="B13" t="str">
            <v>Customer</v>
          </cell>
          <cell r="C13" t="str">
            <v>Wholesale Electric</v>
          </cell>
          <cell r="D13" t="str">
            <v>Retail Electric</v>
          </cell>
          <cell r="E13" t="str">
            <v>Natural Gas</v>
          </cell>
        </row>
        <row r="14">
          <cell r="A14" t="str">
            <v>Real After-Tax Cost of Capital</v>
          </cell>
          <cell r="B14">
            <v>6.7000000000000004E-2</v>
          </cell>
          <cell r="C14">
            <v>4.3999999999999997E-2</v>
          </cell>
          <cell r="D14">
            <v>4.9000000000000002E-2</v>
          </cell>
          <cell r="E14">
            <v>0.05</v>
          </cell>
          <cell r="I14" t="str">
            <v>Utility System Parameters</v>
          </cell>
          <cell r="J14" t="str">
            <v>Electric</v>
          </cell>
          <cell r="K14" t="str">
            <v>Gas</v>
          </cell>
        </row>
        <row r="15">
          <cell r="A15" t="str">
            <v>Financial Life (years)</v>
          </cell>
          <cell r="B15">
            <v>20</v>
          </cell>
          <cell r="C15">
            <v>1</v>
          </cell>
          <cell r="D15">
            <v>1</v>
          </cell>
          <cell r="E15">
            <v>1</v>
          </cell>
          <cell r="I15" t="str">
            <v>Bulk System T&amp;D Loss Factor by Time Segment</v>
          </cell>
          <cell r="J15" t="str">
            <v>WECCTrans</v>
          </cell>
          <cell r="K15" t="str">
            <v>Flat1.0</v>
          </cell>
        </row>
        <row r="16">
          <cell r="A16" t="str">
            <v xml:space="preserve">Sponsor Share of Initial Capital Cost </v>
          </cell>
          <cell r="B16">
            <v>0.35</v>
          </cell>
          <cell r="C16">
            <v>0.1</v>
          </cell>
          <cell r="D16">
            <v>0.55000000000000004</v>
          </cell>
          <cell r="E16">
            <v>0</v>
          </cell>
          <cell r="I16" t="str">
            <v>Bulk System T&amp;D Credit ($/kw-yr)($/dailytherm-yr)</v>
          </cell>
          <cell r="J16">
            <v>0</v>
          </cell>
          <cell r="K16">
            <v>0</v>
          </cell>
        </row>
        <row r="17">
          <cell r="A17" t="str">
            <v>Sponsor Share of Annual O&amp;M</v>
          </cell>
          <cell r="B17">
            <v>1</v>
          </cell>
          <cell r="C17">
            <v>0</v>
          </cell>
          <cell r="D17">
            <v>0</v>
          </cell>
          <cell r="E17">
            <v>0</v>
          </cell>
          <cell r="I17" t="str">
            <v>Local System Dist Loss Factor by Time Segment</v>
          </cell>
          <cell r="J17" t="str">
            <v>Flat5.0</v>
          </cell>
          <cell r="K17" t="str">
            <v>NoLoss</v>
          </cell>
        </row>
        <row r="18">
          <cell r="A18" t="str">
            <v>Sponsor Share of Periodic Replacement Cost</v>
          </cell>
          <cell r="B18">
            <v>1</v>
          </cell>
          <cell r="C18">
            <v>0</v>
          </cell>
          <cell r="D18">
            <v>0</v>
          </cell>
          <cell r="E18">
            <v>0</v>
          </cell>
          <cell r="I18" t="str">
            <v>Local System Dist Credit ($/kw-yr)($/dailytherm-yr)</v>
          </cell>
          <cell r="J18">
            <v>23</v>
          </cell>
          <cell r="K18">
            <v>0</v>
          </cell>
        </row>
        <row r="19">
          <cell r="A19" t="str">
            <v>Sponsor Share of Admin Cost</v>
          </cell>
          <cell r="B19">
            <v>0</v>
          </cell>
          <cell r="C19">
            <v>0.5</v>
          </cell>
          <cell r="D19">
            <v>0.5</v>
          </cell>
          <cell r="E19">
            <v>0</v>
          </cell>
          <cell r="I19" t="str">
            <v>Risk-Mitigation Credit (mills/kWh)(mills/therm)(SC)</v>
          </cell>
          <cell r="J19">
            <v>0</v>
          </cell>
          <cell r="K19">
            <v>0</v>
          </cell>
        </row>
        <row r="20">
          <cell r="A20" t="str">
            <v>Last Year of Non-Customer O&amp;M &amp; Period Replacement</v>
          </cell>
          <cell r="C20">
            <v>20</v>
          </cell>
          <cell r="I20" t="str">
            <v>Risk-Mitigation Credit (mills/kWh)(mills/therm)(LO)</v>
          </cell>
          <cell r="J20">
            <v>58</v>
          </cell>
          <cell r="K20">
            <v>0</v>
          </cell>
        </row>
        <row r="21">
          <cell r="I21" t="str">
            <v>Risk-Mitigation Credit (mills/kWh)(mills/therm)(NLO)</v>
          </cell>
          <cell r="J21">
            <v>43</v>
          </cell>
          <cell r="K21">
            <v>0</v>
          </cell>
        </row>
        <row r="22">
          <cell r="A22" t="str">
            <v>Industrial Sector ProCost Assumptions</v>
          </cell>
          <cell r="B22">
            <v>0.13</v>
          </cell>
        </row>
        <row r="23">
          <cell r="A23" t="str">
            <v>Sponsor Parameters</v>
          </cell>
          <cell r="B23" t="str">
            <v>Customer</v>
          </cell>
          <cell r="C23" t="str">
            <v>Wholesale Electric</v>
          </cell>
          <cell r="D23" t="str">
            <v>Retail Electric</v>
          </cell>
          <cell r="E23" t="str">
            <v>Natural Gas</v>
          </cell>
          <cell r="I23" t="str">
            <v>Price Deflator Year 2000 to Year 2006$</v>
          </cell>
        </row>
        <row r="24">
          <cell r="A24" t="str">
            <v>Real After-Tax Cost of Capital</v>
          </cell>
          <cell r="B24">
            <v>7.5999999999999998E-2</v>
          </cell>
          <cell r="C24">
            <v>4.3999999999999997E-2</v>
          </cell>
          <cell r="D24">
            <v>4.9000000000000002E-2</v>
          </cell>
          <cell r="E24">
            <v>0.05</v>
          </cell>
          <cell r="I24">
            <v>1.16567</v>
          </cell>
        </row>
        <row r="25">
          <cell r="A25" t="str">
            <v>Financial Life (years)</v>
          </cell>
          <cell r="B25">
            <v>20</v>
          </cell>
          <cell r="C25">
            <v>1</v>
          </cell>
          <cell r="D25">
            <v>1</v>
          </cell>
          <cell r="E25">
            <v>1</v>
          </cell>
        </row>
        <row r="26">
          <cell r="A26" t="str">
            <v xml:space="preserve">Sponsor Share of Initial Capital Cost </v>
          </cell>
          <cell r="B26">
            <v>0.35</v>
          </cell>
          <cell r="C26">
            <v>0.1</v>
          </cell>
          <cell r="D26">
            <v>0.55000000000000004</v>
          </cell>
          <cell r="E26">
            <v>0</v>
          </cell>
        </row>
        <row r="27">
          <cell r="A27" t="str">
            <v>Sponsor Share of Annual O&amp;M</v>
          </cell>
          <cell r="B27">
            <v>1</v>
          </cell>
          <cell r="C27">
            <v>0</v>
          </cell>
          <cell r="D27">
            <v>0</v>
          </cell>
          <cell r="E27">
            <v>0</v>
          </cell>
        </row>
        <row r="28">
          <cell r="A28" t="str">
            <v>Sponsor Share of Periodic Replacement Cost</v>
          </cell>
          <cell r="B28">
            <v>1</v>
          </cell>
          <cell r="C28">
            <v>0</v>
          </cell>
          <cell r="D28">
            <v>0</v>
          </cell>
          <cell r="E28">
            <v>0</v>
          </cell>
        </row>
        <row r="29">
          <cell r="A29" t="str">
            <v>Sponsor Share of Admin Cost</v>
          </cell>
          <cell r="B29">
            <v>0</v>
          </cell>
          <cell r="C29">
            <v>0.5</v>
          </cell>
          <cell r="D29">
            <v>0.5</v>
          </cell>
          <cell r="E29">
            <v>0</v>
          </cell>
        </row>
        <row r="30">
          <cell r="A30" t="str">
            <v>Last Year of Non-Customer O&amp;M &amp; Period Replacement</v>
          </cell>
          <cell r="C30">
            <v>20</v>
          </cell>
        </row>
        <row r="32">
          <cell r="A32" t="str">
            <v>Agricultural Sector ProCost Assumptions</v>
          </cell>
          <cell r="B32">
            <v>0.02</v>
          </cell>
        </row>
        <row r="33">
          <cell r="A33" t="str">
            <v>Sponsor Parameters</v>
          </cell>
          <cell r="B33" t="str">
            <v>Customer</v>
          </cell>
          <cell r="C33" t="str">
            <v>Wholesale Electric</v>
          </cell>
          <cell r="D33" t="str">
            <v>Retail Electric</v>
          </cell>
          <cell r="E33" t="str">
            <v>Natural Gas</v>
          </cell>
          <cell r="I33" t="str">
            <v>MC_AND_LOADSHAPE_6P.xls worksheet tab names</v>
          </cell>
        </row>
        <row r="34">
          <cell r="A34" t="str">
            <v>Real After-Tax Cost of Capital</v>
          </cell>
          <cell r="B34">
            <v>7.5999999999999998E-2</v>
          </cell>
          <cell r="C34">
            <v>4.3999999999999997E-2</v>
          </cell>
          <cell r="D34">
            <v>4.9000000000000002E-2</v>
          </cell>
          <cell r="E34">
            <v>0.05</v>
          </cell>
          <cell r="I34" t="str">
            <v>6P MidC Final (with carbon)</v>
          </cell>
        </row>
        <row r="35">
          <cell r="A35" t="str">
            <v>Financial Life (years)</v>
          </cell>
          <cell r="B35">
            <v>5</v>
          </cell>
          <cell r="C35">
            <v>1</v>
          </cell>
          <cell r="D35">
            <v>1</v>
          </cell>
          <cell r="E35">
            <v>1</v>
          </cell>
          <cell r="I35" t="str">
            <v>Conservation Load Shapes</v>
          </cell>
        </row>
        <row r="36">
          <cell r="A36" t="str">
            <v xml:space="preserve">Sponsor Share of Initial Capital Cost </v>
          </cell>
          <cell r="B36">
            <v>0.35</v>
          </cell>
          <cell r="C36">
            <v>0.1</v>
          </cell>
          <cell r="D36">
            <v>0.55000000000000004</v>
          </cell>
          <cell r="E36">
            <v>0</v>
          </cell>
          <cell r="I36" t="str">
            <v>6P_Gas_Final</v>
          </cell>
        </row>
        <row r="37">
          <cell r="A37" t="str">
            <v>Sponsor Share of Annual O&amp;M</v>
          </cell>
          <cell r="B37">
            <v>1</v>
          </cell>
          <cell r="C37">
            <v>0</v>
          </cell>
          <cell r="D37">
            <v>0</v>
          </cell>
          <cell r="E37">
            <v>0</v>
          </cell>
          <cell r="I37" t="str">
            <v>Conservation Load Shapes</v>
          </cell>
        </row>
        <row r="38">
          <cell r="A38" t="str">
            <v>Sponsor Share of Periodic Replacement Cost</v>
          </cell>
          <cell r="B38">
            <v>1</v>
          </cell>
          <cell r="C38">
            <v>0</v>
          </cell>
          <cell r="D38">
            <v>0</v>
          </cell>
          <cell r="E38">
            <v>0</v>
          </cell>
          <cell r="I38" t="str">
            <v>6P CO2 lbs per kWh Hcap</v>
          </cell>
        </row>
        <row r="39">
          <cell r="A39" t="str">
            <v>Sponsor Share of Admin Cost</v>
          </cell>
          <cell r="B39">
            <v>0</v>
          </cell>
          <cell r="C39">
            <v>0.5</v>
          </cell>
          <cell r="D39">
            <v>0.5</v>
          </cell>
          <cell r="E39">
            <v>0</v>
          </cell>
          <cell r="I39" t="str">
            <v>CO2 lbs per therm</v>
          </cell>
        </row>
        <row r="40">
          <cell r="A40" t="str">
            <v>Last Year of Non-Customer O&amp;M &amp; Period Replacement</v>
          </cell>
          <cell r="C40">
            <v>20</v>
          </cell>
          <cell r="I40" t="str">
            <v>Zero Dollars per ton CO2</v>
          </cell>
        </row>
        <row r="41">
          <cell r="I41" t="str">
            <v>LineLossShapes</v>
          </cell>
        </row>
        <row r="42">
          <cell r="A42" t="str">
            <v>Melded ProCost Assumptions (weighted by savings potential)</v>
          </cell>
        </row>
        <row r="43">
          <cell r="A43" t="str">
            <v>Sponsor Parameters</v>
          </cell>
          <cell r="B43" t="str">
            <v>Customer</v>
          </cell>
          <cell r="C43" t="str">
            <v>Wholesale Electric</v>
          </cell>
          <cell r="D43" t="str">
            <v>Retail Electric</v>
          </cell>
          <cell r="E43" t="str">
            <v>Natural Gas</v>
          </cell>
        </row>
        <row r="44">
          <cell r="A44" t="str">
            <v>Real After-Tax Cost of Capital</v>
          </cell>
          <cell r="B44">
            <v>5.3789999999999998E-2</v>
          </cell>
          <cell r="C44">
            <v>4.4000000000000004E-2</v>
          </cell>
          <cell r="D44">
            <v>4.9000000000000009E-2</v>
          </cell>
          <cell r="E44">
            <v>0.05</v>
          </cell>
        </row>
        <row r="45">
          <cell r="A45" t="str">
            <v>Financial Life (years)</v>
          </cell>
          <cell r="B45">
            <v>17.100000000000005</v>
          </cell>
          <cell r="C45">
            <v>1</v>
          </cell>
          <cell r="D45">
            <v>1</v>
          </cell>
          <cell r="E45">
            <v>1</v>
          </cell>
        </row>
        <row r="46">
          <cell r="A46" t="str">
            <v xml:space="preserve">Sponsor Share of Initial Capital Cost </v>
          </cell>
          <cell r="B46">
            <v>0.35</v>
          </cell>
          <cell r="C46">
            <v>0.1</v>
          </cell>
          <cell r="D46">
            <v>0.55000000000000004</v>
          </cell>
          <cell r="E46">
            <v>0</v>
          </cell>
        </row>
        <row r="47">
          <cell r="A47" t="str">
            <v>Sponsor Share of Annual O&amp;M</v>
          </cell>
          <cell r="B47">
            <v>1</v>
          </cell>
          <cell r="C47">
            <v>0</v>
          </cell>
          <cell r="D47">
            <v>0</v>
          </cell>
          <cell r="E47">
            <v>0</v>
          </cell>
        </row>
        <row r="48">
          <cell r="A48" t="str">
            <v>Sponsor Share of Periodic Replacement Cost</v>
          </cell>
          <cell r="B48">
            <v>1</v>
          </cell>
          <cell r="C48">
            <v>0</v>
          </cell>
          <cell r="D48">
            <v>0</v>
          </cell>
          <cell r="E48">
            <v>0</v>
          </cell>
        </row>
        <row r="49">
          <cell r="A49" t="str">
            <v>Sponsor Share of Admin Cost</v>
          </cell>
          <cell r="B49">
            <v>0</v>
          </cell>
          <cell r="C49">
            <v>0.5</v>
          </cell>
          <cell r="D49">
            <v>0.5</v>
          </cell>
          <cell r="E49">
            <v>0</v>
          </cell>
        </row>
        <row r="50">
          <cell r="A50" t="str">
            <v>Last Year of Non-Customer O&amp;M &amp; Period Replacement</v>
          </cell>
          <cell r="C50">
            <v>20</v>
          </cell>
        </row>
        <row r="58">
          <cell r="G58" t="str">
            <v>'Measure_InputOutput'!A62:DA79</v>
          </cell>
        </row>
      </sheetData>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energy.gov/eere/buildings/downloads/2015-03-23-issuance-energy-conservation-standards-residential-clothes"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46"/>
  <sheetViews>
    <sheetView tabSelected="1" workbookViewId="0">
      <selection activeCell="F19" sqref="F19"/>
    </sheetView>
  </sheetViews>
  <sheetFormatPr defaultRowHeight="15"/>
  <cols>
    <col min="2" max="2" width="16.140625" customWidth="1"/>
    <col min="3" max="3" width="12.28515625" customWidth="1"/>
    <col min="4" max="4" width="10.140625" customWidth="1"/>
    <col min="5" max="5" width="22.5703125" customWidth="1"/>
    <col min="6" max="6" width="17" customWidth="1"/>
    <col min="8" max="8" width="12" customWidth="1"/>
    <col min="11" max="11" width="29.28515625" customWidth="1"/>
  </cols>
  <sheetData>
    <row r="1" spans="2:11" s="46" customFormat="1" ht="23.25">
      <c r="B1" s="48" t="s">
        <v>70</v>
      </c>
    </row>
    <row r="3" spans="2:11" ht="19.5" thickBot="1">
      <c r="B3" s="20" t="s">
        <v>38</v>
      </c>
      <c r="H3" s="21" t="s">
        <v>39</v>
      </c>
    </row>
    <row r="4" spans="2:11" ht="60.75" thickBot="1">
      <c r="B4" s="18" t="s">
        <v>0</v>
      </c>
      <c r="C4" s="18" t="s">
        <v>1</v>
      </c>
      <c r="D4" s="18" t="s">
        <v>2</v>
      </c>
      <c r="E4" s="18" t="s">
        <v>32</v>
      </c>
      <c r="F4" s="18" t="s">
        <v>33</v>
      </c>
      <c r="H4" s="22" t="s">
        <v>0</v>
      </c>
      <c r="I4" s="22" t="s">
        <v>1</v>
      </c>
      <c r="J4" s="22" t="s">
        <v>2</v>
      </c>
      <c r="K4" s="22" t="s">
        <v>40</v>
      </c>
    </row>
    <row r="5" spans="2:11" ht="36.75" thickBot="1">
      <c r="B5" s="17" t="s">
        <v>34</v>
      </c>
      <c r="C5" s="17" t="s">
        <v>12</v>
      </c>
      <c r="D5" s="17" t="s">
        <v>8</v>
      </c>
      <c r="E5" s="19">
        <v>3.73</v>
      </c>
      <c r="F5" s="19">
        <f>E5*'D1 vs. D2'!F28/'D1 vs. D2'!E28</f>
        <v>3.1023869565217388</v>
      </c>
      <c r="H5" s="23" t="s">
        <v>34</v>
      </c>
      <c r="I5" s="23" t="s">
        <v>12</v>
      </c>
      <c r="J5" s="23" t="s">
        <v>8</v>
      </c>
      <c r="K5" s="23">
        <v>3.93</v>
      </c>
    </row>
    <row r="6" spans="2:11" ht="36.75" thickBot="1">
      <c r="B6" s="17" t="s">
        <v>34</v>
      </c>
      <c r="C6" s="17" t="s">
        <v>35</v>
      </c>
      <c r="D6" s="17">
        <v>120</v>
      </c>
      <c r="E6" s="19">
        <v>3.61</v>
      </c>
      <c r="F6" s="19">
        <f>E6*'D1 vs. D2'!F36/'D1 vs. D2'!E36</f>
        <v>2.9370959999999999</v>
      </c>
      <c r="H6" s="23" t="s">
        <v>34</v>
      </c>
      <c r="I6" s="23" t="s">
        <v>35</v>
      </c>
      <c r="J6" s="23">
        <v>120</v>
      </c>
      <c r="K6" s="23">
        <v>3.8</v>
      </c>
    </row>
    <row r="7" spans="2:11" ht="24.75" thickBot="1">
      <c r="B7" s="17" t="s">
        <v>36</v>
      </c>
      <c r="C7" s="17" t="s">
        <v>35</v>
      </c>
      <c r="D7" s="17">
        <v>240</v>
      </c>
      <c r="E7" s="19">
        <v>3.27</v>
      </c>
      <c r="F7" s="19">
        <f>E7*'D1 vs. D2'!F36/'D1 vs. D2'!E36</f>
        <v>2.6604719999999995</v>
      </c>
      <c r="H7" s="23" t="s">
        <v>36</v>
      </c>
      <c r="I7" s="23" t="s">
        <v>35</v>
      </c>
      <c r="J7" s="23">
        <v>240</v>
      </c>
      <c r="K7" s="23">
        <v>3.45</v>
      </c>
    </row>
    <row r="8" spans="2:11" ht="24.75" thickBot="1">
      <c r="B8" s="17" t="s">
        <v>37</v>
      </c>
      <c r="C8" s="17" t="s">
        <v>35</v>
      </c>
      <c r="D8" s="17">
        <v>240</v>
      </c>
      <c r="E8" s="19">
        <v>2.5499999999999998</v>
      </c>
      <c r="F8" s="19">
        <f>E8*'D1 vs. D2'!F36/'D1 vs. D2'!E36</f>
        <v>2.0746799999999999</v>
      </c>
      <c r="H8" s="23" t="s">
        <v>37</v>
      </c>
      <c r="I8" s="23" t="s">
        <v>35</v>
      </c>
      <c r="J8" s="23">
        <v>240</v>
      </c>
      <c r="K8" s="23">
        <v>2.68</v>
      </c>
    </row>
    <row r="9" spans="2:11" ht="15.75" thickBot="1">
      <c r="B9" s="65" t="s">
        <v>11</v>
      </c>
      <c r="C9" s="65" t="s">
        <v>8</v>
      </c>
      <c r="D9" s="65" t="s">
        <v>8</v>
      </c>
      <c r="E9" s="64">
        <v>3.3</v>
      </c>
      <c r="F9" s="64">
        <f>E9*'D1 vs. D2'!F45/'D1 vs. D2'!E45</f>
        <v>2.763825136612021</v>
      </c>
      <c r="H9" s="63" t="s">
        <v>11</v>
      </c>
      <c r="I9" s="63" t="s">
        <v>8</v>
      </c>
      <c r="J9" s="63" t="s">
        <v>8</v>
      </c>
      <c r="K9" s="63">
        <v>3.48</v>
      </c>
    </row>
    <row r="10" spans="2:11" s="47" customFormat="1" ht="15.75" thickBot="1"/>
    <row r="11" spans="2:11" s="47" customFormat="1" ht="16.5" thickTop="1" thickBot="1">
      <c r="B11" s="172" t="s">
        <v>66</v>
      </c>
      <c r="C11" s="173"/>
      <c r="D11" s="77"/>
      <c r="E11" s="77"/>
      <c r="F11" s="77"/>
      <c r="G11" s="77"/>
      <c r="H11" s="71">
        <v>29.3</v>
      </c>
      <c r="I11" s="70" t="s">
        <v>68</v>
      </c>
      <c r="J11" s="69"/>
    </row>
    <row r="12" spans="2:11" s="47" customFormat="1" ht="15.75" thickTop="1">
      <c r="B12" s="73" t="s">
        <v>63</v>
      </c>
      <c r="C12" s="72">
        <v>274</v>
      </c>
      <c r="D12" s="74" t="s">
        <v>73</v>
      </c>
      <c r="G12" s="77"/>
      <c r="H12" s="77"/>
      <c r="I12" s="77"/>
    </row>
    <row r="13" spans="2:11" s="47" customFormat="1">
      <c r="B13" s="75" t="s">
        <v>64</v>
      </c>
      <c r="C13" s="76">
        <v>8.4499999999999993</v>
      </c>
      <c r="D13" s="74" t="s">
        <v>65</v>
      </c>
      <c r="G13" s="77"/>
      <c r="H13" s="77"/>
      <c r="I13" s="77"/>
    </row>
    <row r="14" spans="2:11" s="47" customFormat="1" ht="15.75" thickBot="1"/>
    <row r="15" spans="2:11" s="47" customFormat="1" ht="16.5" thickTop="1" thickBot="1">
      <c r="B15" s="174" t="s">
        <v>69</v>
      </c>
      <c r="C15" s="175"/>
      <c r="D15" s="176"/>
    </row>
    <row r="16" spans="2:11" s="47" customFormat="1" ht="60.75" thickTop="1">
      <c r="B16" s="104" t="s">
        <v>81</v>
      </c>
      <c r="C16" s="104" t="s">
        <v>218</v>
      </c>
      <c r="D16" s="104" t="s">
        <v>67</v>
      </c>
      <c r="E16" s="68"/>
      <c r="F16" s="78"/>
      <c r="G16" s="78"/>
      <c r="H16" s="78"/>
      <c r="I16" s="78"/>
    </row>
    <row r="17" spans="2:9" s="47" customFormat="1">
      <c r="B17" s="67">
        <f>C12*C13/F9</f>
        <v>837.71580529083803</v>
      </c>
      <c r="C17" s="67">
        <f>C12*C13/K9</f>
        <v>665.31609195402291</v>
      </c>
      <c r="D17" s="66">
        <f>(B17-C17)/H11</f>
        <v>5.8839492606421544</v>
      </c>
      <c r="E17" s="78"/>
      <c r="F17" s="78"/>
      <c r="G17" s="78"/>
      <c r="H17" s="78"/>
      <c r="I17" s="78"/>
    </row>
    <row r="18" spans="2:9" s="47" customFormat="1">
      <c r="B18" s="78"/>
      <c r="C18" s="78"/>
      <c r="D18" s="78"/>
      <c r="E18" s="78"/>
      <c r="F18" s="78"/>
      <c r="G18" s="78"/>
      <c r="H18" s="78"/>
      <c r="I18" s="78"/>
    </row>
    <row r="19" spans="2:9" s="47" customFormat="1">
      <c r="B19" s="78"/>
      <c r="C19" s="78"/>
      <c r="D19" s="78"/>
      <c r="E19" s="78"/>
      <c r="F19" s="78"/>
      <c r="G19" s="78"/>
      <c r="H19" s="78"/>
      <c r="I19" s="78"/>
    </row>
    <row r="20" spans="2:9" s="47" customFormat="1">
      <c r="B20" s="78"/>
      <c r="C20" s="78"/>
      <c r="D20" s="78"/>
      <c r="E20" s="78"/>
      <c r="F20" s="78"/>
      <c r="G20" s="78"/>
      <c r="H20" s="78"/>
      <c r="I20" s="78"/>
    </row>
    <row r="21" spans="2:9" s="47" customFormat="1"/>
    <row r="22" spans="2:9" s="47" customFormat="1"/>
    <row r="23" spans="2:9" s="47" customFormat="1"/>
    <row r="24" spans="2:9" s="47" customFormat="1"/>
    <row r="25" spans="2:9" s="47" customFormat="1"/>
    <row r="26" spans="2:9" s="47" customFormat="1"/>
    <row r="27" spans="2:9" s="47" customFormat="1"/>
    <row r="28" spans="2:9" s="47" customFormat="1"/>
    <row r="29" spans="2:9" s="47" customFormat="1"/>
    <row r="30" spans="2:9" s="47" customFormat="1"/>
    <row r="31" spans="2:9" s="47" customFormat="1"/>
    <row r="32" spans="2:9" s="47" customFormat="1"/>
    <row r="33" s="47" customFormat="1"/>
    <row r="34" s="47" customFormat="1"/>
    <row r="35" s="47" customFormat="1"/>
    <row r="36" s="47" customFormat="1"/>
    <row r="37" s="47" customFormat="1"/>
    <row r="38" s="47" customFormat="1"/>
    <row r="39" s="47" customFormat="1"/>
    <row r="40" s="47" customFormat="1"/>
    <row r="41" s="47" customFormat="1"/>
    <row r="42" s="47" customFormat="1"/>
    <row r="43" s="47" customFormat="1"/>
    <row r="44" s="47" customFormat="1"/>
    <row r="45" s="47" customFormat="1"/>
    <row r="46" s="47" customFormat="1"/>
  </sheetData>
  <mergeCells count="2">
    <mergeCell ref="B11:C11"/>
    <mergeCell ref="B15:D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M22"/>
  <sheetViews>
    <sheetView workbookViewId="0">
      <selection activeCell="D18" sqref="D18"/>
    </sheetView>
  </sheetViews>
  <sheetFormatPr defaultRowHeight="15"/>
  <cols>
    <col min="2" max="2" width="28.140625" customWidth="1"/>
    <col min="3" max="3" width="12.7109375" customWidth="1"/>
    <col min="4" max="4" width="11.5703125" bestFit="1" customWidth="1"/>
    <col min="5" max="5" width="25.140625" customWidth="1"/>
    <col min="6" max="6" width="27.5703125" customWidth="1"/>
    <col min="7" max="7" width="29" customWidth="1"/>
    <col min="8" max="8" width="12" customWidth="1"/>
    <col min="11" max="11" width="25.7109375" customWidth="1"/>
  </cols>
  <sheetData>
    <row r="2" spans="2:13" s="46" customFormat="1" ht="23.25">
      <c r="B2" s="48" t="s">
        <v>71</v>
      </c>
    </row>
    <row r="3" spans="2:13" s="46" customFormat="1"/>
    <row r="4" spans="2:13" s="46" customFormat="1" ht="19.5" thickBot="1">
      <c r="B4" s="20" t="s">
        <v>38</v>
      </c>
      <c r="H4"/>
      <c r="I4"/>
      <c r="J4"/>
      <c r="K4"/>
      <c r="L4"/>
    </row>
    <row r="5" spans="2:13" s="46" customFormat="1" ht="36.75" thickBot="1">
      <c r="B5" s="22" t="s">
        <v>0</v>
      </c>
      <c r="C5" s="22" t="s">
        <v>1</v>
      </c>
      <c r="D5" s="22" t="s">
        <v>2</v>
      </c>
      <c r="E5" s="22" t="s">
        <v>32</v>
      </c>
      <c r="F5" s="22" t="s">
        <v>33</v>
      </c>
      <c r="G5" s="22" t="s">
        <v>72</v>
      </c>
      <c r="H5"/>
      <c r="I5"/>
      <c r="J5"/>
      <c r="K5"/>
      <c r="L5"/>
    </row>
    <row r="6" spans="2:13" s="46" customFormat="1" ht="15.75" thickBot="1">
      <c r="B6" s="23" t="s">
        <v>34</v>
      </c>
      <c r="C6" s="23" t="s">
        <v>12</v>
      </c>
      <c r="D6" s="23" t="s">
        <v>8</v>
      </c>
      <c r="E6" s="62">
        <v>3.73</v>
      </c>
      <c r="F6" s="62">
        <f>E6*'D1 vs. D2'!F28/'D1 vs. D2'!E28</f>
        <v>3.1023869565217388</v>
      </c>
      <c r="G6" s="61">
        <f>F6*'D2 vs. UCEF'!I18/'D2 vs. UCEF'!D18</f>
        <v>2.5165732197906139</v>
      </c>
      <c r="H6"/>
      <c r="I6"/>
      <c r="J6"/>
      <c r="K6"/>
      <c r="L6"/>
    </row>
    <row r="7" spans="2:13" ht="15.75" thickBot="1"/>
    <row r="8" spans="2:13" ht="16.5" thickTop="1" thickBot="1">
      <c r="B8" s="172" t="s">
        <v>66</v>
      </c>
      <c r="C8" s="173"/>
      <c r="D8" s="77"/>
      <c r="E8" s="77"/>
    </row>
    <row r="9" spans="2:13" ht="15.75" thickTop="1">
      <c r="B9" s="73" t="s">
        <v>63</v>
      </c>
      <c r="C9" s="72">
        <v>283</v>
      </c>
      <c r="D9" s="74" t="s">
        <v>74</v>
      </c>
      <c r="E9" s="47"/>
    </row>
    <row r="10" spans="2:13">
      <c r="B10" s="75" t="s">
        <v>64</v>
      </c>
      <c r="C10" s="76">
        <v>8.4499999999999993</v>
      </c>
      <c r="D10" s="74" t="s">
        <v>65</v>
      </c>
      <c r="E10" s="47"/>
    </row>
    <row r="11" spans="2:13" s="46" customFormat="1">
      <c r="B11" s="55" t="s">
        <v>76</v>
      </c>
      <c r="C11" s="56">
        <v>50</v>
      </c>
      <c r="D11" s="74" t="s">
        <v>78</v>
      </c>
      <c r="E11" s="47"/>
    </row>
    <row r="12" spans="2:13" s="46" customFormat="1" ht="15" customHeight="1">
      <c r="B12" s="55" t="s">
        <v>77</v>
      </c>
      <c r="C12" s="56">
        <v>9.5000000000000001E-2</v>
      </c>
      <c r="D12" s="177" t="s">
        <v>79</v>
      </c>
      <c r="E12" s="177"/>
      <c r="F12" s="177"/>
      <c r="G12" s="177"/>
      <c r="H12" s="177"/>
      <c r="I12" s="60"/>
      <c r="J12" s="60"/>
      <c r="K12" s="60"/>
      <c r="L12" s="60"/>
      <c r="M12" s="60"/>
    </row>
    <row r="13" spans="2:13">
      <c r="D13" s="177"/>
      <c r="E13" s="177"/>
      <c r="F13" s="177"/>
      <c r="G13" s="177"/>
      <c r="H13" s="177"/>
      <c r="I13" s="60"/>
      <c r="J13" s="60"/>
      <c r="K13" s="60"/>
      <c r="L13" s="60"/>
      <c r="M13" s="60"/>
    </row>
    <row r="14" spans="2:13" s="46" customFormat="1">
      <c r="D14" s="177"/>
      <c r="E14" s="177"/>
      <c r="F14" s="177"/>
      <c r="G14" s="177"/>
      <c r="H14" s="177"/>
      <c r="I14" s="59"/>
      <c r="J14" s="59"/>
      <c r="K14" s="59"/>
      <c r="L14" s="59"/>
      <c r="M14" s="59"/>
    </row>
    <row r="15" spans="2:13" s="46" customFormat="1" ht="12" customHeight="1">
      <c r="D15" s="59"/>
      <c r="E15" s="59"/>
      <c r="F15" s="59"/>
      <c r="G15" s="59"/>
      <c r="H15" s="59"/>
      <c r="I15" s="59"/>
      <c r="J15" s="59"/>
      <c r="K15" s="59"/>
      <c r="L15" s="59"/>
      <c r="M15" s="59"/>
    </row>
    <row r="16" spans="2:13" s="46" customFormat="1" ht="12" customHeight="1">
      <c r="D16" s="59"/>
      <c r="E16" s="59"/>
      <c r="F16" s="59"/>
      <c r="G16" s="59"/>
      <c r="H16" s="59"/>
      <c r="I16" s="59"/>
      <c r="J16" s="59"/>
      <c r="K16" s="59"/>
      <c r="L16" s="59"/>
      <c r="M16" s="59"/>
    </row>
    <row r="17" spans="2:7" ht="30">
      <c r="B17" s="105" t="s">
        <v>75</v>
      </c>
      <c r="C17" s="105" t="s">
        <v>216</v>
      </c>
      <c r="D17" s="105" t="s">
        <v>81</v>
      </c>
      <c r="E17" s="105" t="s">
        <v>82</v>
      </c>
      <c r="F17" s="105" t="s">
        <v>80</v>
      </c>
      <c r="G17" s="105" t="s">
        <v>83</v>
      </c>
    </row>
    <row r="18" spans="2:7" ht="45">
      <c r="B18" s="90" t="s">
        <v>219</v>
      </c>
      <c r="C18" s="57">
        <v>3.5</v>
      </c>
      <c r="D18" s="58">
        <f>$C$9*$C$10/$G$6</f>
        <v>950.24058159490676</v>
      </c>
      <c r="E18" s="58">
        <f>$C$9*$C$10/C18</f>
        <v>683.24285714285713</v>
      </c>
      <c r="F18" s="58">
        <f>D18-E18</f>
        <v>266.99772445204962</v>
      </c>
      <c r="G18" s="57">
        <f>F18/$C$9/$C$11*60*$C$12</f>
        <v>0.10755385366619666</v>
      </c>
    </row>
    <row r="19" spans="2:7">
      <c r="B19" s="49"/>
      <c r="C19" s="153" t="s">
        <v>217</v>
      </c>
      <c r="D19" s="49"/>
      <c r="E19" s="49"/>
      <c r="F19" s="49"/>
      <c r="G19" s="49"/>
    </row>
    <row r="20" spans="2:7">
      <c r="B20" s="49"/>
      <c r="C20" s="49"/>
      <c r="D20" s="49"/>
      <c r="E20" s="49"/>
      <c r="F20" s="49"/>
      <c r="G20" s="49"/>
    </row>
    <row r="21" spans="2:7">
      <c r="B21" s="49"/>
      <c r="C21" s="49"/>
      <c r="D21" s="49"/>
      <c r="E21" s="49"/>
      <c r="F21" s="49"/>
      <c r="G21" s="49"/>
    </row>
    <row r="22" spans="2:7">
      <c r="B22" s="49"/>
      <c r="C22" s="49"/>
      <c r="D22" s="49"/>
      <c r="E22" s="49"/>
      <c r="F22" s="49"/>
      <c r="G22" s="49"/>
    </row>
  </sheetData>
  <mergeCells count="2">
    <mergeCell ref="B8:C8"/>
    <mergeCell ref="D12:H1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workbookViewId="0">
      <selection activeCell="F33" sqref="F33"/>
    </sheetView>
  </sheetViews>
  <sheetFormatPr defaultRowHeight="15"/>
  <cols>
    <col min="1" max="1" width="19" customWidth="1"/>
    <col min="2" max="3" width="10.85546875" customWidth="1"/>
    <col min="5" max="5" width="16" customWidth="1"/>
    <col min="6" max="6" width="18.28515625" customWidth="1"/>
    <col min="7" max="7" width="23.5703125" customWidth="1"/>
  </cols>
  <sheetData>
    <row r="1" spans="1:7" ht="23.25">
      <c r="A1" s="6" t="s">
        <v>20</v>
      </c>
    </row>
    <row r="3" spans="1:7">
      <c r="A3" t="s">
        <v>28</v>
      </c>
    </row>
    <row r="4" spans="1:7">
      <c r="A4" t="s">
        <v>23</v>
      </c>
    </row>
    <row r="6" spans="1:7">
      <c r="A6" s="9" t="s">
        <v>29</v>
      </c>
    </row>
    <row r="7" spans="1:7">
      <c r="A7" s="9" t="s">
        <v>30</v>
      </c>
    </row>
    <row r="9" spans="1:7">
      <c r="A9" s="9" t="s">
        <v>25</v>
      </c>
    </row>
    <row r="10" spans="1:7">
      <c r="A10" t="s">
        <v>24</v>
      </c>
    </row>
    <row r="11" spans="1:7">
      <c r="A11" s="9"/>
    </row>
    <row r="12" spans="1:7">
      <c r="A12" s="9" t="s">
        <v>26</v>
      </c>
    </row>
    <row r="13" spans="1:7">
      <c r="A13" s="9" t="s">
        <v>27</v>
      </c>
    </row>
    <row r="15" spans="1:7" ht="24">
      <c r="A15" s="1" t="s">
        <v>0</v>
      </c>
      <c r="B15" s="1" t="s">
        <v>1</v>
      </c>
      <c r="C15" s="1" t="s">
        <v>2</v>
      </c>
      <c r="D15" s="3" t="s">
        <v>15</v>
      </c>
      <c r="E15" s="1" t="s">
        <v>3</v>
      </c>
      <c r="F15" s="1" t="s">
        <v>4</v>
      </c>
      <c r="G15" s="2" t="s">
        <v>5</v>
      </c>
    </row>
    <row r="16" spans="1:7">
      <c r="A16" s="180" t="s">
        <v>6</v>
      </c>
      <c r="B16" s="181" t="s">
        <v>7</v>
      </c>
      <c r="C16" s="181" t="s">
        <v>8</v>
      </c>
      <c r="D16" s="11" t="s">
        <v>16</v>
      </c>
      <c r="E16" s="12">
        <v>3.58</v>
      </c>
      <c r="F16" s="12">
        <v>3.16</v>
      </c>
      <c r="G16" s="13">
        <f>(E16-F16)/E16</f>
        <v>0.11731843575418992</v>
      </c>
    </row>
    <row r="17" spans="1:22">
      <c r="A17" s="180"/>
      <c r="B17" s="181"/>
      <c r="C17" s="181"/>
      <c r="D17" s="11" t="s">
        <v>16</v>
      </c>
      <c r="E17" s="12">
        <v>3.93</v>
      </c>
      <c r="F17" s="12">
        <v>2.73</v>
      </c>
      <c r="G17" s="13">
        <f t="shared" ref="G17:G45" si="0">(E17-F17)/E17</f>
        <v>0.30534351145038169</v>
      </c>
    </row>
    <row r="18" spans="1:22">
      <c r="A18" s="180"/>
      <c r="B18" s="181"/>
      <c r="C18" s="181"/>
      <c r="D18" s="11" t="s">
        <v>16</v>
      </c>
      <c r="E18" s="12">
        <v>3.83</v>
      </c>
      <c r="F18" s="12">
        <v>3.49</v>
      </c>
      <c r="G18" s="13">
        <f t="shared" si="0"/>
        <v>8.8772845953002569E-2</v>
      </c>
    </row>
    <row r="19" spans="1:22">
      <c r="A19" s="180"/>
      <c r="B19" s="181"/>
      <c r="C19" s="181"/>
      <c r="D19" s="11" t="s">
        <v>16</v>
      </c>
      <c r="E19" s="12">
        <v>3.71</v>
      </c>
      <c r="F19" s="12">
        <v>3.48</v>
      </c>
      <c r="G19" s="13">
        <f t="shared" si="0"/>
        <v>6.1994609164420483E-2</v>
      </c>
    </row>
    <row r="20" spans="1:22">
      <c r="A20" s="180"/>
      <c r="B20" s="181"/>
      <c r="C20" s="181"/>
      <c r="D20" s="11" t="s">
        <v>16</v>
      </c>
      <c r="E20" s="12">
        <v>3.9</v>
      </c>
      <c r="F20" s="12">
        <v>3.51</v>
      </c>
      <c r="G20" s="13">
        <f t="shared" si="0"/>
        <v>0.10000000000000003</v>
      </c>
    </row>
    <row r="21" spans="1:22">
      <c r="A21" s="180"/>
      <c r="B21" s="181"/>
      <c r="C21" s="181"/>
      <c r="D21" s="11" t="s">
        <v>16</v>
      </c>
      <c r="E21" s="12">
        <v>3.8</v>
      </c>
      <c r="F21" s="12">
        <v>2.71</v>
      </c>
      <c r="G21" s="13">
        <f t="shared" si="0"/>
        <v>0.2868421052631579</v>
      </c>
    </row>
    <row r="22" spans="1:22">
      <c r="A22" s="180"/>
      <c r="B22" s="181"/>
      <c r="C22" s="181"/>
      <c r="D22" s="11" t="s">
        <v>16</v>
      </c>
      <c r="E22" s="12">
        <v>3.84</v>
      </c>
      <c r="F22" s="12">
        <v>3.06</v>
      </c>
      <c r="G22" s="13">
        <f t="shared" si="0"/>
        <v>0.20312499999999994</v>
      </c>
    </row>
    <row r="23" spans="1:22">
      <c r="A23" s="180"/>
      <c r="B23" s="181"/>
      <c r="C23" s="181"/>
      <c r="D23" s="11" t="s">
        <v>16</v>
      </c>
      <c r="E23" s="12">
        <v>3.71</v>
      </c>
      <c r="F23" s="12">
        <v>3.11</v>
      </c>
      <c r="G23" s="13">
        <f t="shared" si="0"/>
        <v>0.16172506738544476</v>
      </c>
    </row>
    <row r="24" spans="1:22">
      <c r="A24" s="180"/>
      <c r="B24" s="181"/>
      <c r="C24" s="181"/>
      <c r="D24" s="11" t="s">
        <v>13</v>
      </c>
      <c r="E24" s="12">
        <v>3.99</v>
      </c>
      <c r="F24" s="12">
        <v>3.22</v>
      </c>
      <c r="G24" s="13">
        <f t="shared" si="0"/>
        <v>0.19298245614035087</v>
      </c>
    </row>
    <row r="25" spans="1:22">
      <c r="A25" s="180"/>
      <c r="B25" s="181"/>
      <c r="C25" s="181"/>
      <c r="D25" s="11" t="s">
        <v>13</v>
      </c>
      <c r="E25" s="12">
        <v>4.01</v>
      </c>
      <c r="F25" s="12">
        <v>3.41</v>
      </c>
      <c r="G25" s="13">
        <f t="shared" si="0"/>
        <v>0.14962593516209469</v>
      </c>
    </row>
    <row r="26" spans="1:22">
      <c r="A26" s="180"/>
      <c r="B26" s="181"/>
      <c r="C26" s="181"/>
      <c r="D26" s="11" t="s">
        <v>14</v>
      </c>
      <c r="E26" s="12">
        <v>3.92</v>
      </c>
      <c r="F26" s="12">
        <v>3.19</v>
      </c>
      <c r="G26" s="13">
        <f t="shared" si="0"/>
        <v>0.18622448979591838</v>
      </c>
      <c r="I26" s="7" t="s">
        <v>22</v>
      </c>
    </row>
    <row r="27" spans="1:22">
      <c r="A27" s="180"/>
      <c r="B27" s="181"/>
      <c r="C27" s="181"/>
      <c r="D27" s="11" t="s">
        <v>14</v>
      </c>
      <c r="E27" s="12">
        <v>3.78</v>
      </c>
      <c r="F27" s="12">
        <v>3.19</v>
      </c>
      <c r="G27" s="13">
        <f t="shared" si="0"/>
        <v>0.15608465608465605</v>
      </c>
      <c r="I27" s="8" t="s">
        <v>21</v>
      </c>
    </row>
    <row r="28" spans="1:22">
      <c r="A28" s="180"/>
      <c r="B28" s="181"/>
      <c r="C28" s="181"/>
      <c r="D28" s="5" t="s">
        <v>19</v>
      </c>
      <c r="E28" s="14">
        <f>AVERAGE(E16:E27)</f>
        <v>3.8333333333333335</v>
      </c>
      <c r="F28" s="14">
        <f>AVERAGE(F16:F27)</f>
        <v>3.188333333333333</v>
      </c>
      <c r="G28" s="15">
        <f t="shared" si="0"/>
        <v>0.16826086956521752</v>
      </c>
    </row>
    <row r="29" spans="1:22">
      <c r="A29" s="180" t="s">
        <v>6</v>
      </c>
      <c r="B29" s="181" t="s">
        <v>9</v>
      </c>
      <c r="C29" s="181">
        <v>240</v>
      </c>
      <c r="D29" s="11" t="s">
        <v>16</v>
      </c>
      <c r="E29" s="12">
        <v>3.53</v>
      </c>
      <c r="F29" s="12">
        <v>3.32</v>
      </c>
      <c r="G29" s="13">
        <f t="shared" si="0"/>
        <v>5.9490084985835689E-2</v>
      </c>
    </row>
    <row r="30" spans="1:22">
      <c r="A30" s="180"/>
      <c r="B30" s="181"/>
      <c r="C30" s="181"/>
      <c r="D30" s="11" t="s">
        <v>16</v>
      </c>
      <c r="E30" s="12">
        <v>3.56</v>
      </c>
      <c r="F30" s="12">
        <v>2.27</v>
      </c>
      <c r="G30" s="13">
        <f t="shared" si="0"/>
        <v>0.36235955056179775</v>
      </c>
    </row>
    <row r="31" spans="1:22" ht="15" customHeight="1">
      <c r="A31" s="180"/>
      <c r="B31" s="181"/>
      <c r="C31" s="181"/>
      <c r="D31" s="11" t="s">
        <v>13</v>
      </c>
      <c r="E31" s="12">
        <v>3.69</v>
      </c>
      <c r="F31" s="12">
        <v>3.19</v>
      </c>
      <c r="G31" s="13">
        <f t="shared" si="0"/>
        <v>0.13550135501355015</v>
      </c>
      <c r="H31" s="178" t="s">
        <v>31</v>
      </c>
      <c r="I31" s="179"/>
      <c r="J31" s="179"/>
      <c r="K31" s="179"/>
      <c r="L31" s="179"/>
      <c r="M31" s="179"/>
      <c r="N31" s="179"/>
      <c r="O31" s="179"/>
      <c r="P31" s="179"/>
      <c r="Q31" s="179"/>
      <c r="R31" s="179"/>
      <c r="S31" s="179"/>
      <c r="T31" s="179"/>
      <c r="U31" s="16"/>
      <c r="V31" s="16"/>
    </row>
    <row r="32" spans="1:22">
      <c r="A32" s="180"/>
      <c r="B32" s="181"/>
      <c r="C32" s="181"/>
      <c r="D32" s="11" t="s">
        <v>14</v>
      </c>
      <c r="E32" s="12">
        <v>3.76</v>
      </c>
      <c r="F32" s="12">
        <v>3.51</v>
      </c>
      <c r="G32" s="13">
        <f t="shared" si="0"/>
        <v>6.6489361702127658E-2</v>
      </c>
      <c r="H32" s="178"/>
      <c r="I32" s="179"/>
      <c r="J32" s="179"/>
      <c r="K32" s="179"/>
      <c r="L32" s="179"/>
      <c r="M32" s="179"/>
      <c r="N32" s="179"/>
      <c r="O32" s="179"/>
      <c r="P32" s="179"/>
      <c r="Q32" s="179"/>
      <c r="R32" s="179"/>
      <c r="S32" s="179"/>
      <c r="T32" s="179"/>
      <c r="U32" s="16"/>
      <c r="V32" s="16"/>
    </row>
    <row r="33" spans="1:20">
      <c r="A33" s="180"/>
      <c r="B33" s="181"/>
      <c r="C33" s="181"/>
      <c r="D33" s="11" t="s">
        <v>14</v>
      </c>
      <c r="E33" s="12">
        <v>3.73</v>
      </c>
      <c r="F33" s="12">
        <v>3.14</v>
      </c>
      <c r="G33" s="13">
        <f t="shared" si="0"/>
        <v>0.15817694369973187</v>
      </c>
      <c r="H33" s="178"/>
      <c r="I33" s="179"/>
      <c r="J33" s="179"/>
      <c r="K33" s="179"/>
      <c r="L33" s="179"/>
      <c r="M33" s="179"/>
      <c r="N33" s="179"/>
      <c r="O33" s="179"/>
      <c r="P33" s="179"/>
      <c r="Q33" s="179"/>
      <c r="R33" s="179"/>
      <c r="S33" s="179"/>
      <c r="T33" s="179"/>
    </row>
    <row r="34" spans="1:20">
      <c r="A34" s="1" t="s">
        <v>6</v>
      </c>
      <c r="B34" s="12" t="s">
        <v>9</v>
      </c>
      <c r="C34" s="12">
        <v>120</v>
      </c>
      <c r="D34" s="10" t="s">
        <v>16</v>
      </c>
      <c r="E34" s="12">
        <v>3.75</v>
      </c>
      <c r="F34" s="12">
        <v>2.1800000000000002</v>
      </c>
      <c r="G34" s="13">
        <f t="shared" si="0"/>
        <v>0.41866666666666663</v>
      </c>
    </row>
    <row r="35" spans="1:20">
      <c r="A35" s="1" t="s">
        <v>10</v>
      </c>
      <c r="B35" s="12" t="s">
        <v>9</v>
      </c>
      <c r="C35" s="12">
        <v>240</v>
      </c>
      <c r="D35" s="10" t="s">
        <v>16</v>
      </c>
      <c r="E35" s="12">
        <v>2.98</v>
      </c>
      <c r="F35" s="12">
        <v>2.73</v>
      </c>
      <c r="G35" s="13">
        <f t="shared" si="0"/>
        <v>8.3892617449664433E-2</v>
      </c>
    </row>
    <row r="36" spans="1:20">
      <c r="A36" s="1"/>
      <c r="B36" s="12" t="s">
        <v>9</v>
      </c>
      <c r="C36" s="12" t="s">
        <v>8</v>
      </c>
      <c r="D36" s="5" t="s">
        <v>19</v>
      </c>
      <c r="E36" s="14">
        <f>AVERAGE(E29:E35)</f>
        <v>3.5714285714285716</v>
      </c>
      <c r="F36" s="14">
        <f>AVERAGE(F29:F35)</f>
        <v>2.9057142857142857</v>
      </c>
      <c r="G36" s="15">
        <f t="shared" si="0"/>
        <v>0.18640000000000004</v>
      </c>
    </row>
    <row r="37" spans="1:20">
      <c r="A37" s="180" t="s">
        <v>11</v>
      </c>
      <c r="B37" s="181" t="s">
        <v>12</v>
      </c>
      <c r="C37" s="181" t="s">
        <v>8</v>
      </c>
      <c r="D37" s="11" t="s">
        <v>16</v>
      </c>
      <c r="E37" s="12">
        <v>3.43</v>
      </c>
      <c r="F37" s="12">
        <v>2.7</v>
      </c>
      <c r="G37" s="13">
        <f t="shared" si="0"/>
        <v>0.21282798833819241</v>
      </c>
    </row>
    <row r="38" spans="1:20">
      <c r="A38" s="180"/>
      <c r="B38" s="181"/>
      <c r="C38" s="181"/>
      <c r="D38" s="11" t="s">
        <v>16</v>
      </c>
      <c r="E38" s="12">
        <v>3.31</v>
      </c>
      <c r="F38" s="12">
        <v>2.87</v>
      </c>
      <c r="G38" s="13">
        <f t="shared" si="0"/>
        <v>0.13293051359516614</v>
      </c>
    </row>
    <row r="39" spans="1:20">
      <c r="A39" s="180"/>
      <c r="B39" s="181"/>
      <c r="C39" s="181"/>
      <c r="D39" s="11" t="s">
        <v>16</v>
      </c>
      <c r="E39" s="12">
        <v>3.49</v>
      </c>
      <c r="F39" s="12">
        <v>3.07</v>
      </c>
      <c r="G39" s="13">
        <f t="shared" si="0"/>
        <v>0.12034383954154738</v>
      </c>
    </row>
    <row r="40" spans="1:20">
      <c r="A40" s="180"/>
      <c r="B40" s="181"/>
      <c r="C40" s="181"/>
      <c r="D40" s="11" t="s">
        <v>16</v>
      </c>
      <c r="E40" s="12">
        <v>3.39</v>
      </c>
      <c r="F40" s="12">
        <v>2.69</v>
      </c>
      <c r="G40" s="13">
        <f t="shared" si="0"/>
        <v>0.20648967551622424</v>
      </c>
    </row>
    <row r="41" spans="1:20">
      <c r="A41" s="180"/>
      <c r="B41" s="181"/>
      <c r="C41" s="181"/>
      <c r="D41" s="11" t="s">
        <v>16</v>
      </c>
      <c r="E41" s="12">
        <v>3.37</v>
      </c>
      <c r="F41" s="12">
        <v>3.25</v>
      </c>
      <c r="G41" s="13">
        <f t="shared" si="0"/>
        <v>3.5608308605341275E-2</v>
      </c>
    </row>
    <row r="42" spans="1:20">
      <c r="A42" s="180"/>
      <c r="B42" s="181"/>
      <c r="C42" s="181"/>
      <c r="D42" s="11" t="s">
        <v>16</v>
      </c>
      <c r="E42" s="12">
        <v>3.37</v>
      </c>
      <c r="F42" s="12">
        <v>2.94</v>
      </c>
      <c r="G42" s="13">
        <f t="shared" si="0"/>
        <v>0.12759643916913951</v>
      </c>
    </row>
    <row r="43" spans="1:20">
      <c r="A43" s="180"/>
      <c r="B43" s="181"/>
      <c r="C43" s="181"/>
      <c r="D43" s="11" t="s">
        <v>13</v>
      </c>
      <c r="E43" s="12">
        <v>3.35</v>
      </c>
      <c r="F43" s="12">
        <v>2.54</v>
      </c>
      <c r="G43" s="13">
        <f t="shared" si="0"/>
        <v>0.2417910447761194</v>
      </c>
    </row>
    <row r="44" spans="1:20">
      <c r="A44" s="180"/>
      <c r="B44" s="181"/>
      <c r="C44" s="181"/>
      <c r="D44" s="11" t="s">
        <v>14</v>
      </c>
      <c r="E44" s="12">
        <v>3.74</v>
      </c>
      <c r="F44" s="12">
        <v>2.93</v>
      </c>
      <c r="G44" s="13">
        <f t="shared" si="0"/>
        <v>0.21657754010695188</v>
      </c>
    </row>
    <row r="45" spans="1:20">
      <c r="A45" s="180"/>
      <c r="B45" s="181"/>
      <c r="C45" s="181"/>
      <c r="D45" s="5" t="s">
        <v>19</v>
      </c>
      <c r="E45" s="14">
        <f>AVERAGE(E37:E44)</f>
        <v>3.4312500000000004</v>
      </c>
      <c r="F45" s="14">
        <f>AVERAGE(F37:F44)</f>
        <v>2.8737499999999998</v>
      </c>
      <c r="G45" s="15">
        <f t="shared" si="0"/>
        <v>0.1624772313296905</v>
      </c>
    </row>
    <row r="47" spans="1:20">
      <c r="A47" s="4" t="s">
        <v>17</v>
      </c>
    </row>
    <row r="48" spans="1:20">
      <c r="A48" s="4" t="s">
        <v>18</v>
      </c>
    </row>
  </sheetData>
  <mergeCells count="10">
    <mergeCell ref="H31:T33"/>
    <mergeCell ref="A37:A45"/>
    <mergeCell ref="B37:B45"/>
    <mergeCell ref="C37:C45"/>
    <mergeCell ref="A16:A28"/>
    <mergeCell ref="B16:B28"/>
    <mergeCell ref="C16:C28"/>
    <mergeCell ref="A29:A33"/>
    <mergeCell ref="B29:B33"/>
    <mergeCell ref="C29:C33"/>
  </mergeCells>
  <hyperlinks>
    <hyperlink ref="I27" r:id="rId1"/>
  </hyperlinks>
  <pageMargins left="0.7" right="0.7" top="0.75" bottom="0.75" header="0.3" footer="0.3"/>
  <pageSetup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topLeftCell="B1" workbookViewId="0">
      <selection activeCell="F22" sqref="F22"/>
    </sheetView>
  </sheetViews>
  <sheetFormatPr defaultRowHeight="15"/>
  <cols>
    <col min="2" max="2" width="19.7109375" bestFit="1" customWidth="1"/>
    <col min="3" max="3" width="39" customWidth="1"/>
    <col min="4" max="4" width="16.85546875" bestFit="1" customWidth="1"/>
    <col min="5" max="5" width="20.28515625" bestFit="1" customWidth="1"/>
    <col min="6" max="6" width="11.5703125" customWidth="1"/>
    <col min="7" max="7" width="8.7109375" bestFit="1" customWidth="1"/>
    <col min="10" max="10" width="12.42578125" bestFit="1" customWidth="1"/>
  </cols>
  <sheetData>
    <row r="1" spans="1:10" ht="21">
      <c r="A1" s="26"/>
      <c r="B1" s="183" t="s">
        <v>213</v>
      </c>
      <c r="C1" s="184"/>
      <c r="D1" s="184"/>
      <c r="E1" s="184"/>
      <c r="F1" s="184"/>
      <c r="G1" s="184"/>
      <c r="H1" s="184"/>
      <c r="I1" s="25"/>
    </row>
    <row r="2" spans="1:10">
      <c r="A2" s="27"/>
      <c r="B2" s="26" t="s">
        <v>41</v>
      </c>
      <c r="C2" s="27"/>
      <c r="D2" s="27"/>
      <c r="E2" s="27"/>
      <c r="F2" s="27"/>
      <c r="G2" s="27"/>
      <c r="H2" s="27"/>
      <c r="I2" s="27"/>
    </row>
    <row r="3" spans="1:10">
      <c r="A3" s="27"/>
      <c r="B3" s="40"/>
      <c r="C3" s="40"/>
      <c r="D3" s="209" t="s">
        <v>42</v>
      </c>
      <c r="E3" s="209"/>
      <c r="F3" s="209"/>
      <c r="G3" s="209"/>
      <c r="H3" s="209"/>
      <c r="I3" s="40"/>
    </row>
    <row r="4" spans="1:10">
      <c r="A4" s="27"/>
      <c r="B4" s="41"/>
      <c r="C4" s="42"/>
      <c r="D4" s="32">
        <v>0.2</v>
      </c>
      <c r="E4" s="32">
        <v>0.2</v>
      </c>
      <c r="F4" s="32">
        <v>0.2</v>
      </c>
      <c r="G4" s="32">
        <v>0.2</v>
      </c>
      <c r="H4" s="32">
        <v>0.2</v>
      </c>
      <c r="I4" s="40"/>
    </row>
    <row r="5" spans="1:10" ht="15.75" thickBot="1">
      <c r="A5" s="27"/>
      <c r="B5" s="35" t="s">
        <v>15</v>
      </c>
      <c r="C5" s="35" t="s">
        <v>43</v>
      </c>
      <c r="D5" s="33" t="s">
        <v>44</v>
      </c>
      <c r="E5" s="33" t="s">
        <v>45</v>
      </c>
      <c r="F5" s="33" t="s">
        <v>46</v>
      </c>
      <c r="G5" s="34" t="s">
        <v>47</v>
      </c>
      <c r="H5" s="33" t="s">
        <v>48</v>
      </c>
      <c r="I5" s="33" t="s">
        <v>49</v>
      </c>
      <c r="J5" s="52" t="s">
        <v>5</v>
      </c>
    </row>
    <row r="6" spans="1:10" ht="15.75" thickTop="1">
      <c r="A6" s="27"/>
      <c r="B6" s="36" t="s">
        <v>50</v>
      </c>
      <c r="C6" s="37" t="s">
        <v>51</v>
      </c>
      <c r="D6" s="28">
        <v>3.4865250183930261</v>
      </c>
      <c r="E6" s="28">
        <v>1.5268659451611495</v>
      </c>
      <c r="F6" s="28">
        <v>3.2294674906314182</v>
      </c>
      <c r="G6" s="28">
        <v>2.4833455063941283</v>
      </c>
      <c r="H6" s="28">
        <v>2.081439620637684</v>
      </c>
      <c r="I6" s="24">
        <v>2.5615287162434814</v>
      </c>
      <c r="J6" s="51">
        <f>(D6-I6)/D6</f>
        <v>0.2653060847892279</v>
      </c>
    </row>
    <row r="7" spans="1:10">
      <c r="A7" s="27"/>
      <c r="B7" s="36" t="s">
        <v>50</v>
      </c>
      <c r="C7" s="37" t="s">
        <v>52</v>
      </c>
      <c r="D7" s="29">
        <v>3.0763052983939736</v>
      </c>
      <c r="E7" s="28">
        <v>1.4969777517487772</v>
      </c>
      <c r="F7" s="28">
        <v>2.0466015324682902</v>
      </c>
      <c r="G7" s="28">
        <v>3.127239764538742</v>
      </c>
      <c r="H7" s="28">
        <v>3.1607676782579084</v>
      </c>
      <c r="I7" s="24">
        <v>2.5815784050815385</v>
      </c>
      <c r="J7" s="50">
        <f t="shared" ref="J7:J18" si="0">(D7-I7)/D7</f>
        <v>0.16081852915271899</v>
      </c>
    </row>
    <row r="8" spans="1:10">
      <c r="A8" s="27"/>
      <c r="B8" s="36" t="s">
        <v>50</v>
      </c>
      <c r="C8" s="37" t="s">
        <v>53</v>
      </c>
      <c r="D8" s="29">
        <v>3.2734509366177873</v>
      </c>
      <c r="E8" s="28">
        <v>1.7666471052149311</v>
      </c>
      <c r="F8" s="28">
        <v>3.1478114143481717</v>
      </c>
      <c r="G8" s="28">
        <v>2.6353973303297233</v>
      </c>
      <c r="H8" s="28">
        <v>2.3091576766057602</v>
      </c>
      <c r="I8" s="24">
        <v>2.6264928926232747</v>
      </c>
      <c r="J8" s="50">
        <f t="shared" si="0"/>
        <v>0.19763792295080682</v>
      </c>
    </row>
    <row r="9" spans="1:10">
      <c r="A9" s="27"/>
      <c r="B9" s="36" t="s">
        <v>50</v>
      </c>
      <c r="C9" s="37" t="s">
        <v>54</v>
      </c>
      <c r="D9" s="29">
        <v>3.8634024285657191</v>
      </c>
      <c r="E9" s="28">
        <v>2.2290448384055579</v>
      </c>
      <c r="F9" s="28">
        <v>3.0135921163562989</v>
      </c>
      <c r="G9" s="28">
        <v>2.3643005567713011</v>
      </c>
      <c r="H9" s="28">
        <v>2.1249705415036262</v>
      </c>
      <c r="I9" s="24">
        <v>2.7190620963205006</v>
      </c>
      <c r="J9" s="50">
        <f t="shared" si="0"/>
        <v>0.2962001379364595</v>
      </c>
    </row>
    <row r="10" spans="1:10">
      <c r="A10" s="27"/>
      <c r="B10" s="36" t="s">
        <v>50</v>
      </c>
      <c r="C10" s="37" t="s">
        <v>55</v>
      </c>
      <c r="D10" s="29">
        <v>3.3183449754511414</v>
      </c>
      <c r="E10" s="28">
        <v>2.045032481292977</v>
      </c>
      <c r="F10" s="28">
        <v>3.5983927949566219</v>
      </c>
      <c r="G10" s="28">
        <v>3.0445921860615415</v>
      </c>
      <c r="H10" s="28">
        <v>2.4385405609506341</v>
      </c>
      <c r="I10" s="24">
        <v>2.8889805997425833</v>
      </c>
      <c r="J10" s="50">
        <f t="shared" si="0"/>
        <v>0.12939112084034735</v>
      </c>
    </row>
    <row r="11" spans="1:10">
      <c r="A11" s="27"/>
      <c r="B11" s="36" t="s">
        <v>50</v>
      </c>
      <c r="C11" s="37" t="s">
        <v>56</v>
      </c>
      <c r="D11" s="29">
        <v>3.5215596053930422</v>
      </c>
      <c r="E11" s="28">
        <v>1.8410033005615092</v>
      </c>
      <c r="F11" s="28">
        <v>3.5918171168258128</v>
      </c>
      <c r="G11" s="28">
        <v>3.104329680694752</v>
      </c>
      <c r="H11" s="28">
        <v>2.6454332618590159</v>
      </c>
      <c r="I11" s="24">
        <v>2.9408285930668265</v>
      </c>
      <c r="J11" s="50">
        <f t="shared" si="0"/>
        <v>0.16490733578294783</v>
      </c>
    </row>
    <row r="12" spans="1:10">
      <c r="A12" s="27"/>
      <c r="B12" s="36" t="s">
        <v>50</v>
      </c>
      <c r="C12" s="37" t="s">
        <v>57</v>
      </c>
      <c r="D12" s="29">
        <v>3.4909443011692427</v>
      </c>
      <c r="E12" s="28">
        <v>2.234270046088787</v>
      </c>
      <c r="F12" s="28">
        <v>3.5926248270946379</v>
      </c>
      <c r="G12" s="28">
        <v>2.4961104965919305</v>
      </c>
      <c r="H12" s="28">
        <v>3.1529760459391145</v>
      </c>
      <c r="I12" s="24">
        <v>2.9933851433767429</v>
      </c>
      <c r="J12" s="50">
        <f t="shared" si="0"/>
        <v>0.14252852949439765</v>
      </c>
    </row>
    <row r="13" spans="1:10">
      <c r="A13" s="27"/>
      <c r="B13" s="36" t="s">
        <v>50</v>
      </c>
      <c r="C13" s="37" t="s">
        <v>58</v>
      </c>
      <c r="D13" s="29">
        <v>4.0557572440211835</v>
      </c>
      <c r="E13" s="28">
        <v>2.3227568616409764</v>
      </c>
      <c r="F13" s="28">
        <v>3.5547579004109644</v>
      </c>
      <c r="G13" s="28">
        <v>2.5552319269552259</v>
      </c>
      <c r="H13" s="28">
        <v>2.4851912773838238</v>
      </c>
      <c r="I13" s="24">
        <v>2.9947390420824354</v>
      </c>
      <c r="J13" s="50">
        <f t="shared" si="0"/>
        <v>0.26160791637686254</v>
      </c>
    </row>
    <row r="14" spans="1:10">
      <c r="A14" s="27"/>
      <c r="B14" s="36" t="s">
        <v>50</v>
      </c>
      <c r="C14" s="37" t="s">
        <v>59</v>
      </c>
      <c r="D14" s="29">
        <v>3.1927997154143601</v>
      </c>
      <c r="E14" s="31">
        <v>2.162370171545835</v>
      </c>
      <c r="F14" s="30">
        <v>3.4885283309493982</v>
      </c>
      <c r="G14" s="28">
        <v>3.6080317867640712</v>
      </c>
      <c r="H14" s="28">
        <v>2.4956206347939891</v>
      </c>
      <c r="I14" s="24">
        <v>2.9894701278935312</v>
      </c>
      <c r="J14" s="50">
        <f t="shared" si="0"/>
        <v>6.3683790292007381E-2</v>
      </c>
    </row>
    <row r="15" spans="1:10">
      <c r="A15" s="27"/>
      <c r="B15" s="36" t="s">
        <v>50</v>
      </c>
      <c r="C15" s="37" t="s">
        <v>60</v>
      </c>
      <c r="D15" s="29">
        <v>3.5669103223677192</v>
      </c>
      <c r="E15" s="28">
        <v>2.3875258670781849</v>
      </c>
      <c r="F15" s="28">
        <v>3.6369965250501601</v>
      </c>
      <c r="G15" s="31">
        <v>3.2279534087308774</v>
      </c>
      <c r="H15" s="28">
        <v>2.8719182634413642</v>
      </c>
      <c r="I15" s="24">
        <v>3.1382608773336611</v>
      </c>
      <c r="J15" s="50">
        <f t="shared" si="0"/>
        <v>0.12017387775241854</v>
      </c>
    </row>
    <row r="16" spans="1:10">
      <c r="A16" s="27"/>
      <c r="B16" s="36" t="s">
        <v>50</v>
      </c>
      <c r="C16" s="37" t="s">
        <v>61</v>
      </c>
      <c r="D16" s="29">
        <v>4.0158792714278366</v>
      </c>
      <c r="E16" s="28">
        <v>2.204167267457632</v>
      </c>
      <c r="F16" s="28">
        <v>3.8227748928492771</v>
      </c>
      <c r="G16" s="28">
        <v>3.0048078030738297</v>
      </c>
      <c r="H16" s="28">
        <v>2.3993165519501383</v>
      </c>
      <c r="I16" s="24">
        <v>3.0893891573517429</v>
      </c>
      <c r="J16" s="50">
        <f t="shared" si="0"/>
        <v>0.2307066650802683</v>
      </c>
    </row>
    <row r="17" spans="1:12">
      <c r="A17" s="27"/>
      <c r="B17" s="43"/>
      <c r="C17" s="44"/>
      <c r="D17" s="45"/>
      <c r="E17" s="45"/>
      <c r="F17" s="45"/>
      <c r="G17" s="45"/>
      <c r="H17" s="45"/>
      <c r="I17" s="45"/>
    </row>
    <row r="18" spans="1:12">
      <c r="A18" s="27"/>
      <c r="B18" s="43"/>
      <c r="C18" s="38" t="s">
        <v>62</v>
      </c>
      <c r="D18" s="39">
        <v>3.5328981015650029</v>
      </c>
      <c r="E18" s="39">
        <v>2.0196965123814832</v>
      </c>
      <c r="F18" s="39">
        <v>3.3384877219946407</v>
      </c>
      <c r="G18" s="39">
        <v>2.8773945860823749</v>
      </c>
      <c r="H18" s="39">
        <v>2.5604847375748241</v>
      </c>
      <c r="I18" s="39">
        <v>2.8657923319196654</v>
      </c>
      <c r="J18" s="53">
        <f t="shared" si="0"/>
        <v>0.18882677916745549</v>
      </c>
    </row>
    <row r="20" spans="1:12" s="148" customFormat="1"/>
    <row r="21" spans="1:12" ht="21.75" thickBot="1">
      <c r="B21" s="183" t="s">
        <v>214</v>
      </c>
      <c r="C21" s="184"/>
      <c r="D21" s="184"/>
      <c r="E21" s="184"/>
      <c r="F21" s="184"/>
      <c r="G21" s="184"/>
      <c r="H21" s="184"/>
    </row>
    <row r="22" spans="1:12" ht="58.5" thickBot="1">
      <c r="A22" s="148"/>
      <c r="B22" s="149" t="s">
        <v>159</v>
      </c>
      <c r="C22" s="150" t="s">
        <v>160</v>
      </c>
      <c r="D22" s="151" t="s">
        <v>161</v>
      </c>
      <c r="E22" s="151" t="s">
        <v>162</v>
      </c>
      <c r="F22" s="151" t="s">
        <v>49</v>
      </c>
      <c r="G22" s="151" t="s">
        <v>163</v>
      </c>
      <c r="H22" s="151" t="s">
        <v>164</v>
      </c>
      <c r="I22" s="152" t="s">
        <v>165</v>
      </c>
      <c r="J22" s="153"/>
      <c r="K22" s="154" t="s">
        <v>166</v>
      </c>
      <c r="L22" s="152" t="s">
        <v>167</v>
      </c>
    </row>
    <row r="23" spans="1:12" ht="15.75" thickBot="1">
      <c r="A23" s="148"/>
      <c r="B23" s="155" t="s">
        <v>168</v>
      </c>
      <c r="C23" s="156" t="s">
        <v>169</v>
      </c>
      <c r="D23" s="157" t="s">
        <v>170</v>
      </c>
      <c r="E23" s="157" t="s">
        <v>98</v>
      </c>
      <c r="F23" s="158">
        <v>8.1328937152517131</v>
      </c>
      <c r="G23" s="170">
        <v>76</v>
      </c>
      <c r="H23" s="158" t="s">
        <v>171</v>
      </c>
      <c r="I23" s="159" t="s">
        <v>172</v>
      </c>
      <c r="J23" s="160"/>
      <c r="K23" s="161">
        <v>0</v>
      </c>
      <c r="L23" s="159">
        <v>8.1328937152517131</v>
      </c>
    </row>
    <row r="24" spans="1:12" ht="15.75" thickBot="1">
      <c r="A24" s="148"/>
      <c r="B24" s="162" t="s">
        <v>168</v>
      </c>
      <c r="C24" s="163" t="s">
        <v>173</v>
      </c>
      <c r="D24" s="164" t="s">
        <v>170</v>
      </c>
      <c r="E24" s="164" t="s">
        <v>98</v>
      </c>
      <c r="F24" s="165">
        <v>8.1328937152517131</v>
      </c>
      <c r="G24" s="171">
        <v>76</v>
      </c>
      <c r="H24" s="165" t="s">
        <v>171</v>
      </c>
      <c r="I24" s="166" t="s">
        <v>172</v>
      </c>
      <c r="J24" s="160"/>
      <c r="K24" s="167">
        <v>0</v>
      </c>
      <c r="L24" s="166">
        <v>8.1328937152517131</v>
      </c>
    </row>
    <row r="25" spans="1:12" ht="15.75" thickBot="1">
      <c r="A25" s="148"/>
      <c r="B25" s="155" t="s">
        <v>174</v>
      </c>
      <c r="C25" s="156" t="s">
        <v>175</v>
      </c>
      <c r="D25" s="157" t="s">
        <v>176</v>
      </c>
      <c r="E25" s="157" t="s">
        <v>98</v>
      </c>
      <c r="F25" s="158">
        <v>3.7064594827586204</v>
      </c>
      <c r="G25" s="170">
        <v>62.28</v>
      </c>
      <c r="H25" s="158" t="s">
        <v>171</v>
      </c>
      <c r="I25" s="159" t="s">
        <v>177</v>
      </c>
      <c r="J25" s="160"/>
      <c r="K25" s="161">
        <v>0</v>
      </c>
      <c r="L25" s="159">
        <v>3.7064594827586204</v>
      </c>
    </row>
    <row r="26" spans="1:12" ht="15.75" thickBot="1">
      <c r="A26" s="148"/>
      <c r="B26" s="162" t="s">
        <v>178</v>
      </c>
      <c r="C26" s="163" t="s">
        <v>179</v>
      </c>
      <c r="D26" s="164" t="s">
        <v>176</v>
      </c>
      <c r="E26" s="164" t="s">
        <v>180</v>
      </c>
      <c r="F26" s="165">
        <v>3.4962575060151222</v>
      </c>
      <c r="G26" s="171">
        <v>58.5</v>
      </c>
      <c r="H26" s="165" t="s">
        <v>171</v>
      </c>
      <c r="I26" s="168" t="s">
        <v>177</v>
      </c>
      <c r="J26" s="160"/>
      <c r="K26" s="167">
        <v>0.1</v>
      </c>
      <c r="L26" s="166">
        <v>3.3962575060151221</v>
      </c>
    </row>
    <row r="27" spans="1:12" ht="15.75" thickBot="1">
      <c r="A27" s="148"/>
      <c r="B27" s="155" t="s">
        <v>181</v>
      </c>
      <c r="C27" s="156" t="s">
        <v>182</v>
      </c>
      <c r="D27" s="157" t="s">
        <v>176</v>
      </c>
      <c r="E27" s="157" t="s">
        <v>180</v>
      </c>
      <c r="F27" s="158">
        <v>3.4962575060151222</v>
      </c>
      <c r="G27" s="158" t="s">
        <v>183</v>
      </c>
      <c r="H27" s="158" t="s">
        <v>183</v>
      </c>
      <c r="I27" s="169" t="s">
        <v>183</v>
      </c>
      <c r="J27" s="160"/>
      <c r="K27" s="161">
        <v>0.1</v>
      </c>
      <c r="L27" s="159">
        <v>3.3962575060151221</v>
      </c>
    </row>
    <row r="28" spans="1:12" s="147" customFormat="1">
      <c r="B28" s="112"/>
      <c r="C28" s="111"/>
      <c r="D28" s="110"/>
      <c r="E28" s="110"/>
      <c r="F28" s="109"/>
      <c r="G28" s="109"/>
      <c r="H28" s="109"/>
      <c r="I28" s="108"/>
      <c r="J28" s="160"/>
      <c r="K28" s="107"/>
      <c r="L28" s="106"/>
    </row>
    <row r="30" spans="1:12" ht="21">
      <c r="B30" s="183" t="s">
        <v>215</v>
      </c>
      <c r="C30" s="184"/>
      <c r="D30" s="184"/>
      <c r="E30" s="184"/>
      <c r="F30" s="184"/>
      <c r="G30" s="184"/>
      <c r="H30" s="184"/>
    </row>
    <row r="31" spans="1:12" ht="90.75" thickBot="1">
      <c r="B31" s="144" t="s">
        <v>184</v>
      </c>
      <c r="C31" s="144" t="s">
        <v>124</v>
      </c>
      <c r="D31" s="144" t="s">
        <v>185</v>
      </c>
      <c r="E31" s="144" t="s">
        <v>186</v>
      </c>
      <c r="F31" s="143" t="s">
        <v>187</v>
      </c>
      <c r="G31" s="143" t="s">
        <v>188</v>
      </c>
      <c r="H31" s="144" t="s">
        <v>189</v>
      </c>
    </row>
    <row r="32" spans="1:12">
      <c r="B32" s="203" t="s">
        <v>181</v>
      </c>
      <c r="C32" s="206" t="s">
        <v>190</v>
      </c>
      <c r="D32" s="200" t="s">
        <v>191</v>
      </c>
      <c r="E32" s="120" t="s">
        <v>192</v>
      </c>
      <c r="F32" s="119">
        <v>5.73</v>
      </c>
      <c r="G32" s="119">
        <v>65.7</v>
      </c>
      <c r="H32" s="118" t="s">
        <v>193</v>
      </c>
    </row>
    <row r="33" spans="2:8">
      <c r="B33" s="204"/>
      <c r="C33" s="207"/>
      <c r="D33" s="201"/>
      <c r="E33" s="125" t="s">
        <v>194</v>
      </c>
      <c r="F33" s="122">
        <v>4.3600000000000003</v>
      </c>
      <c r="G33" s="122">
        <v>56.98</v>
      </c>
      <c r="H33" s="117" t="s">
        <v>195</v>
      </c>
    </row>
    <row r="34" spans="2:8" ht="15.75" thickBot="1">
      <c r="B34" s="205"/>
      <c r="C34" s="208"/>
      <c r="D34" s="202"/>
      <c r="E34" s="116" t="s">
        <v>196</v>
      </c>
      <c r="F34" s="115">
        <v>4.46</v>
      </c>
      <c r="G34" s="115">
        <v>40.65</v>
      </c>
      <c r="H34" s="114" t="s">
        <v>197</v>
      </c>
    </row>
    <row r="35" spans="2:8">
      <c r="B35" s="194" t="s">
        <v>178</v>
      </c>
      <c r="C35" s="196" t="s">
        <v>198</v>
      </c>
      <c r="D35" s="198" t="s">
        <v>199</v>
      </c>
      <c r="E35" s="126" t="s">
        <v>192</v>
      </c>
      <c r="F35" s="124">
        <v>5.6</v>
      </c>
      <c r="G35" s="123">
        <v>64.260000000000005</v>
      </c>
      <c r="H35" s="121" t="s">
        <v>200</v>
      </c>
    </row>
    <row r="36" spans="2:8">
      <c r="B36" s="194"/>
      <c r="C36" s="196"/>
      <c r="D36" s="198"/>
      <c r="E36" s="146" t="s">
        <v>194</v>
      </c>
      <c r="F36" s="145">
        <v>4.3499999999999996</v>
      </c>
      <c r="G36" s="131">
        <v>58.25</v>
      </c>
      <c r="H36" s="141" t="s">
        <v>195</v>
      </c>
    </row>
    <row r="37" spans="2:8" ht="15.75" thickBot="1">
      <c r="B37" s="195"/>
      <c r="C37" s="197"/>
      <c r="D37" s="199"/>
      <c r="E37" s="140" t="s">
        <v>196</v>
      </c>
      <c r="F37" s="139">
        <v>4.42</v>
      </c>
      <c r="G37" s="130">
        <v>44.65</v>
      </c>
      <c r="H37" s="138" t="s">
        <v>197</v>
      </c>
    </row>
    <row r="38" spans="2:8">
      <c r="B38" s="185" t="s">
        <v>174</v>
      </c>
      <c r="C38" s="188" t="s">
        <v>201</v>
      </c>
      <c r="D38" s="191" t="s">
        <v>202</v>
      </c>
      <c r="E38" s="135" t="s">
        <v>192</v>
      </c>
      <c r="F38" s="134">
        <v>6.17</v>
      </c>
      <c r="G38" s="129">
        <v>53.86</v>
      </c>
      <c r="H38" s="142" t="s">
        <v>203</v>
      </c>
    </row>
    <row r="39" spans="2:8">
      <c r="B39" s="186"/>
      <c r="C39" s="189"/>
      <c r="D39" s="192"/>
      <c r="E39" s="137" t="s">
        <v>194</v>
      </c>
      <c r="F39" s="136">
        <v>5.43</v>
      </c>
      <c r="G39" s="128">
        <v>62.28</v>
      </c>
      <c r="H39" s="141" t="s">
        <v>204</v>
      </c>
    </row>
    <row r="40" spans="2:8" ht="15.75" thickBot="1">
      <c r="B40" s="187"/>
      <c r="C40" s="190"/>
      <c r="D40" s="193"/>
      <c r="E40" s="133" t="s">
        <v>196</v>
      </c>
      <c r="F40" s="132">
        <v>4.09</v>
      </c>
      <c r="G40" s="127">
        <v>55.81</v>
      </c>
      <c r="H40" s="138" t="s">
        <v>205</v>
      </c>
    </row>
    <row r="41" spans="2:8">
      <c r="B41" s="148"/>
      <c r="C41" s="148"/>
      <c r="D41" s="148"/>
      <c r="E41" s="148"/>
      <c r="F41" s="148"/>
      <c r="G41" s="148"/>
      <c r="H41" s="148"/>
    </row>
    <row r="42" spans="2:8">
      <c r="B42" s="113" t="s">
        <v>206</v>
      </c>
      <c r="C42" s="147"/>
      <c r="D42" s="147"/>
      <c r="E42" s="147"/>
      <c r="F42" s="147"/>
      <c r="G42" s="147"/>
      <c r="H42" s="147"/>
    </row>
    <row r="43" spans="2:8">
      <c r="B43" s="148"/>
      <c r="C43" s="148"/>
      <c r="D43" s="148"/>
      <c r="E43" s="148"/>
      <c r="F43" s="148"/>
      <c r="G43" s="148"/>
      <c r="H43" s="148"/>
    </row>
    <row r="44" spans="2:8" ht="90.75" thickBot="1">
      <c r="B44" s="144" t="s">
        <v>184</v>
      </c>
      <c r="C44" s="144" t="s">
        <v>124</v>
      </c>
      <c r="D44" s="144" t="s">
        <v>185</v>
      </c>
      <c r="E44" s="144" t="s">
        <v>186</v>
      </c>
      <c r="F44" s="143" t="s">
        <v>187</v>
      </c>
      <c r="G44" s="143" t="s">
        <v>207</v>
      </c>
      <c r="H44" s="144" t="s">
        <v>189</v>
      </c>
    </row>
    <row r="45" spans="2:8">
      <c r="B45" s="203" t="s">
        <v>168</v>
      </c>
      <c r="C45" s="206" t="s">
        <v>208</v>
      </c>
      <c r="D45" s="200" t="s">
        <v>209</v>
      </c>
      <c r="E45" s="120" t="s">
        <v>192</v>
      </c>
      <c r="F45" s="119">
        <v>8.94</v>
      </c>
      <c r="G45" s="119">
        <v>37.68</v>
      </c>
      <c r="H45" s="118" t="s">
        <v>210</v>
      </c>
    </row>
    <row r="46" spans="2:8">
      <c r="B46" s="204"/>
      <c r="C46" s="207"/>
      <c r="D46" s="201"/>
      <c r="E46" s="125" t="s">
        <v>194</v>
      </c>
      <c r="F46" s="122">
        <v>6.83</v>
      </c>
      <c r="G46" s="122">
        <v>45.74</v>
      </c>
      <c r="H46" s="117" t="s">
        <v>211</v>
      </c>
    </row>
    <row r="47" spans="2:8" ht="15.75" thickBot="1">
      <c r="B47" s="205"/>
      <c r="C47" s="208"/>
      <c r="D47" s="202"/>
      <c r="E47" s="116" t="s">
        <v>196</v>
      </c>
      <c r="F47" s="115">
        <v>6.83</v>
      </c>
      <c r="G47" s="115">
        <v>45.74</v>
      </c>
      <c r="H47" s="117" t="s">
        <v>211</v>
      </c>
    </row>
    <row r="48" spans="2:8">
      <c r="B48" s="148"/>
      <c r="C48" s="148"/>
      <c r="D48" s="148"/>
      <c r="E48" s="148"/>
      <c r="F48" s="148"/>
      <c r="G48" s="148"/>
      <c r="H48" s="148"/>
    </row>
    <row r="49" spans="2:8">
      <c r="B49" s="148"/>
      <c r="C49" s="148"/>
      <c r="D49" s="148"/>
      <c r="E49" s="148"/>
      <c r="F49" s="148"/>
      <c r="G49" s="148"/>
      <c r="H49" s="148"/>
    </row>
    <row r="50" spans="2:8" ht="57" customHeight="1">
      <c r="B50" s="182" t="s">
        <v>212</v>
      </c>
      <c r="C50" s="182"/>
      <c r="D50" s="182"/>
      <c r="E50" s="182"/>
      <c r="F50" s="182"/>
      <c r="G50" s="182"/>
      <c r="H50" s="182"/>
    </row>
  </sheetData>
  <mergeCells count="17">
    <mergeCell ref="B1:H1"/>
    <mergeCell ref="B21:H21"/>
    <mergeCell ref="D3:H3"/>
    <mergeCell ref="B45:B47"/>
    <mergeCell ref="C45:C47"/>
    <mergeCell ref="D45:D47"/>
    <mergeCell ref="B50:H50"/>
    <mergeCell ref="B30:H30"/>
    <mergeCell ref="B38:B40"/>
    <mergeCell ref="C38:C40"/>
    <mergeCell ref="D38:D40"/>
    <mergeCell ref="B35:B37"/>
    <mergeCell ref="C35:C37"/>
    <mergeCell ref="D35:D37"/>
    <mergeCell ref="D32:D34"/>
    <mergeCell ref="B32:B34"/>
    <mergeCell ref="C32:C3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2"/>
  <sheetViews>
    <sheetView workbookViewId="0">
      <selection sqref="A1:XFD1048576"/>
    </sheetView>
  </sheetViews>
  <sheetFormatPr defaultRowHeight="15"/>
  <cols>
    <col min="1" max="1" width="32.5703125" style="49" customWidth="1"/>
    <col min="2" max="2" width="32.140625" style="49" customWidth="1"/>
    <col min="3" max="3" width="14.85546875" style="49" customWidth="1"/>
    <col min="4" max="4" width="9.140625" style="49"/>
    <col min="5" max="5" width="30.5703125" style="49" customWidth="1"/>
    <col min="6" max="6" width="15" style="49" customWidth="1"/>
    <col min="7" max="16384" width="9.140625" style="49"/>
  </cols>
  <sheetData>
    <row r="1" spans="1:7" ht="26.25">
      <c r="A1" s="79" t="s">
        <v>122</v>
      </c>
    </row>
    <row r="2" spans="1:7" s="93" customFormat="1" ht="12">
      <c r="A2" s="92"/>
    </row>
    <row r="3" spans="1:7">
      <c r="A3" s="87" t="s">
        <v>127</v>
      </c>
    </row>
    <row r="5" spans="1:7">
      <c r="A5" s="81" t="s">
        <v>115</v>
      </c>
      <c r="B5" s="81" t="s">
        <v>118</v>
      </c>
      <c r="C5" s="81" t="s">
        <v>116</v>
      </c>
      <c r="D5" s="81" t="s">
        <v>117</v>
      </c>
      <c r="E5" s="81" t="s">
        <v>119</v>
      </c>
      <c r="F5" s="81" t="s">
        <v>116</v>
      </c>
      <c r="G5" s="81" t="s">
        <v>117</v>
      </c>
    </row>
    <row r="6" spans="1:7" ht="45">
      <c r="A6" s="54" t="s">
        <v>87</v>
      </c>
      <c r="B6" s="54" t="s">
        <v>84</v>
      </c>
      <c r="C6" s="54" t="s">
        <v>85</v>
      </c>
      <c r="D6" s="80">
        <v>876.6</v>
      </c>
      <c r="E6" s="54" t="s">
        <v>86</v>
      </c>
      <c r="F6" s="54" t="s">
        <v>97</v>
      </c>
      <c r="G6" s="80">
        <v>926.1</v>
      </c>
    </row>
    <row r="7" spans="1:7" ht="45">
      <c r="A7" s="54" t="s">
        <v>88</v>
      </c>
      <c r="B7" s="54" t="s">
        <v>89</v>
      </c>
      <c r="C7" s="54" t="s">
        <v>85</v>
      </c>
      <c r="D7" s="80">
        <v>874.99</v>
      </c>
      <c r="E7" s="54" t="s">
        <v>90</v>
      </c>
      <c r="F7" s="54" t="s">
        <v>91</v>
      </c>
      <c r="G7" s="80">
        <v>924</v>
      </c>
    </row>
    <row r="8" spans="1:7" ht="45">
      <c r="A8" s="54" t="s">
        <v>92</v>
      </c>
      <c r="B8" s="54" t="s">
        <v>95</v>
      </c>
      <c r="C8" s="54" t="s">
        <v>96</v>
      </c>
      <c r="D8" s="80">
        <v>794</v>
      </c>
      <c r="E8" s="54" t="s">
        <v>93</v>
      </c>
      <c r="F8" s="54" t="s">
        <v>94</v>
      </c>
      <c r="G8" s="80">
        <v>844</v>
      </c>
    </row>
    <row r="10" spans="1:7" ht="45">
      <c r="C10" s="82" t="s">
        <v>120</v>
      </c>
      <c r="D10" s="83">
        <f>AVERAGE(D6:D8)</f>
        <v>848.53000000000009</v>
      </c>
      <c r="F10" s="82" t="s">
        <v>121</v>
      </c>
      <c r="G10" s="83">
        <f>AVERAGE(G6:G8)</f>
        <v>898.0333333333333</v>
      </c>
    </row>
    <row r="12" spans="1:7" ht="60">
      <c r="C12" s="84" t="s">
        <v>123</v>
      </c>
      <c r="D12" s="85">
        <f>G10-D10</f>
        <v>49.503333333333217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23"/>
  <sheetViews>
    <sheetView topLeftCell="A4" workbookViewId="0">
      <selection activeCell="B16" sqref="B16"/>
    </sheetView>
  </sheetViews>
  <sheetFormatPr defaultRowHeight="15"/>
  <cols>
    <col min="1" max="1" width="9.140625" style="49"/>
    <col min="2" max="2" width="46.5703125" style="49" customWidth="1"/>
    <col min="3" max="3" width="17.85546875" style="49" bestFit="1" customWidth="1"/>
    <col min="4" max="4" width="13.7109375" style="49" customWidth="1"/>
    <col min="5" max="5" width="36.140625" style="49" customWidth="1"/>
    <col min="6" max="6" width="16" style="49" customWidth="1"/>
    <col min="7" max="7" width="12.7109375" style="49" customWidth="1"/>
    <col min="8" max="8" width="9.140625" style="49" customWidth="1"/>
    <col min="9" max="9" width="13.5703125" style="49" customWidth="1"/>
    <col min="10" max="16384" width="9.140625" style="49"/>
  </cols>
  <sheetData>
    <row r="1" spans="1:8" ht="26.25">
      <c r="A1" s="79" t="s">
        <v>157</v>
      </c>
    </row>
    <row r="2" spans="1:8" s="88" customFormat="1">
      <c r="A2" s="87"/>
    </row>
    <row r="3" spans="1:8">
      <c r="A3" s="87" t="s">
        <v>158</v>
      </c>
    </row>
    <row r="4" spans="1:8" ht="30">
      <c r="A4" s="81" t="s">
        <v>115</v>
      </c>
      <c r="B4" s="81" t="s">
        <v>118</v>
      </c>
      <c r="C4" s="81" t="s">
        <v>124</v>
      </c>
      <c r="D4" s="81" t="s">
        <v>125</v>
      </c>
      <c r="E4" s="81" t="s">
        <v>119</v>
      </c>
      <c r="F4" s="95" t="s">
        <v>124</v>
      </c>
      <c r="G4" s="97" t="s">
        <v>126</v>
      </c>
      <c r="H4" s="97" t="s">
        <v>150</v>
      </c>
    </row>
    <row r="5" spans="1:8" ht="45">
      <c r="A5" s="54" t="s">
        <v>87</v>
      </c>
      <c r="B5" s="54" t="s">
        <v>101</v>
      </c>
      <c r="C5" s="54" t="s">
        <v>102</v>
      </c>
      <c r="D5" s="89">
        <v>774</v>
      </c>
      <c r="E5" s="54" t="s">
        <v>103</v>
      </c>
      <c r="F5" s="96" t="s">
        <v>104</v>
      </c>
      <c r="G5" s="98">
        <v>827.1</v>
      </c>
      <c r="H5" s="98">
        <f>G5-D5</f>
        <v>53.100000000000023</v>
      </c>
    </row>
    <row r="6" spans="1:8" ht="45">
      <c r="A6" s="54" t="s">
        <v>92</v>
      </c>
      <c r="B6" s="54" t="s">
        <v>105</v>
      </c>
      <c r="C6" s="90" t="s">
        <v>106</v>
      </c>
      <c r="D6" s="89">
        <v>694</v>
      </c>
      <c r="E6" s="54" t="s">
        <v>107</v>
      </c>
      <c r="F6" s="96" t="s">
        <v>108</v>
      </c>
      <c r="G6" s="98">
        <v>744</v>
      </c>
      <c r="H6" s="98">
        <f>G6-D6</f>
        <v>50</v>
      </c>
    </row>
    <row r="7" spans="1:8" ht="45">
      <c r="B7"/>
      <c r="C7"/>
      <c r="D7"/>
      <c r="E7"/>
      <c r="F7"/>
      <c r="G7" s="99" t="s">
        <v>152</v>
      </c>
      <c r="H7" s="100">
        <f>AVERAGE(H5:H6)</f>
        <v>51.550000000000011</v>
      </c>
    </row>
    <row r="10" spans="1:8" ht="30">
      <c r="A10" s="81" t="s">
        <v>115</v>
      </c>
      <c r="B10" s="81" t="s">
        <v>128</v>
      </c>
      <c r="C10" s="81" t="s">
        <v>124</v>
      </c>
      <c r="D10" s="81" t="s">
        <v>129</v>
      </c>
      <c r="E10" s="81" t="s">
        <v>119</v>
      </c>
      <c r="F10" s="81" t="s">
        <v>124</v>
      </c>
      <c r="G10" s="81" t="s">
        <v>136</v>
      </c>
      <c r="H10" s="81" t="s">
        <v>150</v>
      </c>
    </row>
    <row r="11" spans="1:8" ht="45">
      <c r="A11" s="54" t="s">
        <v>87</v>
      </c>
      <c r="B11" s="54" t="s">
        <v>109</v>
      </c>
      <c r="C11" s="54" t="s">
        <v>110</v>
      </c>
      <c r="D11" s="89">
        <v>1298.7</v>
      </c>
      <c r="E11" s="89" t="s">
        <v>100</v>
      </c>
      <c r="F11" s="54" t="s">
        <v>141</v>
      </c>
      <c r="G11" s="89">
        <v>848.7</v>
      </c>
      <c r="H11" s="89">
        <f>D11-G11</f>
        <v>450</v>
      </c>
    </row>
    <row r="12" spans="1:8" ht="45">
      <c r="A12" s="54" t="s">
        <v>87</v>
      </c>
      <c r="B12" s="54" t="s">
        <v>132</v>
      </c>
      <c r="C12" s="54" t="s">
        <v>133</v>
      </c>
      <c r="D12" s="89">
        <v>1398.6</v>
      </c>
      <c r="E12" s="54"/>
      <c r="F12" s="54"/>
      <c r="G12" s="89"/>
      <c r="H12" s="89"/>
    </row>
    <row r="13" spans="1:8" ht="30">
      <c r="A13" s="54" t="s">
        <v>87</v>
      </c>
      <c r="B13" s="54" t="s">
        <v>142</v>
      </c>
      <c r="C13" s="54" t="s">
        <v>143</v>
      </c>
      <c r="D13" s="89">
        <v>1439.1</v>
      </c>
      <c r="E13" s="54" t="s">
        <v>99</v>
      </c>
      <c r="F13" s="54" t="s">
        <v>144</v>
      </c>
      <c r="G13" s="94">
        <v>827.1</v>
      </c>
      <c r="H13" s="89">
        <f>D13-G13</f>
        <v>611.99999999999989</v>
      </c>
    </row>
    <row r="14" spans="1:8" ht="45">
      <c r="A14" s="54" t="s">
        <v>92</v>
      </c>
      <c r="B14" s="54" t="s">
        <v>111</v>
      </c>
      <c r="C14" s="54" t="s">
        <v>112</v>
      </c>
      <c r="D14" s="89">
        <v>1529</v>
      </c>
      <c r="E14" s="89" t="s">
        <v>137</v>
      </c>
      <c r="F14" s="54" t="s">
        <v>138</v>
      </c>
      <c r="G14" s="89">
        <v>1124</v>
      </c>
      <c r="H14" s="89">
        <f>D14-G14</f>
        <v>405</v>
      </c>
    </row>
    <row r="15" spans="1:8" ht="45">
      <c r="A15" s="54" t="s">
        <v>92</v>
      </c>
      <c r="B15" s="54" t="s">
        <v>134</v>
      </c>
      <c r="C15" s="54" t="s">
        <v>135</v>
      </c>
      <c r="D15" s="89">
        <v>1619</v>
      </c>
      <c r="E15" s="89"/>
      <c r="F15" s="54"/>
      <c r="G15" s="89"/>
      <c r="H15" s="89"/>
    </row>
    <row r="16" spans="1:8" ht="30">
      <c r="A16" s="54" t="s">
        <v>92</v>
      </c>
      <c r="B16" s="54" t="s">
        <v>113</v>
      </c>
      <c r="C16" s="54" t="s">
        <v>114</v>
      </c>
      <c r="D16" s="89">
        <v>1439</v>
      </c>
      <c r="E16" s="54" t="s">
        <v>139</v>
      </c>
      <c r="F16" s="54" t="s">
        <v>140</v>
      </c>
      <c r="G16" s="89">
        <v>824</v>
      </c>
      <c r="H16" s="89">
        <f>D16-G16</f>
        <v>615</v>
      </c>
    </row>
    <row r="17" spans="1:8" ht="45">
      <c r="A17" s="54" t="s">
        <v>88</v>
      </c>
      <c r="B17" s="54" t="s">
        <v>145</v>
      </c>
      <c r="C17" s="54" t="s">
        <v>146</v>
      </c>
      <c r="D17" s="89">
        <v>1319.99</v>
      </c>
      <c r="E17" s="54" t="s">
        <v>147</v>
      </c>
      <c r="F17" s="54" t="s">
        <v>149</v>
      </c>
      <c r="G17" s="89">
        <v>899.99</v>
      </c>
      <c r="H17" s="89">
        <f>D17-G17</f>
        <v>420</v>
      </c>
    </row>
    <row r="18" spans="1:8" ht="45">
      <c r="A18" s="54" t="s">
        <v>88</v>
      </c>
      <c r="B18" s="54" t="s">
        <v>130</v>
      </c>
      <c r="C18" s="54" t="s">
        <v>131</v>
      </c>
      <c r="D18" s="89">
        <v>1399</v>
      </c>
      <c r="E18" s="54" t="s">
        <v>147</v>
      </c>
      <c r="F18" s="54" t="s">
        <v>148</v>
      </c>
      <c r="G18" s="89">
        <v>999.99</v>
      </c>
      <c r="H18" s="89">
        <f>D18-G18</f>
        <v>399.01</v>
      </c>
    </row>
    <row r="19" spans="1:8" ht="45">
      <c r="B19"/>
      <c r="C19" s="99" t="s">
        <v>153</v>
      </c>
      <c r="D19" s="101">
        <f>AVERAGE(D11:D18)</f>
        <v>1430.2987499999999</v>
      </c>
      <c r="E19"/>
      <c r="G19" s="91" t="s">
        <v>151</v>
      </c>
      <c r="H19" s="91">
        <f>AVERAGE(H11:H18)</f>
        <v>483.50166666666672</v>
      </c>
    </row>
    <row r="20" spans="1:8">
      <c r="G20" s="86"/>
    </row>
    <row r="21" spans="1:8">
      <c r="B21" s="102" t="s">
        <v>154</v>
      </c>
      <c r="C21" s="103">
        <f>H19+H7</f>
        <v>535.05166666666673</v>
      </c>
      <c r="D21"/>
      <c r="E21"/>
      <c r="G21" s="86"/>
    </row>
    <row r="22" spans="1:8">
      <c r="B22" s="102" t="s">
        <v>155</v>
      </c>
      <c r="C22" s="103">
        <f>D19-C21</f>
        <v>895.24708333333319</v>
      </c>
    </row>
    <row r="23" spans="1:8">
      <c r="B23" s="102" t="s">
        <v>156</v>
      </c>
      <c r="C23" s="103">
        <f>D19</f>
        <v>1430.2987499999999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Energy Star Gas Dryer UES</vt:lpstr>
      <vt:lpstr>Heat Pump Dryer UES</vt:lpstr>
      <vt:lpstr>D1 vs. D2</vt:lpstr>
      <vt:lpstr>D2 vs. UCEF</vt:lpstr>
      <vt:lpstr>Gas Dryer Costs</vt:lpstr>
      <vt:lpstr>Electric Dryer Cost</vt:lpstr>
    </vt:vector>
  </TitlesOfParts>
  <Company>Pacific Gas and Electric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Huang, Jia Chang</dc:creator>
  <cp:lastModifiedBy>Huang, Jia Chang</cp:lastModifiedBy>
  <dcterms:created xsi:type="dcterms:W3CDTF">2015-08-27T15:48:50Z</dcterms:created>
  <dcterms:modified xsi:type="dcterms:W3CDTF">2015-09-17T00:49:16Z</dcterms:modified>
</cp:coreProperties>
</file>