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395" windowWidth="14955" windowHeight="89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C18" i="1"/>
  <c r="D18" i="1"/>
  <c r="I18" i="1"/>
  <c r="F19" i="1"/>
  <c r="F20" i="1"/>
  <c r="F22" i="1" s="1"/>
  <c r="F21" i="1"/>
  <c r="F23" i="1"/>
</calcChain>
</file>

<file path=xl/sharedStrings.xml><?xml version="1.0" encoding="utf-8"?>
<sst xmlns="http://schemas.openxmlformats.org/spreadsheetml/2006/main" count="54" uniqueCount="32">
  <si>
    <t>Sample Sites</t>
  </si>
  <si>
    <t>Daily Milk Production (Gal)</t>
  </si>
  <si>
    <t>kWh/100 Gal</t>
  </si>
  <si>
    <t>Plate Cooler</t>
  </si>
  <si>
    <t>Chilled Water</t>
  </si>
  <si>
    <t>VSD Milk Pump</t>
  </si>
  <si>
    <t>Scroll Compressor</t>
  </si>
  <si>
    <t>Adjusted Baseline</t>
  </si>
  <si>
    <t xml:space="preserve">Savings </t>
  </si>
  <si>
    <t>X</t>
  </si>
  <si>
    <t>Baseline</t>
  </si>
  <si>
    <t>Post Retrofit</t>
  </si>
  <si>
    <t>Savings</t>
  </si>
  <si>
    <t xml:space="preserve">Savings Ratio </t>
  </si>
  <si>
    <t>Usage Ratio</t>
  </si>
  <si>
    <t>Notes</t>
  </si>
  <si>
    <t>Use the bottom 4 for CE calc</t>
  </si>
  <si>
    <t>Any kW/Ton type info for these units?</t>
  </si>
  <si>
    <t>E</t>
  </si>
  <si>
    <t>T</t>
  </si>
  <si>
    <t>C</t>
  </si>
  <si>
    <t>N</t>
  </si>
  <si>
    <t xml:space="preserve">FR </t>
  </si>
  <si>
    <t>A</t>
  </si>
  <si>
    <t>W1</t>
  </si>
  <si>
    <t>W2</t>
  </si>
  <si>
    <t>M</t>
  </si>
  <si>
    <t>R</t>
  </si>
  <si>
    <t>D</t>
  </si>
  <si>
    <t xml:space="preserve">B </t>
  </si>
  <si>
    <t>P</t>
  </si>
  <si>
    <t xml:space="preserve">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</si>
</sst>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"/>
    <numFmt numFmtId="165" formatCode="_(* #,##0_);_(* \(#,##0\);_(* &quot;-&quot;??_);_(@_)"/>
    <numFmt numFmtId="166" formatCode="0.0%"/>
  </numFmts>
  <fonts count="6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4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 applyAlignment="1">
      <alignment horizontal="center" wrapText="1"/>
    </xf>
    <xf numFmtId="164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0" fillId="0" borderId="4" xfId="0" applyBorder="1"/>
    <xf numFmtId="165" fontId="0" fillId="0" borderId="5" xfId="1" applyNumberFormat="1" applyFont="1" applyBorder="1"/>
    <xf numFmtId="2" fontId="0" fillId="0" borderId="5" xfId="0" applyNumberFormat="1" applyBorder="1"/>
    <xf numFmtId="0" fontId="0" fillId="0" borderId="5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0" borderId="7" xfId="0" applyBorder="1"/>
    <xf numFmtId="165" fontId="0" fillId="0" borderId="8" xfId="1" applyNumberFormat="1" applyFont="1" applyBorder="1"/>
    <xf numFmtId="2" fontId="0" fillId="0" borderId="8" xfId="0" applyNumberFormat="1" applyBorder="1"/>
    <xf numFmtId="0" fontId="0" fillId="0" borderId="8" xfId="0" applyBorder="1" applyAlignment="1">
      <alignment horizontal="center"/>
    </xf>
    <xf numFmtId="0" fontId="0" fillId="2" borderId="8" xfId="0" applyFill="1" applyBorder="1"/>
    <xf numFmtId="0" fontId="0" fillId="2" borderId="9" xfId="0" applyFill="1" applyBorder="1"/>
    <xf numFmtId="2" fontId="0" fillId="0" borderId="9" xfId="0" applyNumberFormat="1" applyBorder="1"/>
    <xf numFmtId="2" fontId="0" fillId="2" borderId="9" xfId="0" applyNumberFormat="1" applyFill="1" applyBorder="1"/>
    <xf numFmtId="0" fontId="0" fillId="0" borderId="10" xfId="0" applyBorder="1"/>
    <xf numFmtId="165" fontId="0" fillId="0" borderId="11" xfId="1" applyNumberFormat="1" applyFont="1" applyBorder="1"/>
    <xf numFmtId="2" fontId="0" fillId="0" borderId="11" xfId="0" applyNumberFormat="1" applyBorder="1"/>
    <xf numFmtId="0" fontId="0" fillId="0" borderId="11" xfId="0" applyBorder="1" applyAlignment="1">
      <alignment horizontal="center"/>
    </xf>
    <xf numFmtId="2" fontId="0" fillId="2" borderId="12" xfId="0" applyNumberFormat="1" applyFill="1" applyBorder="1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2" applyNumberFormat="1" applyFont="1"/>
    <xf numFmtId="9" fontId="0" fillId="0" borderId="0" xfId="2" applyFont="1"/>
    <xf numFmtId="166" fontId="3" fillId="0" borderId="13" xfId="2" applyNumberFormat="1" applyFont="1" applyBorder="1"/>
    <xf numFmtId="2" fontId="0" fillId="0" borderId="0" xfId="0" applyNumberFormat="1" applyFill="1" applyBorder="1"/>
    <xf numFmtId="0" fontId="4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L20" sqref="L20"/>
    </sheetView>
  </sheetViews>
  <sheetFormatPr defaultRowHeight="12.75" x14ac:dyDescent="0.2"/>
  <cols>
    <col min="2" max="2" width="26.85546875" customWidth="1"/>
    <col min="3" max="3" width="10.85546875" customWidth="1"/>
  </cols>
  <sheetData>
    <row r="1" spans="2:10" ht="13.5" thickBot="1" x14ac:dyDescent="0.25"/>
    <row r="2" spans="2:10" ht="39" thickBot="1" x14ac:dyDescent="0.25">
      <c r="B2" s="1" t="s">
        <v>0</v>
      </c>
      <c r="C2" s="2" t="s">
        <v>1</v>
      </c>
      <c r="D2" s="3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5" t="s">
        <v>7</v>
      </c>
      <c r="J2" s="6" t="s">
        <v>8</v>
      </c>
    </row>
    <row r="3" spans="2:10" x14ac:dyDescent="0.2">
      <c r="B3" s="7" t="s">
        <v>18</v>
      </c>
      <c r="C3" s="8">
        <v>769.7</v>
      </c>
      <c r="D3" s="9">
        <v>5.8051587180722395</v>
      </c>
      <c r="E3" s="10">
        <v>0</v>
      </c>
      <c r="F3" s="10">
        <v>0</v>
      </c>
      <c r="G3" s="10">
        <v>0</v>
      </c>
      <c r="H3" s="10">
        <v>0</v>
      </c>
      <c r="I3" s="11"/>
      <c r="J3" s="12"/>
    </row>
    <row r="4" spans="2:10" x14ac:dyDescent="0.2">
      <c r="B4" s="13" t="s">
        <v>19</v>
      </c>
      <c r="C4" s="14">
        <v>2485</v>
      </c>
      <c r="D4" s="15">
        <v>6.4240000000000004</v>
      </c>
      <c r="E4" s="16">
        <v>0</v>
      </c>
      <c r="F4" s="16">
        <v>0</v>
      </c>
      <c r="G4" s="16">
        <v>0</v>
      </c>
      <c r="H4" s="16">
        <v>0</v>
      </c>
      <c r="I4" s="17"/>
      <c r="J4" s="18"/>
    </row>
    <row r="5" spans="2:10" x14ac:dyDescent="0.2">
      <c r="B5" s="13" t="s">
        <v>20</v>
      </c>
      <c r="C5" s="14">
        <v>2012</v>
      </c>
      <c r="D5" s="15">
        <v>2.9510000000000001</v>
      </c>
      <c r="E5" s="16" t="s">
        <v>9</v>
      </c>
      <c r="F5" s="16">
        <v>0</v>
      </c>
      <c r="G5" s="16">
        <v>0</v>
      </c>
      <c r="H5" s="16">
        <v>0</v>
      </c>
      <c r="I5" s="15">
        <v>3.4855617994347328</v>
      </c>
      <c r="J5" s="19">
        <f t="shared" ref="J5:J13" si="0">I5-D5</f>
        <v>0.5345617994347327</v>
      </c>
    </row>
    <row r="6" spans="2:10" x14ac:dyDescent="0.2">
      <c r="B6" s="13" t="s">
        <v>21</v>
      </c>
      <c r="C6" s="14">
        <v>1104</v>
      </c>
      <c r="D6" s="15">
        <v>3.254</v>
      </c>
      <c r="E6" s="16" t="s">
        <v>9</v>
      </c>
      <c r="F6" s="16">
        <v>0</v>
      </c>
      <c r="G6" s="16">
        <v>0</v>
      </c>
      <c r="H6" s="16">
        <v>0</v>
      </c>
      <c r="I6" s="15">
        <v>3.843449032653548</v>
      </c>
      <c r="J6" s="19">
        <f t="shared" si="0"/>
        <v>0.58944903265354798</v>
      </c>
    </row>
    <row r="7" spans="2:10" x14ac:dyDescent="0.2">
      <c r="B7" s="13" t="s">
        <v>22</v>
      </c>
      <c r="C7" s="14">
        <v>5474</v>
      </c>
      <c r="D7" s="15">
        <v>3.5479999999999996</v>
      </c>
      <c r="E7" s="16" t="s">
        <v>9</v>
      </c>
      <c r="F7" s="16">
        <v>0</v>
      </c>
      <c r="G7" s="16">
        <v>0</v>
      </c>
      <c r="H7" s="16">
        <v>0</v>
      </c>
      <c r="I7" s="15">
        <v>4.1907059520143779</v>
      </c>
      <c r="J7" s="19">
        <f t="shared" si="0"/>
        <v>0.6427059520143783</v>
      </c>
    </row>
    <row r="8" spans="2:10" x14ac:dyDescent="0.2">
      <c r="B8" s="13" t="s">
        <v>23</v>
      </c>
      <c r="C8" s="14">
        <v>1682.5</v>
      </c>
      <c r="D8" s="15">
        <v>1.6920000000000002</v>
      </c>
      <c r="E8" s="16" t="s">
        <v>9</v>
      </c>
      <c r="F8" s="16">
        <v>0</v>
      </c>
      <c r="G8" s="16">
        <v>0</v>
      </c>
      <c r="H8" s="16">
        <v>0</v>
      </c>
      <c r="I8" s="15">
        <v>1.9984990053011074</v>
      </c>
      <c r="J8" s="19">
        <f t="shared" si="0"/>
        <v>0.30649900530110719</v>
      </c>
    </row>
    <row r="9" spans="2:10" x14ac:dyDescent="0.2">
      <c r="B9" s="13" t="s">
        <v>24</v>
      </c>
      <c r="C9" s="14">
        <v>678.5</v>
      </c>
      <c r="D9" s="15">
        <v>2.5090000000000003</v>
      </c>
      <c r="E9" s="16" t="s">
        <v>9</v>
      </c>
      <c r="F9" s="16">
        <v>0</v>
      </c>
      <c r="G9" s="16">
        <v>0</v>
      </c>
      <c r="H9" s="16">
        <v>0</v>
      </c>
      <c r="I9" s="15">
        <v>2.9634952744092664</v>
      </c>
      <c r="J9" s="19">
        <f t="shared" si="0"/>
        <v>0.45449527440926607</v>
      </c>
    </row>
    <row r="10" spans="2:10" x14ac:dyDescent="0.2">
      <c r="B10" s="13" t="s">
        <v>25</v>
      </c>
      <c r="C10" s="14">
        <v>678.5</v>
      </c>
      <c r="D10" s="15">
        <v>2.5090000000000003</v>
      </c>
      <c r="E10" s="16" t="s">
        <v>9</v>
      </c>
      <c r="F10" s="16">
        <v>0</v>
      </c>
      <c r="G10" s="16">
        <v>0</v>
      </c>
      <c r="H10" s="16">
        <v>0</v>
      </c>
      <c r="I10" s="15">
        <v>3.2373886158385714</v>
      </c>
      <c r="J10" s="19">
        <f t="shared" si="0"/>
        <v>0.72838861583857106</v>
      </c>
    </row>
    <row r="11" spans="2:10" x14ac:dyDescent="0.2">
      <c r="B11" s="13" t="s">
        <v>26</v>
      </c>
      <c r="C11" s="14">
        <v>3032</v>
      </c>
      <c r="D11" s="15">
        <v>2.9550000000000001</v>
      </c>
      <c r="E11" s="16" t="s">
        <v>9</v>
      </c>
      <c r="F11" s="16">
        <v>0</v>
      </c>
      <c r="G11" s="16" t="s">
        <v>9</v>
      </c>
      <c r="H11" s="16">
        <v>0</v>
      </c>
      <c r="I11" s="15">
        <v>6.1098567777065895</v>
      </c>
      <c r="J11" s="19">
        <f t="shared" si="0"/>
        <v>3.1548567777065895</v>
      </c>
    </row>
    <row r="12" spans="2:10" x14ac:dyDescent="0.2">
      <c r="B12" s="13" t="s">
        <v>27</v>
      </c>
      <c r="C12" s="14">
        <v>1948.6</v>
      </c>
      <c r="D12" s="15">
        <v>4.21</v>
      </c>
      <c r="E12" s="16" t="s">
        <v>9</v>
      </c>
      <c r="F12" s="16">
        <v>0</v>
      </c>
      <c r="G12" s="16" t="s">
        <v>9</v>
      </c>
      <c r="H12" s="16">
        <v>0</v>
      </c>
      <c r="I12" s="15">
        <v>4.9726245935683577</v>
      </c>
      <c r="J12" s="19">
        <f t="shared" si="0"/>
        <v>0.76262459356835777</v>
      </c>
    </row>
    <row r="13" spans="2:10" x14ac:dyDescent="0.2">
      <c r="B13" s="13" t="s">
        <v>28</v>
      </c>
      <c r="C13" s="14">
        <v>1896.1</v>
      </c>
      <c r="D13" s="15">
        <v>4.3810000000000002</v>
      </c>
      <c r="E13" s="16" t="s">
        <v>9</v>
      </c>
      <c r="F13" s="16">
        <v>0</v>
      </c>
      <c r="G13" s="16" t="s">
        <v>9</v>
      </c>
      <c r="H13" s="16">
        <v>0</v>
      </c>
      <c r="I13" s="15">
        <v>5.1746005568700655</v>
      </c>
      <c r="J13" s="19">
        <f t="shared" si="0"/>
        <v>0.79360055687006525</v>
      </c>
    </row>
    <row r="14" spans="2:10" x14ac:dyDescent="0.2">
      <c r="B14" s="13" t="s">
        <v>29</v>
      </c>
      <c r="C14" s="14">
        <v>989.4</v>
      </c>
      <c r="D14" s="15">
        <v>3.6</v>
      </c>
      <c r="E14" s="16">
        <v>0</v>
      </c>
      <c r="F14" s="16">
        <v>0</v>
      </c>
      <c r="G14" s="16">
        <v>0</v>
      </c>
      <c r="H14" s="16" t="s">
        <v>9</v>
      </c>
      <c r="I14" s="15">
        <v>3.6</v>
      </c>
      <c r="J14" s="20"/>
    </row>
    <row r="15" spans="2:10" x14ac:dyDescent="0.2">
      <c r="B15" s="13" t="s">
        <v>30</v>
      </c>
      <c r="C15" s="14">
        <v>4174.9285714285716</v>
      </c>
      <c r="D15" s="15">
        <v>1.748</v>
      </c>
      <c r="E15" s="16" t="s">
        <v>9</v>
      </c>
      <c r="F15" s="16">
        <v>0</v>
      </c>
      <c r="G15" s="16" t="s">
        <v>9</v>
      </c>
      <c r="H15" s="16" t="s">
        <v>9</v>
      </c>
      <c r="I15" s="15">
        <v>2.0646431804174559</v>
      </c>
      <c r="J15" s="20"/>
    </row>
    <row r="16" spans="2:10" x14ac:dyDescent="0.2">
      <c r="B16" s="13" t="s">
        <v>31</v>
      </c>
      <c r="C16" s="14">
        <v>2245.6999999999998</v>
      </c>
      <c r="D16" s="15">
        <v>2.0660000000000003</v>
      </c>
      <c r="E16" s="16" t="s">
        <v>9</v>
      </c>
      <c r="F16" s="16">
        <v>0</v>
      </c>
      <c r="G16" s="16" t="s">
        <v>9</v>
      </c>
      <c r="H16" s="16" t="s">
        <v>9</v>
      </c>
      <c r="I16" s="15">
        <v>2.440247603399579</v>
      </c>
      <c r="J16" s="20"/>
    </row>
    <row r="17" spans="1:10" ht="13.5" thickBot="1" x14ac:dyDescent="0.25">
      <c r="B17" s="21" t="s">
        <v>30</v>
      </c>
      <c r="C17" s="22">
        <v>3704.4</v>
      </c>
      <c r="D17" s="23">
        <v>2.06</v>
      </c>
      <c r="E17" s="24" t="s">
        <v>9</v>
      </c>
      <c r="F17" s="24">
        <v>0</v>
      </c>
      <c r="G17" s="24" t="s">
        <v>9</v>
      </c>
      <c r="H17" s="24" t="s">
        <v>9</v>
      </c>
      <c r="I17" s="23">
        <v>2.4331607274942559</v>
      </c>
      <c r="J17" s="25"/>
    </row>
    <row r="18" spans="1:10" x14ac:dyDescent="0.2">
      <c r="C18" s="26">
        <f>SUM(C3:C17)</f>
        <v>32875.328571428574</v>
      </c>
      <c r="D18" s="27">
        <f>SUM(D3:D17)</f>
        <v>49.712158718072246</v>
      </c>
      <c r="E18" s="28"/>
      <c r="I18" s="27">
        <f>SUM(I3:I17)</f>
        <v>46.514233119107907</v>
      </c>
    </row>
    <row r="19" spans="1:10" x14ac:dyDescent="0.2">
      <c r="B19" t="s">
        <v>10</v>
      </c>
      <c r="D19" s="27"/>
      <c r="E19" s="27"/>
      <c r="F19" s="27">
        <f>AVERAGE(D3:D4,I5:I13)</f>
        <v>4.3823036659880774</v>
      </c>
      <c r="G19" s="27"/>
      <c r="H19" s="27"/>
    </row>
    <row r="20" spans="1:10" x14ac:dyDescent="0.2">
      <c r="B20" t="s">
        <v>11</v>
      </c>
      <c r="D20" s="27"/>
      <c r="E20" s="27"/>
      <c r="F20" s="27">
        <f>AVERAGE(I14:I17)</f>
        <v>2.6345128778278228</v>
      </c>
      <c r="G20" s="27"/>
      <c r="H20" s="27"/>
    </row>
    <row r="21" spans="1:10" ht="13.5" thickBot="1" x14ac:dyDescent="0.25">
      <c r="B21" t="s">
        <v>12</v>
      </c>
      <c r="D21" s="27"/>
      <c r="E21" s="27"/>
      <c r="F21" s="29">
        <f>F19-F20</f>
        <v>1.7477907881602546</v>
      </c>
      <c r="G21" s="27"/>
      <c r="H21" s="30"/>
      <c r="J21" s="30"/>
    </row>
    <row r="22" spans="1:10" ht="13.5" thickBot="1" x14ac:dyDescent="0.25">
      <c r="B22" t="s">
        <v>13</v>
      </c>
      <c r="D22" s="27"/>
      <c r="E22" s="27"/>
      <c r="F22" s="31">
        <f>1-F20/F19</f>
        <v>0.39882922804396315</v>
      </c>
      <c r="G22" s="32"/>
    </row>
    <row r="23" spans="1:10" ht="13.5" thickBot="1" x14ac:dyDescent="0.25">
      <c r="B23" t="s">
        <v>14</v>
      </c>
      <c r="D23" s="27"/>
      <c r="E23" s="27"/>
      <c r="F23" s="31">
        <f>+F20/F19</f>
        <v>0.60117077195603685</v>
      </c>
    </row>
    <row r="25" spans="1:10" x14ac:dyDescent="0.2">
      <c r="A25" t="s">
        <v>15</v>
      </c>
    </row>
    <row r="26" spans="1:10" x14ac:dyDescent="0.2">
      <c r="B26" s="33" t="s">
        <v>16</v>
      </c>
    </row>
    <row r="27" spans="1:10" x14ac:dyDescent="0.2">
      <c r="B27" s="33" t="s">
        <v>17</v>
      </c>
    </row>
  </sheetData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EnSave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Gary Gawor</cp:lastModifiedBy>
  <dcterms:created xsi:type="dcterms:W3CDTF">2009-12-11T16:22:11Z</dcterms:created>
  <dcterms:modified xsi:type="dcterms:W3CDTF">2013-01-10T17:28:31Z</dcterms:modified>
</cp:coreProperties>
</file>